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yn/Desktop/MCC paper submission/final_revision/"/>
    </mc:Choice>
  </mc:AlternateContent>
  <xr:revisionPtr revIDLastSave="0" documentId="13_ncr:1_{5392B19B-C044-8944-BD47-2B67A1026ECA}" xr6:coauthVersionLast="47" xr6:coauthVersionMax="47" xr10:uidLastSave="{00000000-0000-0000-0000-000000000000}"/>
  <bookViews>
    <workbookView xWindow="1220" yWindow="2480" windowWidth="27640" windowHeight="14220" firstSheet="3" activeTab="15" xr2:uid="{5ACEE9B7-2995-3244-B7B1-1E4CA0588A65}"/>
  </bookViews>
  <sheets>
    <sheet name="Figure 4C" sheetId="6" r:id="rId1"/>
    <sheet name="Figure 4D" sheetId="9" r:id="rId2"/>
    <sheet name="Figure 4F" sheetId="10" r:id="rId3"/>
    <sheet name="Figure 5C" sheetId="12" r:id="rId4"/>
    <sheet name="Figure 5F" sheetId="2" r:id="rId5"/>
    <sheet name="Figure 5I" sheetId="15" r:id="rId6"/>
    <sheet name="Figure 5J" sheetId="16" r:id="rId7"/>
    <sheet name="Figure 6D" sheetId="18" r:id="rId8"/>
    <sheet name="Figure 6E" sheetId="4" r:id="rId9"/>
    <sheet name="Figure 6F" sheetId="19" r:id="rId10"/>
    <sheet name="Figure 7B" sheetId="7" r:id="rId11"/>
    <sheet name="Figure 7D" sheetId="20" r:id="rId12"/>
    <sheet name="Figure S9D" sheetId="8" r:id="rId13"/>
    <sheet name="Figure S12D" sheetId="17" r:id="rId14"/>
    <sheet name="Figure S14B" sheetId="23" r:id="rId15"/>
    <sheet name="Figure S14D" sheetId="22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6" l="1"/>
  <c r="N13" i="16"/>
  <c r="N12" i="16"/>
  <c r="N11" i="16"/>
  <c r="N10" i="16"/>
  <c r="N7" i="16"/>
  <c r="N6" i="16"/>
  <c r="N5" i="16"/>
  <c r="N4" i="16"/>
  <c r="N3" i="16"/>
  <c r="N2" i="16"/>
  <c r="N14" i="15"/>
  <c r="N13" i="15"/>
  <c r="N12" i="15"/>
  <c r="N11" i="15"/>
  <c r="N10" i="15"/>
  <c r="N7" i="15"/>
  <c r="N6" i="15"/>
  <c r="N5" i="15"/>
  <c r="N4" i="15"/>
  <c r="N3" i="15"/>
  <c r="N2" i="15"/>
  <c r="G51" i="12"/>
  <c r="G50" i="12"/>
  <c r="G49" i="12"/>
  <c r="G48" i="12"/>
  <c r="G47" i="12"/>
  <c r="G46" i="12"/>
  <c r="G41" i="12"/>
  <c r="G40" i="12"/>
  <c r="G39" i="12"/>
  <c r="G38" i="12"/>
  <c r="G37" i="12"/>
  <c r="G36" i="12"/>
  <c r="G31" i="12"/>
  <c r="G30" i="12"/>
  <c r="G29" i="12"/>
  <c r="G28" i="12"/>
  <c r="G27" i="12"/>
  <c r="G26" i="12"/>
  <c r="G21" i="12"/>
  <c r="G20" i="12"/>
  <c r="G19" i="12"/>
  <c r="G18" i="12"/>
  <c r="G17" i="12"/>
  <c r="G16" i="12"/>
  <c r="G11" i="12"/>
  <c r="G10" i="12"/>
  <c r="G9" i="12"/>
  <c r="G8" i="12"/>
  <c r="G7" i="12"/>
  <c r="G6" i="12"/>
  <c r="G99" i="12"/>
  <c r="G100" i="12"/>
  <c r="G101" i="12"/>
  <c r="G102" i="12"/>
  <c r="G103" i="12"/>
  <c r="G98" i="12"/>
  <c r="G89" i="12"/>
  <c r="G90" i="12"/>
  <c r="G91" i="12"/>
  <c r="G92" i="12"/>
  <c r="G93" i="12"/>
  <c r="G88" i="12"/>
  <c r="G79" i="12"/>
  <c r="G80" i="12"/>
  <c r="G81" i="12"/>
  <c r="G82" i="12"/>
  <c r="G83" i="12"/>
  <c r="G78" i="12"/>
  <c r="G69" i="12"/>
  <c r="G70" i="12"/>
  <c r="G71" i="12"/>
  <c r="G72" i="12"/>
  <c r="G73" i="12"/>
  <c r="G68" i="12"/>
  <c r="G59" i="12"/>
  <c r="G60" i="12"/>
  <c r="G61" i="12"/>
  <c r="G62" i="12"/>
  <c r="G63" i="12"/>
  <c r="G58" i="12"/>
  <c r="I16" i="10"/>
  <c r="I14" i="10"/>
  <c r="I13" i="10"/>
  <c r="I3" i="10"/>
  <c r="D14" i="10"/>
  <c r="D13" i="10"/>
  <c r="I12" i="10"/>
  <c r="I11" i="10"/>
  <c r="I10" i="10"/>
  <c r="I9" i="10"/>
  <c r="I8" i="10"/>
  <c r="I7" i="10"/>
  <c r="I6" i="10"/>
  <c r="I5" i="10"/>
  <c r="I4" i="10"/>
  <c r="D12" i="10"/>
  <c r="D11" i="10"/>
  <c r="D10" i="10"/>
  <c r="D9" i="10"/>
  <c r="D8" i="10"/>
  <c r="D7" i="10"/>
  <c r="D6" i="10"/>
  <c r="D5" i="10"/>
  <c r="D4" i="10"/>
  <c r="D3" i="10"/>
  <c r="H93" i="12" l="1"/>
  <c r="I93" i="12" s="1"/>
  <c r="H102" i="12"/>
  <c r="I102" i="12" s="1"/>
  <c r="H89" i="12"/>
  <c r="I89" i="12" s="1"/>
  <c r="H80" i="12"/>
  <c r="I80" i="12" s="1"/>
  <c r="H10" i="12"/>
  <c r="H31" i="12" s="1"/>
  <c r="I31" i="12" s="1"/>
  <c r="H7" i="12"/>
  <c r="H17" i="12" s="1"/>
  <c r="I17" i="12" s="1"/>
  <c r="H62" i="12"/>
  <c r="H101" i="12" s="1"/>
  <c r="I101" i="12" s="1"/>
  <c r="H59" i="12"/>
  <c r="H69" i="12" s="1"/>
  <c r="I69" i="12" s="1"/>
  <c r="H81" i="12" l="1"/>
  <c r="I81" i="12" s="1"/>
  <c r="H73" i="12"/>
  <c r="I73" i="12" s="1"/>
  <c r="H78" i="12"/>
  <c r="I78" i="12" s="1"/>
  <c r="H98" i="12"/>
  <c r="I98" i="12" s="1"/>
  <c r="H90" i="12"/>
  <c r="I90" i="12" s="1"/>
  <c r="H100" i="12"/>
  <c r="I100" i="12" s="1"/>
  <c r="H92" i="12"/>
  <c r="I92" i="12" s="1"/>
  <c r="H91" i="12"/>
  <c r="I91" i="12" s="1"/>
  <c r="H103" i="12"/>
  <c r="I103" i="12" s="1"/>
  <c r="K102" i="12" s="1"/>
  <c r="H72" i="12"/>
  <c r="I72" i="12" s="1"/>
  <c r="H71" i="12"/>
  <c r="I71" i="12" s="1"/>
  <c r="J72" i="12" s="1"/>
  <c r="H83" i="12"/>
  <c r="I83" i="12" s="1"/>
  <c r="H82" i="12"/>
  <c r="I82" i="12" s="1"/>
  <c r="H88" i="12"/>
  <c r="I88" i="12" s="1"/>
  <c r="H68" i="12"/>
  <c r="I68" i="12" s="1"/>
  <c r="H79" i="12"/>
  <c r="I79" i="12" s="1"/>
  <c r="H99" i="12"/>
  <c r="I99" i="12" s="1"/>
  <c r="H70" i="12"/>
  <c r="I70" i="12" s="1"/>
  <c r="H27" i="12"/>
  <c r="I27" i="12" s="1"/>
  <c r="H37" i="12"/>
  <c r="I37" i="12" s="1"/>
  <c r="H39" i="12"/>
  <c r="I39" i="12" s="1"/>
  <c r="H16" i="12"/>
  <c r="I16" i="12" s="1"/>
  <c r="H46" i="12"/>
  <c r="I46" i="12" s="1"/>
  <c r="H18" i="12"/>
  <c r="I18" i="12" s="1"/>
  <c r="K16" i="12" s="1"/>
  <c r="H48" i="12"/>
  <c r="I48" i="12" s="1"/>
  <c r="H28" i="12"/>
  <c r="I28" i="12" s="1"/>
  <c r="H21" i="12"/>
  <c r="I21" i="12" s="1"/>
  <c r="H49" i="12"/>
  <c r="I49" i="12" s="1"/>
  <c r="J49" i="12" s="1"/>
  <c r="H36" i="12"/>
  <c r="I36" i="12" s="1"/>
  <c r="J36" i="12" s="1"/>
  <c r="H38" i="12"/>
  <c r="I38" i="12" s="1"/>
  <c r="H20" i="12"/>
  <c r="I20" i="12" s="1"/>
  <c r="H26" i="12"/>
  <c r="I26" i="12" s="1"/>
  <c r="H50" i="12"/>
  <c r="I50" i="12" s="1"/>
  <c r="H30" i="12"/>
  <c r="I30" i="12" s="1"/>
  <c r="H51" i="12"/>
  <c r="I51" i="12" s="1"/>
  <c r="H19" i="12"/>
  <c r="I19" i="12" s="1"/>
  <c r="J19" i="12" s="1"/>
  <c r="H41" i="12"/>
  <c r="I41" i="12" s="1"/>
  <c r="H29" i="12"/>
  <c r="I29" i="12" s="1"/>
  <c r="H40" i="12"/>
  <c r="I40" i="12" s="1"/>
  <c r="H47" i="12"/>
  <c r="I47" i="12" s="1"/>
  <c r="J92" i="12" l="1"/>
  <c r="K92" i="12"/>
  <c r="J102" i="12"/>
  <c r="J46" i="12"/>
  <c r="J69" i="12"/>
  <c r="J29" i="12"/>
  <c r="J16" i="12"/>
  <c r="J89" i="12"/>
  <c r="K89" i="12"/>
  <c r="J39" i="12"/>
  <c r="K99" i="12"/>
  <c r="J99" i="12"/>
  <c r="J79" i="12"/>
  <c r="K79" i="12"/>
  <c r="J82" i="12"/>
  <c r="K82" i="12"/>
  <c r="J26" i="12"/>
  <c r="K69" i="12"/>
  <c r="K39" i="12"/>
  <c r="K72" i="12"/>
  <c r="K29" i="12"/>
  <c r="K36" i="12"/>
  <c r="K49" i="12"/>
  <c r="K46" i="12"/>
  <c r="K19" i="12"/>
  <c r="K26" i="12"/>
</calcChain>
</file>

<file path=xl/sharedStrings.xml><?xml version="1.0" encoding="utf-8"?>
<sst xmlns="http://schemas.openxmlformats.org/spreadsheetml/2006/main" count="1203" uniqueCount="303">
  <si>
    <t>WaGa pyrvinium treatment</t>
  </si>
  <si>
    <t>Control</t>
  </si>
  <si>
    <t>Pyr 100nM</t>
  </si>
  <si>
    <t>Pyr 500nM</t>
  </si>
  <si>
    <t>Day0</t>
  </si>
  <si>
    <t>Day1</t>
  </si>
  <si>
    <t>Day2</t>
  </si>
  <si>
    <t>Day3</t>
  </si>
  <si>
    <t>Day4</t>
  </si>
  <si>
    <t>Day5</t>
  </si>
  <si>
    <t xml:space="preserve">MKL-1 pyrvinium treatment </t>
  </si>
  <si>
    <t>WaGa CHIR99021 treatment</t>
  </si>
  <si>
    <t>CHIR 1uM</t>
  </si>
  <si>
    <t>CHIR 10uM</t>
  </si>
  <si>
    <t>MKL-1 CHIR99021 treatment</t>
  </si>
  <si>
    <t>Cell Count</t>
  </si>
  <si>
    <t>Ki67+/DAPI+ percentage</t>
  </si>
  <si>
    <t>Sample ID</t>
  </si>
  <si>
    <t xml:space="preserve">DAPI + </t>
  </si>
  <si>
    <t xml:space="preserve">Ki67 + </t>
  </si>
  <si>
    <t>%</t>
  </si>
  <si>
    <t>DMSO1</t>
  </si>
  <si>
    <t>pyr1</t>
  </si>
  <si>
    <t>DMSO2</t>
  </si>
  <si>
    <t>pyr2</t>
  </si>
  <si>
    <t>DMSO3a</t>
  </si>
  <si>
    <t>pyr3a</t>
  </si>
  <si>
    <t>DMSO3b</t>
  </si>
  <si>
    <t>pyr3b</t>
  </si>
  <si>
    <t>DMSO3c</t>
  </si>
  <si>
    <t>pyr3c</t>
  </si>
  <si>
    <t>DMSO3d</t>
  </si>
  <si>
    <t>pyr3d</t>
  </si>
  <si>
    <t>DMSO4a</t>
  </si>
  <si>
    <t>pyr4a</t>
  </si>
  <si>
    <t>DMSO4b</t>
  </si>
  <si>
    <t>pyr4b</t>
  </si>
  <si>
    <t>DMSO4c</t>
  </si>
  <si>
    <t>pyr4c</t>
  </si>
  <si>
    <t>DMSO4d</t>
  </si>
  <si>
    <t>pyr4d</t>
  </si>
  <si>
    <t>Mean</t>
  </si>
  <si>
    <t>SEM</t>
  </si>
  <si>
    <t xml:space="preserve">T-test </t>
  </si>
  <si>
    <t>Represented data</t>
  </si>
  <si>
    <t>Well</t>
  </si>
  <si>
    <t>Sample Name</t>
  </si>
  <si>
    <t>Target Name</t>
  </si>
  <si>
    <t>Cт</t>
  </si>
  <si>
    <t>Cт Mean</t>
  </si>
  <si>
    <t>Cт SD</t>
  </si>
  <si>
    <t>delta CT</t>
  </si>
  <si>
    <t>delt delta CT</t>
  </si>
  <si>
    <t>fold change</t>
  </si>
  <si>
    <t>mean fold change</t>
  </si>
  <si>
    <t>p-value(t-test)</t>
  </si>
  <si>
    <t>A1</t>
  </si>
  <si>
    <t>siCTRL</t>
  </si>
  <si>
    <t>GAPDH</t>
  </si>
  <si>
    <t>A2</t>
  </si>
  <si>
    <t>A3</t>
  </si>
  <si>
    <t/>
  </si>
  <si>
    <t>A4</t>
  </si>
  <si>
    <t>TCF3</t>
  </si>
  <si>
    <t>A5</t>
  </si>
  <si>
    <t>A6</t>
  </si>
  <si>
    <t>A7</t>
  </si>
  <si>
    <t>TCF7</t>
  </si>
  <si>
    <t>A8</t>
  </si>
  <si>
    <t>A9</t>
  </si>
  <si>
    <t>B1</t>
  </si>
  <si>
    <t>siTCF3-1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</si>
  <si>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</si>
  <si>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</si>
  <si>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</si>
  <si>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</si>
  <si>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</si>
  <si>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</si>
  <si>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</si>
  <si>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</si>
  <si>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</si>
  <si>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siTCF3-2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</si>
  <si>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</si>
  <si>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</si>
  <si>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</si>
  <si>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</si>
  <si>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</si>
  <si>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</si>
  <si>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</si>
  <si>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</si>
  <si>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</si>
  <si>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siTCF7-1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</si>
  <si>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</si>
  <si>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</si>
  <si>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</si>
  <si>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</si>
  <si>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</si>
  <si>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</si>
  <si>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</si>
  <si>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</si>
  <si>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</si>
  <si>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siTCF7-2</t>
  </si>
  <si>
    <t>E2</t>
  </si>
  <si>
    <t>E3</t>
  </si>
  <si>
    <t>E4</t>
  </si>
  <si>
    <t>E5</t>
  </si>
  <si>
    <t>E6</t>
  </si>
  <si>
    <t>E7</t>
  </si>
  <si>
    <t>E8</t>
  </si>
  <si>
    <t>E9</t>
  </si>
  <si>
    <t>Repeated data</t>
  </si>
  <si>
    <t>Internal control Mean</t>
  </si>
  <si>
    <t>Control Mean</t>
  </si>
  <si>
    <t>delta delta CT</t>
  </si>
  <si>
    <t>p-value (ttest)</t>
  </si>
  <si>
    <t>WagaControl6h</t>
  </si>
  <si>
    <t>AXIN2</t>
  </si>
  <si>
    <t>ATOH1</t>
  </si>
  <si>
    <t>SOX2</t>
  </si>
  <si>
    <t>A10</t>
  </si>
  <si>
    <t>A11</t>
  </si>
  <si>
    <t>A12</t>
  </si>
  <si>
    <t>Waga6hWnt5b250ng</t>
  </si>
  <si>
    <t>B10</t>
  </si>
  <si>
    <t>B11</t>
  </si>
  <si>
    <t>B12</t>
  </si>
  <si>
    <t>repeated data 1</t>
  </si>
  <si>
    <t>WaGa control6h</t>
  </si>
  <si>
    <t>WaGa wnt5b250ng6h</t>
  </si>
  <si>
    <t>repeated data 2</t>
  </si>
  <si>
    <t>WaGa 6h control</t>
  </si>
  <si>
    <t>F4</t>
  </si>
  <si>
    <t>F5</t>
  </si>
  <si>
    <t>F6</t>
  </si>
  <si>
    <t>F7</t>
  </si>
  <si>
    <t>F8</t>
  </si>
  <si>
    <t>F9</t>
  </si>
  <si>
    <t>WaGa 6h WNT5B 250ng</t>
  </si>
  <si>
    <t>Represented Data</t>
  </si>
  <si>
    <t>WNT5B OE -DOX</t>
  </si>
  <si>
    <t>WNT5B OE +DOX</t>
  </si>
  <si>
    <t>p-value(TTEST)</t>
  </si>
  <si>
    <t>Asterisks</t>
  </si>
  <si>
    <t>day0</t>
  </si>
  <si>
    <t>ns</t>
  </si>
  <si>
    <t>day1</t>
  </si>
  <si>
    <t>**</t>
  </si>
  <si>
    <t>day2</t>
  </si>
  <si>
    <t>day3</t>
  </si>
  <si>
    <t>***</t>
  </si>
  <si>
    <t>day4</t>
  </si>
  <si>
    <t>day5</t>
  </si>
  <si>
    <t>Repeated Data</t>
  </si>
  <si>
    <t>*</t>
  </si>
  <si>
    <t>GFP -DOX</t>
  </si>
  <si>
    <t>GFP +DOX</t>
  </si>
  <si>
    <t>GFP+DOX</t>
  </si>
  <si>
    <t>time (min)</t>
  </si>
  <si>
    <t>10 nM pyrvinium</t>
  </si>
  <si>
    <t>30 nM pyrvinium</t>
  </si>
  <si>
    <t xml:space="preserve">50 nM pyrvinium </t>
  </si>
  <si>
    <t>100 nM pyrvinium</t>
  </si>
  <si>
    <t>200 nM pyrvinium</t>
  </si>
  <si>
    <t>300 nM pyrvinium</t>
  </si>
  <si>
    <t>500 nM pyrvinium</t>
  </si>
  <si>
    <t>1 μM pyrvinium</t>
  </si>
  <si>
    <t>Summarized data</t>
  </si>
  <si>
    <t>10 nM</t>
  </si>
  <si>
    <t xml:space="preserve"> 30 nM</t>
  </si>
  <si>
    <t>50 nM</t>
  </si>
  <si>
    <t>100 nM</t>
  </si>
  <si>
    <t>200 nM</t>
  </si>
  <si>
    <t>300 nM</t>
  </si>
  <si>
    <t>500 nM</t>
  </si>
  <si>
    <t>1 μM</t>
  </si>
  <si>
    <t>repeat 1</t>
  </si>
  <si>
    <t>repeat 2</t>
  </si>
  <si>
    <t>repeat 3</t>
  </si>
  <si>
    <t>repeat2</t>
  </si>
  <si>
    <t>repeat3</t>
  </si>
  <si>
    <t>Group Name</t>
  </si>
  <si>
    <t>Veh</t>
  </si>
  <si>
    <t>250 nM</t>
  </si>
  <si>
    <t>1 uM</t>
  </si>
  <si>
    <t>30 nM</t>
  </si>
  <si>
    <t>Basal OCR Rate 2 Rep 1</t>
  </si>
  <si>
    <t>Basal OCR Rate 2 Rep 2</t>
  </si>
  <si>
    <t>Basal OCR Rate 2 Rep 3</t>
  </si>
  <si>
    <t>Basal OCR Rate 2 Rep 4</t>
  </si>
  <si>
    <t>Basal OCR Rate 2 Rep 5</t>
  </si>
  <si>
    <t>Basal OCR Rate 2 Rep 6</t>
  </si>
  <si>
    <t>Average Basal Rate 2 OCR</t>
  </si>
  <si>
    <t>Treatment Basal /Average VC Basal Rep 1</t>
  </si>
  <si>
    <t>Treatment Basal /Average VC Basal Rep 2</t>
  </si>
  <si>
    <t>Treatment Basal /Average VC Basal Rep 3</t>
  </si>
  <si>
    <t>Treatment Basal /Average VC Basal Rep 4</t>
  </si>
  <si>
    <t>Treatment Basal /Average VC Basal Rep 5</t>
  </si>
  <si>
    <t>Treatment Basal /Average VC Basal Rep 6</t>
  </si>
  <si>
    <t>Treatment Basal /Average VC Basal</t>
  </si>
  <si>
    <t>% VC BASAL-OCR REP 1</t>
  </si>
  <si>
    <t>% VC BASAL-OCR REP 2</t>
  </si>
  <si>
    <t>% VC BASAL-OCR REP 3</t>
  </si>
  <si>
    <t>% VC BASAL-OCR REP 4</t>
  </si>
  <si>
    <t>% VC BASAL-OCR REP 5</t>
  </si>
  <si>
    <t>% VC BASAL-OCR REP 6</t>
  </si>
  <si>
    <t xml:space="preserve">Average % VC BASAL-OCR </t>
  </si>
  <si>
    <t>FCCP OCR Rate 5 Rep 1</t>
  </si>
  <si>
    <t>FCCP OCR Rate 5 Rep 2</t>
  </si>
  <si>
    <t>FCCP OCR Rate 5 Rep 3</t>
  </si>
  <si>
    <t>FCCP OCR Rate 5 Rep 4</t>
  </si>
  <si>
    <t>FCCP OCR Rate 5 Rep 5</t>
  </si>
  <si>
    <t>FCCP OCR Rate 5 Rep 6</t>
  </si>
  <si>
    <t>Average FCCP Rate 5 OCR</t>
  </si>
  <si>
    <t>Treatment FCCP /Average VC FCCP Rep 1</t>
  </si>
  <si>
    <t>Treatment FCCP /Average VC FCCP Rep 2</t>
  </si>
  <si>
    <t>Treatment FCCP /Average VC FCCP Rep 3</t>
  </si>
  <si>
    <t>Treatment FCCP /Average VC FCCP Rep 4</t>
  </si>
  <si>
    <t>Treatment FCCP /Average VC FCCP Rep 5</t>
  </si>
  <si>
    <t>Treatment FCCP /Average VC FCCP Rep 6</t>
  </si>
  <si>
    <t>Treatment FCCP /Average VC FCCP</t>
  </si>
  <si>
    <t>% VC FCCP-OCR REP 1</t>
  </si>
  <si>
    <t>% VC FCCP-OCR REP 2</t>
  </si>
  <si>
    <t>% VC FCCP-OCR REP 3</t>
  </si>
  <si>
    <t>% VC FCCP-OCR REP 4</t>
  </si>
  <si>
    <t>% VC FCCP-OCR REP 5</t>
  </si>
  <si>
    <t>% VC FCCP-OCR REP 6</t>
  </si>
  <si>
    <t xml:space="preserve">Average % VC FCCP-OCR </t>
  </si>
  <si>
    <t>ATP5A (CV)</t>
  </si>
  <si>
    <t>repeat 4</t>
  </si>
  <si>
    <t>MTCO1 (CIV)</t>
  </si>
  <si>
    <t>NDUFB8 (CI)</t>
  </si>
  <si>
    <t>Tumor growth of in vivo study #3</t>
  </si>
  <si>
    <t xml:space="preserve">Transponder </t>
  </si>
  <si>
    <t>Treatment</t>
  </si>
  <si>
    <t>day7</t>
  </si>
  <si>
    <t>day9</t>
  </si>
  <si>
    <t>day12</t>
  </si>
  <si>
    <t>day14</t>
  </si>
  <si>
    <t>day16</t>
  </si>
  <si>
    <t>day19</t>
  </si>
  <si>
    <t>(days post treatment)</t>
  </si>
  <si>
    <t>1070079-L2</t>
  </si>
  <si>
    <t xml:space="preserve">0 = control </t>
  </si>
  <si>
    <t>1070079-R1</t>
  </si>
  <si>
    <t>1 = pyrvinium treated</t>
  </si>
  <si>
    <t>1092299-00</t>
  </si>
  <si>
    <t>1092299-L1</t>
  </si>
  <si>
    <t>1092299-R2</t>
  </si>
  <si>
    <t>1092300-L2</t>
  </si>
  <si>
    <t>1092300-R1</t>
  </si>
  <si>
    <t>1070078-00</t>
  </si>
  <si>
    <t>1070078-L1</t>
  </si>
  <si>
    <t>1110665-0078-L2</t>
  </si>
  <si>
    <t>1070079-00</t>
  </si>
  <si>
    <t>1070079-R2</t>
  </si>
  <si>
    <t>1092299-R1</t>
  </si>
  <si>
    <t>1092228-R2</t>
  </si>
  <si>
    <t>Pyrvinium treated</t>
  </si>
  <si>
    <t>Percentage contibution of High Positive%</t>
  </si>
  <si>
    <t>Percentage contibution of Positive %</t>
  </si>
  <si>
    <t>Percentage contibution of Low Positive%</t>
  </si>
  <si>
    <t>Percentage contibution of Negative%</t>
  </si>
  <si>
    <t>ATOH1-1 dab</t>
  </si>
  <si>
    <t>ATOH1-2 dab</t>
  </si>
  <si>
    <t>ATOH1-3 dab</t>
  </si>
  <si>
    <t>Ki-67-1 dab</t>
  </si>
  <si>
    <t>Ki-67-2 dab</t>
  </si>
  <si>
    <t>Ki-67-3 dab</t>
  </si>
  <si>
    <t>MKL1 cells pyrvinium treatment WNT5B mRNA levels</t>
  </si>
  <si>
    <t>12h</t>
  </si>
  <si>
    <t>24h</t>
  </si>
  <si>
    <t>48h</t>
  </si>
  <si>
    <t>DMSO</t>
  </si>
  <si>
    <t>pyrvinium 1 μM</t>
  </si>
  <si>
    <t>MKL1 cells pyrvinium treatment WNT5A mRNA levels</t>
  </si>
  <si>
    <t>WaGa cells pyrvinium treatment WNT5A mRNA levels</t>
  </si>
  <si>
    <t>pyrvinium 500 nM</t>
  </si>
  <si>
    <t>WaGa cells pyrvinium treatment WNT5B mRNA levels</t>
  </si>
  <si>
    <t>Tumor growth of in vivo study #1</t>
  </si>
  <si>
    <t>Transponder</t>
  </si>
  <si>
    <t>day11</t>
  </si>
  <si>
    <t>day15</t>
  </si>
  <si>
    <t>day17</t>
  </si>
  <si>
    <t>3764-00</t>
  </si>
  <si>
    <t>5004-R1</t>
  </si>
  <si>
    <t>3764-R1</t>
  </si>
  <si>
    <t>3762-R1</t>
  </si>
  <si>
    <t>5004-L2</t>
  </si>
  <si>
    <t>3762-R2</t>
  </si>
  <si>
    <t>5004-R2</t>
  </si>
  <si>
    <t>3761-00</t>
  </si>
  <si>
    <t>3763-L2</t>
  </si>
  <si>
    <t>3763-R2</t>
  </si>
  <si>
    <t>Tumor growth of in vivo study #2</t>
  </si>
  <si>
    <t>day20</t>
  </si>
  <si>
    <t>2286-R2</t>
  </si>
  <si>
    <t>2286-00</t>
  </si>
  <si>
    <t>2287-00</t>
  </si>
  <si>
    <t>2287-R2</t>
  </si>
  <si>
    <t>2286-R1</t>
  </si>
  <si>
    <t>2287-R1</t>
  </si>
  <si>
    <t>2287-L2</t>
  </si>
  <si>
    <t>2287-L1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</si>
</sst>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2"/>
      <name val="Arial"/>
      <family val="2"/>
    </font>
    <font>
      <sz val="12"/>
      <color theme="2"/>
      <name val="Calibri"/>
      <family val="2"/>
      <scheme val="minor"/>
    </font>
    <font>
      <b/>
      <sz val="10"/>
      <name val="Arial"/>
      <family val="2"/>
    </font>
    <font>
      <sz val="12"/>
      <color theme="5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/>
      <name val="Calibri (Body)"/>
    </font>
    <font>
      <sz val="10"/>
      <color rgb="FFFF0000"/>
      <name val="Calibri"/>
      <family val="2"/>
      <scheme val="minor"/>
    </font>
    <font>
      <b/>
      <sz val="10"/>
      <color rgb="FFFF0000"/>
      <name val="Calibri (Body)"/>
    </font>
    <font>
      <b/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7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4" fillId="0" borderId="0" xfId="0" applyFont="1"/>
    <xf numFmtId="0" fontId="7" fillId="0" borderId="5" xfId="0" applyFont="1" applyBorder="1"/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4" xfId="0" applyBorder="1"/>
    <xf numFmtId="0" fontId="1" fillId="0" borderId="0" xfId="0" applyFont="1"/>
    <xf numFmtId="0" fontId="6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5" xfId="0" applyFont="1" applyBorder="1"/>
    <xf numFmtId="0" fontId="9" fillId="0" borderId="0" xfId="0" applyFont="1"/>
    <xf numFmtId="0" fontId="1" fillId="0" borderId="8" xfId="0" applyFont="1" applyBorder="1"/>
    <xf numFmtId="0" fontId="8" fillId="0" borderId="0" xfId="0" applyFont="1"/>
    <xf numFmtId="0" fontId="0" fillId="0" borderId="2" xfId="0" applyBorder="1"/>
    <xf numFmtId="0" fontId="0" fillId="0" borderId="13" xfId="0" applyBorder="1"/>
    <xf numFmtId="0" fontId="0" fillId="0" borderId="15" xfId="0" applyBorder="1"/>
    <xf numFmtId="0" fontId="10" fillId="0" borderId="5" xfId="0" applyFont="1" applyBorder="1"/>
    <xf numFmtId="0" fontId="10" fillId="0" borderId="0" xfId="0" applyFont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1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2" fillId="0" borderId="2" xfId="0" applyFont="1" applyBorder="1"/>
    <xf numFmtId="0" fontId="2" fillId="0" borderId="12" xfId="0" applyFont="1" applyBorder="1"/>
    <xf numFmtId="0" fontId="2" fillId="0" borderId="11" xfId="0" applyFont="1" applyBorder="1"/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4" fillId="0" borderId="0" xfId="0" applyFont="1"/>
    <xf numFmtId="0" fontId="16" fillId="0" borderId="0" xfId="0" applyFont="1"/>
    <xf numFmtId="0" fontId="8" fillId="0" borderId="11" xfId="0" applyFont="1" applyBorder="1"/>
    <xf numFmtId="0" fontId="2" fillId="0" borderId="10" xfId="0" applyFont="1" applyBorder="1"/>
    <xf numFmtId="0" fontId="8" fillId="0" borderId="12" xfId="0" applyFont="1" applyBorder="1"/>
    <xf numFmtId="0" fontId="15" fillId="0" borderId="0" xfId="0" applyFont="1"/>
    <xf numFmtId="0" fontId="15" fillId="0" borderId="10" xfId="0" applyFont="1" applyBorder="1"/>
    <xf numFmtId="0" fontId="15" fillId="0" borderId="11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2" borderId="0" xfId="0" applyFont="1" applyFill="1"/>
    <xf numFmtId="0" fontId="16" fillId="0" borderId="8" xfId="0" applyFont="1" applyBorder="1"/>
    <xf numFmtId="0" fontId="16" fillId="0" borderId="9" xfId="0" applyFont="1" applyBorder="1"/>
    <xf numFmtId="0" fontId="16" fillId="0" borderId="7" xfId="0" applyFont="1" applyBorder="1"/>
    <xf numFmtId="0" fontId="14" fillId="0" borderId="14" xfId="0" applyFont="1" applyBorder="1" applyAlignment="1">
      <alignment horizontal="left"/>
    </xf>
    <xf numFmtId="0" fontId="14" fillId="0" borderId="5" xfId="0" applyFont="1" applyBorder="1"/>
    <xf numFmtId="0" fontId="14" fillId="0" borderId="6" xfId="0" applyFont="1" applyBorder="1"/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3" xfId="0" applyFont="1" applyBorder="1"/>
    <xf numFmtId="0" fontId="16" fillId="0" borderId="1" xfId="0" applyFont="1" applyBorder="1"/>
    <xf numFmtId="0" fontId="16" fillId="0" borderId="4" xfId="0" applyFont="1" applyBorder="1"/>
    <xf numFmtId="0" fontId="16" fillId="0" borderId="11" xfId="0" applyFont="1" applyBorder="1"/>
    <xf numFmtId="0" fontId="16" fillId="0" borderId="12" xfId="0" applyFont="1" applyBorder="1"/>
    <xf numFmtId="0" fontId="15" fillId="3" borderId="0" xfId="0" applyFont="1" applyFill="1"/>
    <xf numFmtId="0" fontId="16" fillId="3" borderId="0" xfId="0" applyFont="1" applyFill="1"/>
    <xf numFmtId="14" fontId="15" fillId="0" borderId="10" xfId="0" applyNumberFormat="1" applyFont="1" applyBorder="1"/>
    <xf numFmtId="0" fontId="15" fillId="0" borderId="2" xfId="0" applyFont="1" applyBorder="1"/>
    <xf numFmtId="0" fontId="14" fillId="0" borderId="5" xfId="0" applyFont="1" applyBorder="1" applyAlignment="1">
      <alignment horizontal="left"/>
    </xf>
    <xf numFmtId="0" fontId="16" fillId="0" borderId="13" xfId="0" applyFont="1" applyBorder="1"/>
    <xf numFmtId="0" fontId="14" fillId="0" borderId="7" xfId="0" applyFont="1" applyBorder="1" applyAlignment="1">
      <alignment horizontal="left"/>
    </xf>
    <xf numFmtId="0" fontId="16" fillId="0" borderId="15" xfId="0" applyFont="1" applyBorder="1"/>
    <xf numFmtId="0" fontId="15" fillId="0" borderId="12" xfId="0" applyFont="1" applyBorder="1"/>
    <xf numFmtId="0" fontId="15" fillId="0" borderId="14" xfId="0" applyFont="1" applyBorder="1"/>
    <xf numFmtId="0" fontId="14" fillId="0" borderId="13" xfId="0" applyFont="1" applyBorder="1"/>
    <xf numFmtId="0" fontId="14" fillId="0" borderId="15" xfId="0" applyFont="1" applyBorder="1"/>
    <xf numFmtId="0" fontId="8" fillId="0" borderId="1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3" xfId="0" applyFont="1" applyBorder="1"/>
    <xf numFmtId="0" fontId="14" fillId="0" borderId="1" xfId="0" applyFont="1" applyBorder="1"/>
    <xf numFmtId="0" fontId="14" fillId="0" borderId="4" xfId="0" applyFont="1" applyBorder="1"/>
    <xf numFmtId="0" fontId="15" fillId="0" borderId="13" xfId="0" applyFont="1" applyBorder="1"/>
    <xf numFmtId="0" fontId="15" fillId="0" borderId="15" xfId="0" applyFont="1" applyBorder="1"/>
    <xf numFmtId="0" fontId="16" fillId="0" borderId="2" xfId="0" applyFont="1" applyBorder="1"/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6" fillId="0" borderId="14" xfId="0" applyFont="1" applyBorder="1"/>
    <xf numFmtId="0" fontId="16" fillId="0" borderId="3" xfId="0" applyFont="1" applyBorder="1"/>
    <xf numFmtId="0" fontId="16" fillId="2" borderId="15" xfId="0" applyFont="1" applyFill="1" applyBorder="1"/>
    <xf numFmtId="0" fontId="16" fillId="2" borderId="7" xfId="0" applyFont="1" applyFill="1" applyBorder="1"/>
    <xf numFmtId="0" fontId="16" fillId="2" borderId="8" xfId="0" applyFont="1" applyFill="1" applyBorder="1"/>
    <xf numFmtId="0" fontId="16" fillId="2" borderId="9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17" fillId="0" borderId="18" xfId="0" applyFont="1" applyBorder="1"/>
    <xf numFmtId="0" fontId="17" fillId="0" borderId="19" xfId="0" applyFont="1" applyBorder="1"/>
    <xf numFmtId="0" fontId="9" fillId="0" borderId="13" xfId="0" applyFont="1" applyBorder="1"/>
    <xf numFmtId="0" fontId="9" fillId="0" borderId="15" xfId="0" applyFont="1" applyBorder="1"/>
    <xf numFmtId="0" fontId="9" fillId="0" borderId="14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6" xfId="0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20" fillId="0" borderId="18" xfId="0" applyFont="1" applyBorder="1"/>
    <xf numFmtId="0" fontId="21" fillId="0" borderId="13" xfId="0" applyFont="1" applyBorder="1"/>
    <xf numFmtId="0" fontId="21" fillId="0" borderId="6" xfId="0" applyFont="1" applyBorder="1"/>
    <xf numFmtId="0" fontId="15" fillId="0" borderId="16" xfId="0" applyFont="1" applyBorder="1"/>
    <xf numFmtId="0" fontId="15" fillId="0" borderId="17" xfId="0" applyFont="1" applyBorder="1"/>
    <xf numFmtId="0" fontId="22" fillId="0" borderId="18" xfId="0" applyFont="1" applyBorder="1"/>
    <xf numFmtId="0" fontId="23" fillId="0" borderId="19" xfId="0" applyFont="1" applyBorder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DAF2-3595-8448-9608-8C86684CE7D1}">
  <dimension ref="A1:J33"/>
  <sheetViews>
    <sheetView zoomScale="113" workbookViewId="0">
      <selection activeCell="B23" sqref="B23"/>
    </sheetView>
  </sheetViews>
  <sheetFormatPr baseColWidth="10" defaultColWidth="10.83203125" defaultRowHeight="14" x14ac:dyDescent="0.2"/>
  <cols>
    <col min="1" max="16384" width="10.83203125" style="41"/>
  </cols>
  <sheetData>
    <row r="1" spans="1:10" x14ac:dyDescent="0.2">
      <c r="A1" s="45" t="s">
        <v>0</v>
      </c>
      <c r="B1" s="45"/>
    </row>
    <row r="2" spans="1:10" s="45" customFormat="1" x14ac:dyDescent="0.2">
      <c r="A2" s="65"/>
      <c r="B2" s="159" t="s">
        <v>1</v>
      </c>
      <c r="C2" s="160"/>
      <c r="D2" s="161"/>
      <c r="E2" s="160" t="s">
        <v>2</v>
      </c>
      <c r="F2" s="160"/>
      <c r="G2" s="160"/>
      <c r="H2" s="160" t="s">
        <v>3</v>
      </c>
      <c r="I2" s="160"/>
      <c r="J2" s="161"/>
    </row>
    <row r="3" spans="1:10" x14ac:dyDescent="0.2">
      <c r="A3" s="54" t="s">
        <v>4</v>
      </c>
      <c r="B3" s="55">
        <v>0.26700000000000002</v>
      </c>
      <c r="C3" s="40">
        <v>0.25900000000000001</v>
      </c>
      <c r="D3" s="56">
        <v>0.27700000000000002</v>
      </c>
      <c r="E3" s="40">
        <v>0.26700000000000002</v>
      </c>
      <c r="F3" s="40">
        <v>0.25900000000000001</v>
      </c>
      <c r="G3" s="40">
        <v>0.27700000000000002</v>
      </c>
      <c r="H3" s="40">
        <v>0.26700000000000002</v>
      </c>
      <c r="I3" s="40">
        <v>0.25900000000000001</v>
      </c>
      <c r="J3" s="56">
        <v>0.27700000000000002</v>
      </c>
    </row>
    <row r="4" spans="1:10" x14ac:dyDescent="0.2">
      <c r="A4" s="57" t="s">
        <v>5</v>
      </c>
      <c r="B4" s="55">
        <v>0.38400000000000001</v>
      </c>
      <c r="C4" s="40">
        <v>0.40699999999999997</v>
      </c>
      <c r="D4" s="56">
        <v>0.32800000000000001</v>
      </c>
      <c r="E4" s="40">
        <v>0.34499999999999997</v>
      </c>
      <c r="F4" s="40">
        <v>0.34499999999999997</v>
      </c>
      <c r="G4" s="40">
        <v>0.34599999999999997</v>
      </c>
      <c r="H4" s="40">
        <v>0.311</v>
      </c>
      <c r="I4" s="40">
        <v>0.314</v>
      </c>
      <c r="J4" s="56">
        <v>0.313</v>
      </c>
    </row>
    <row r="5" spans="1:10" x14ac:dyDescent="0.2">
      <c r="A5" s="57" t="s">
        <v>6</v>
      </c>
      <c r="B5" s="55">
        <v>0.45200000000000001</v>
      </c>
      <c r="C5" s="40">
        <v>0.45200000000000001</v>
      </c>
      <c r="D5" s="56">
        <v>0.44800000000000001</v>
      </c>
      <c r="E5" s="40">
        <v>0.40200000000000002</v>
      </c>
      <c r="F5" s="40">
        <v>0.42099999999999999</v>
      </c>
      <c r="G5" s="40">
        <v>0.39500000000000002</v>
      </c>
      <c r="H5" s="40">
        <v>0.27</v>
      </c>
      <c r="I5" s="40">
        <v>0.28499999999999998</v>
      </c>
      <c r="J5" s="56">
        <v>0.28000000000000003</v>
      </c>
    </row>
    <row r="6" spans="1:10" x14ac:dyDescent="0.2">
      <c r="A6" s="57" t="s">
        <v>7</v>
      </c>
      <c r="B6" s="55">
        <v>0.503</v>
      </c>
      <c r="C6" s="40">
        <v>0.55400000000000005</v>
      </c>
      <c r="D6" s="56">
        <v>0.55300000000000005</v>
      </c>
      <c r="E6" s="40">
        <v>0.39100000000000001</v>
      </c>
      <c r="F6" s="40">
        <v>0.51600000000000001</v>
      </c>
      <c r="G6" s="40">
        <v>0.503</v>
      </c>
      <c r="H6" s="40">
        <v>0.33900000000000002</v>
      </c>
      <c r="I6" s="40">
        <v>0.34399999999999997</v>
      </c>
      <c r="J6" s="56">
        <v>0.34699999999999998</v>
      </c>
    </row>
    <row r="7" spans="1:10" x14ac:dyDescent="0.2">
      <c r="A7" s="57" t="s">
        <v>8</v>
      </c>
      <c r="B7" s="55">
        <v>0.71399999999999997</v>
      </c>
      <c r="C7" s="40">
        <v>0.72399999999999998</v>
      </c>
      <c r="D7" s="56">
        <v>0.70599999999999996</v>
      </c>
      <c r="E7" s="40">
        <v>0.54300000000000004</v>
      </c>
      <c r="F7" s="40">
        <v>0.53600000000000003</v>
      </c>
      <c r="G7" s="40">
        <v>0.52700000000000002</v>
      </c>
      <c r="H7" s="40">
        <v>0.27700000000000002</v>
      </c>
      <c r="I7" s="40">
        <v>0.27700000000000002</v>
      </c>
      <c r="J7" s="56">
        <v>0.27400000000000002</v>
      </c>
    </row>
    <row r="8" spans="1:10" x14ac:dyDescent="0.2">
      <c r="A8" s="58" t="s">
        <v>9</v>
      </c>
      <c r="B8" s="59">
        <v>1.131</v>
      </c>
      <c r="C8" s="60">
        <v>0.93600000000000005</v>
      </c>
      <c r="D8" s="61">
        <v>0.95399999999999996</v>
      </c>
      <c r="E8" s="60">
        <v>0.51200000000000001</v>
      </c>
      <c r="F8" s="60">
        <v>0.50600000000000001</v>
      </c>
      <c r="G8" s="60">
        <v>0.51600000000000001</v>
      </c>
      <c r="H8" s="60">
        <v>0.26500000000000001</v>
      </c>
      <c r="I8" s="60">
        <v>0.25900000000000001</v>
      </c>
      <c r="J8" s="61">
        <v>0.26200000000000001</v>
      </c>
    </row>
    <row r="10" spans="1:10" x14ac:dyDescent="0.2">
      <c r="A10" s="64" t="s">
        <v>10</v>
      </c>
      <c r="B10" s="45"/>
    </row>
    <row r="11" spans="1:10" s="45" customFormat="1" x14ac:dyDescent="0.2">
      <c r="A11" s="65"/>
      <c r="B11" s="159" t="s">
        <v>1</v>
      </c>
      <c r="C11" s="160"/>
      <c r="D11" s="161"/>
      <c r="E11" s="159" t="s">
        <v>2</v>
      </c>
      <c r="F11" s="160"/>
      <c r="G11" s="161"/>
      <c r="H11" s="160" t="s">
        <v>3</v>
      </c>
      <c r="I11" s="160"/>
      <c r="J11" s="161"/>
    </row>
    <row r="12" spans="1:10" x14ac:dyDescent="0.2">
      <c r="A12" s="57" t="s">
        <v>4</v>
      </c>
      <c r="B12" s="55">
        <v>0.307</v>
      </c>
      <c r="C12" s="40">
        <v>0.36099999999999999</v>
      </c>
      <c r="D12" s="56">
        <v>0.33200000000000002</v>
      </c>
      <c r="E12" s="55">
        <v>0.307</v>
      </c>
      <c r="F12" s="40">
        <v>0.36099999999999999</v>
      </c>
      <c r="G12" s="56">
        <v>0.33200000000000002</v>
      </c>
      <c r="H12" s="40">
        <v>0.307</v>
      </c>
      <c r="I12" s="40">
        <v>0.36099999999999999</v>
      </c>
      <c r="J12" s="56">
        <v>0.33200000000000002</v>
      </c>
    </row>
    <row r="13" spans="1:10" x14ac:dyDescent="0.2">
      <c r="A13" s="57" t="s">
        <v>5</v>
      </c>
      <c r="B13" s="55">
        <v>0.66700000000000004</v>
      </c>
      <c r="C13" s="40">
        <v>0.69499999999999995</v>
      </c>
      <c r="D13" s="56">
        <v>0.56499999999999995</v>
      </c>
      <c r="E13" s="55">
        <v>0.45600000000000002</v>
      </c>
      <c r="F13" s="40">
        <v>0.46800000000000003</v>
      </c>
      <c r="G13" s="56">
        <v>0.47099999999999997</v>
      </c>
      <c r="H13" s="40">
        <v>0.48</v>
      </c>
      <c r="I13" s="40">
        <v>0.57399999999999995</v>
      </c>
      <c r="J13" s="56">
        <v>0.47399999999999998</v>
      </c>
    </row>
    <row r="14" spans="1:10" x14ac:dyDescent="0.2">
      <c r="A14" s="57" t="s">
        <v>6</v>
      </c>
      <c r="B14" s="55">
        <v>0.82299999999999995</v>
      </c>
      <c r="C14" s="40">
        <v>0.56499999999999995</v>
      </c>
      <c r="D14" s="56">
        <v>0.67100000000000004</v>
      </c>
      <c r="E14" s="55">
        <v>0.48799999999999999</v>
      </c>
      <c r="F14" s="40">
        <v>0.48799999999999999</v>
      </c>
      <c r="G14" s="56">
        <v>0.623</v>
      </c>
      <c r="H14" s="40">
        <v>0.41599999999999998</v>
      </c>
      <c r="I14" s="40">
        <v>0.41599999999999998</v>
      </c>
      <c r="J14" s="56">
        <v>0.42399999999999999</v>
      </c>
    </row>
    <row r="15" spans="1:10" x14ac:dyDescent="0.2">
      <c r="A15" s="57" t="s">
        <v>7</v>
      </c>
      <c r="B15" s="55">
        <v>1.117</v>
      </c>
      <c r="C15" s="40">
        <v>1.28</v>
      </c>
      <c r="D15" s="56">
        <v>1.569</v>
      </c>
      <c r="E15" s="55">
        <v>0.628</v>
      </c>
      <c r="F15" s="40">
        <v>0.624</v>
      </c>
      <c r="G15" s="56">
        <v>0.627</v>
      </c>
      <c r="H15" s="40">
        <v>0.36599999999999999</v>
      </c>
      <c r="I15" s="40">
        <v>0.39500000000000002</v>
      </c>
      <c r="J15" s="56">
        <v>0.37</v>
      </c>
    </row>
    <row r="16" spans="1:10" x14ac:dyDescent="0.2">
      <c r="A16" s="58" t="s">
        <v>8</v>
      </c>
      <c r="B16" s="59">
        <v>2.6179999999999999</v>
      </c>
      <c r="C16" s="60">
        <v>2.8050000000000002</v>
      </c>
      <c r="D16" s="61">
        <v>2.5449999999999999</v>
      </c>
      <c r="E16" s="59">
        <v>1</v>
      </c>
      <c r="F16" s="60">
        <v>0.61499999999999999</v>
      </c>
      <c r="G16" s="61">
        <v>0.61699999999999999</v>
      </c>
      <c r="H16" s="60">
        <v>0.49399999999999999</v>
      </c>
      <c r="I16" s="60">
        <v>0.438</v>
      </c>
      <c r="J16" s="61">
        <v>0.42699999999999999</v>
      </c>
    </row>
    <row r="19" spans="1:10" x14ac:dyDescent="0.2">
      <c r="A19" s="62"/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">
      <c r="A20" s="63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63"/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">
      <c r="A22" s="63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">
      <c r="A23" s="63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">
      <c r="A24" s="63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">
      <c r="A25" s="63"/>
      <c r="B25" s="40"/>
      <c r="C25" s="40"/>
      <c r="D25" s="40"/>
      <c r="E25" s="40"/>
      <c r="F25" s="40"/>
      <c r="G25" s="40"/>
      <c r="H25" s="40"/>
      <c r="I25" s="40"/>
      <c r="J25" s="40"/>
    </row>
    <row r="28" spans="1:10" x14ac:dyDescent="0.2">
      <c r="A28" s="62"/>
      <c r="B28" s="40"/>
      <c r="C28" s="40"/>
      <c r="D28" s="40"/>
      <c r="E28" s="40"/>
      <c r="F28" s="40"/>
      <c r="G28" s="40"/>
      <c r="H28" s="40"/>
      <c r="I28" s="40"/>
      <c r="J28" s="40"/>
    </row>
    <row r="29" spans="1:10" x14ac:dyDescent="0.2">
      <c r="A29" s="63"/>
      <c r="B29" s="40"/>
      <c r="C29" s="40"/>
      <c r="D29" s="40"/>
      <c r="E29" s="40"/>
      <c r="F29" s="40"/>
      <c r="G29" s="40"/>
      <c r="H29" s="40"/>
      <c r="I29" s="40"/>
      <c r="J29" s="40"/>
    </row>
    <row r="30" spans="1:10" x14ac:dyDescent="0.2">
      <c r="A30" s="63"/>
      <c r="B30" s="40"/>
      <c r="C30" s="40"/>
      <c r="D30" s="40"/>
      <c r="E30" s="40"/>
      <c r="F30" s="40"/>
      <c r="G30" s="40"/>
      <c r="H30" s="40"/>
      <c r="I30" s="40"/>
      <c r="J30" s="40"/>
    </row>
    <row r="31" spans="1:10" x14ac:dyDescent="0.2">
      <c r="A31" s="63"/>
      <c r="B31" s="40"/>
      <c r="C31" s="40"/>
      <c r="D31" s="40"/>
      <c r="E31" s="40"/>
      <c r="F31" s="40"/>
      <c r="G31" s="40"/>
      <c r="H31" s="40"/>
      <c r="I31" s="40"/>
      <c r="J31" s="40"/>
    </row>
    <row r="32" spans="1:10" x14ac:dyDescent="0.2">
      <c r="A32" s="63"/>
      <c r="B32" s="40"/>
      <c r="C32" s="40"/>
      <c r="D32" s="40"/>
      <c r="E32" s="40"/>
      <c r="F32" s="40"/>
      <c r="G32" s="40"/>
      <c r="H32" s="40"/>
      <c r="I32" s="40"/>
      <c r="J32" s="40"/>
    </row>
    <row r="33" spans="1:10" x14ac:dyDescent="0.2">
      <c r="A33" s="63"/>
      <c r="B33" s="40"/>
      <c r="C33" s="40"/>
      <c r="D33" s="40"/>
      <c r="E33" s="40"/>
      <c r="F33" s="40"/>
      <c r="G33" s="40"/>
      <c r="H33" s="40"/>
      <c r="I33" s="40"/>
      <c r="J33" s="40"/>
    </row>
  </sheetData>
  <mergeCells count="6">
    <mergeCell ref="B2:D2"/>
    <mergeCell ref="E2:G2"/>
    <mergeCell ref="H2:J2"/>
    <mergeCell ref="B11:D11"/>
    <mergeCell ref="E11:G11"/>
    <mergeCell ref="H11:J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319B9-A9EA-5D4B-B6AF-D518F539E09A}">
  <dimension ref="A1:G20"/>
  <sheetViews>
    <sheetView workbookViewId="0">
      <selection activeCell="A2" sqref="A2:G20"/>
    </sheetView>
  </sheetViews>
  <sheetFormatPr baseColWidth="10" defaultColWidth="11" defaultRowHeight="16" x14ac:dyDescent="0.2"/>
  <sheetData>
    <row r="1" spans="1:7" x14ac:dyDescent="0.2">
      <c r="A1" s="45" t="s">
        <v>227</v>
      </c>
      <c r="B1" s="41"/>
      <c r="C1" s="41"/>
      <c r="D1" s="41"/>
      <c r="E1" s="41"/>
      <c r="F1" s="41"/>
      <c r="G1" s="41"/>
    </row>
    <row r="2" spans="1:7" x14ac:dyDescent="0.2">
      <c r="A2" s="91"/>
      <c r="B2" s="95" t="s">
        <v>1</v>
      </c>
      <c r="C2" s="96" t="s">
        <v>167</v>
      </c>
      <c r="D2" s="96" t="s">
        <v>169</v>
      </c>
      <c r="E2" s="96" t="s">
        <v>170</v>
      </c>
      <c r="F2" s="96" t="s">
        <v>173</v>
      </c>
      <c r="G2" s="97" t="s">
        <v>183</v>
      </c>
    </row>
    <row r="3" spans="1:7" x14ac:dyDescent="0.2">
      <c r="A3" s="91" t="s">
        <v>175</v>
      </c>
      <c r="B3" s="98">
        <v>1</v>
      </c>
      <c r="C3" s="99">
        <v>0.783972</v>
      </c>
      <c r="D3" s="99">
        <v>0.70106599999999997</v>
      </c>
      <c r="E3" s="99">
        <v>0.89091299999999995</v>
      </c>
      <c r="F3" s="99">
        <v>0.57215400000000005</v>
      </c>
      <c r="G3" s="100">
        <v>0.73495500000000002</v>
      </c>
    </row>
    <row r="4" spans="1:7" x14ac:dyDescent="0.2">
      <c r="A4" s="101" t="s">
        <v>176</v>
      </c>
      <c r="B4" s="55">
        <v>1</v>
      </c>
      <c r="C4" s="40">
        <v>0.84698099999999998</v>
      </c>
      <c r="D4" s="40">
        <v>0.73408899999999999</v>
      </c>
      <c r="E4" s="40">
        <v>0.82054899999999997</v>
      </c>
      <c r="F4" s="40">
        <v>0.66699299999999995</v>
      </c>
      <c r="G4" s="56">
        <v>0.84159799999999996</v>
      </c>
    </row>
    <row r="5" spans="1:7" x14ac:dyDescent="0.2">
      <c r="A5" s="101" t="s">
        <v>177</v>
      </c>
      <c r="B5" s="55">
        <v>1</v>
      </c>
      <c r="C5" s="40">
        <v>0.83870999999999996</v>
      </c>
      <c r="D5" s="40">
        <v>0.67845</v>
      </c>
      <c r="E5" s="40">
        <v>0.60859799999999997</v>
      </c>
      <c r="F5" s="40">
        <v>0.49203400000000003</v>
      </c>
      <c r="G5" s="56">
        <v>0.39679799999999998</v>
      </c>
    </row>
    <row r="6" spans="1:7" x14ac:dyDescent="0.2">
      <c r="A6" s="102" t="s">
        <v>228</v>
      </c>
      <c r="B6" s="59">
        <v>1</v>
      </c>
      <c r="C6" s="60">
        <v>0.63173999999999997</v>
      </c>
      <c r="D6" s="60">
        <v>0.59964499999999998</v>
      </c>
      <c r="E6" s="60">
        <v>0.54678700000000002</v>
      </c>
      <c r="F6" s="60">
        <v>0.517818</v>
      </c>
      <c r="G6" s="61">
        <v>0.64763599999999999</v>
      </c>
    </row>
    <row r="7" spans="1:7" x14ac:dyDescent="0.2">
      <c r="A7" s="45"/>
      <c r="B7" s="41"/>
      <c r="C7" s="41"/>
      <c r="D7" s="41"/>
      <c r="E7" s="41"/>
      <c r="F7" s="41"/>
      <c r="G7" s="41"/>
    </row>
    <row r="8" spans="1:7" x14ac:dyDescent="0.2">
      <c r="A8" s="45" t="s">
        <v>229</v>
      </c>
      <c r="B8" s="41"/>
      <c r="C8" s="41"/>
      <c r="D8" s="41"/>
      <c r="E8" s="41"/>
      <c r="F8" s="41"/>
      <c r="G8" s="41"/>
    </row>
    <row r="9" spans="1:7" x14ac:dyDescent="0.2">
      <c r="A9" s="91"/>
      <c r="B9" s="66" t="s">
        <v>1</v>
      </c>
      <c r="C9" s="67" t="s">
        <v>167</v>
      </c>
      <c r="D9" s="67" t="s">
        <v>169</v>
      </c>
      <c r="E9" s="67" t="s">
        <v>170</v>
      </c>
      <c r="F9" s="67" t="s">
        <v>173</v>
      </c>
      <c r="G9" s="68" t="s">
        <v>183</v>
      </c>
    </row>
    <row r="10" spans="1:7" x14ac:dyDescent="0.2">
      <c r="A10" s="91" t="s">
        <v>175</v>
      </c>
      <c r="B10" s="55">
        <v>1</v>
      </c>
      <c r="C10" s="40">
        <v>1.2482195220000001</v>
      </c>
      <c r="D10" s="40">
        <v>1.2270632589999999</v>
      </c>
      <c r="E10" s="40">
        <v>0.96748641400000002</v>
      </c>
      <c r="F10" s="40">
        <v>0.76468637699999997</v>
      </c>
      <c r="G10" s="56">
        <v>0.70456400699999999</v>
      </c>
    </row>
    <row r="11" spans="1:7" x14ac:dyDescent="0.2">
      <c r="A11" s="101" t="s">
        <v>176</v>
      </c>
      <c r="B11" s="55">
        <v>1</v>
      </c>
      <c r="C11" s="40">
        <v>1.020590291</v>
      </c>
      <c r="D11" s="40">
        <v>0.90599062699999999</v>
      </c>
      <c r="E11" s="40">
        <v>0.81621187799999995</v>
      </c>
      <c r="F11" s="40">
        <v>0.45224184099999998</v>
      </c>
      <c r="G11" s="56">
        <v>0.46925170900000002</v>
      </c>
    </row>
    <row r="12" spans="1:7" x14ac:dyDescent="0.2">
      <c r="A12" s="101" t="s">
        <v>177</v>
      </c>
      <c r="B12" s="55">
        <v>1</v>
      </c>
      <c r="C12" s="40">
        <v>0.93340299999999998</v>
      </c>
      <c r="D12" s="40">
        <v>0.73742600000000003</v>
      </c>
      <c r="E12" s="40">
        <v>0.66360200000000003</v>
      </c>
      <c r="F12" s="40">
        <v>0.59058699999999997</v>
      </c>
      <c r="G12" s="56">
        <v>0.56403899999999996</v>
      </c>
    </row>
    <row r="13" spans="1:7" x14ac:dyDescent="0.2">
      <c r="A13" s="102" t="s">
        <v>228</v>
      </c>
      <c r="B13" s="59">
        <v>1</v>
      </c>
      <c r="C13" s="60">
        <v>0.807338</v>
      </c>
      <c r="D13" s="60">
        <v>0.82011000000000001</v>
      </c>
      <c r="E13" s="60">
        <v>0.58651399999999998</v>
      </c>
      <c r="F13" s="60">
        <v>0.45179799999999998</v>
      </c>
      <c r="G13" s="61">
        <v>0.45084999999999997</v>
      </c>
    </row>
    <row r="14" spans="1:7" x14ac:dyDescent="0.2">
      <c r="A14" s="45"/>
      <c r="B14" s="41"/>
      <c r="C14" s="41"/>
      <c r="D14" s="41"/>
      <c r="E14" s="41"/>
      <c r="F14" s="41"/>
      <c r="G14" s="41"/>
    </row>
    <row r="15" spans="1:7" x14ac:dyDescent="0.2">
      <c r="A15" s="45" t="s">
        <v>230</v>
      </c>
      <c r="B15" s="41"/>
      <c r="C15" s="41"/>
      <c r="D15" s="41"/>
      <c r="E15" s="41"/>
      <c r="F15" s="41"/>
      <c r="G15" s="41"/>
    </row>
    <row r="16" spans="1:7" x14ac:dyDescent="0.2">
      <c r="A16" s="91"/>
      <c r="B16" s="66" t="s">
        <v>1</v>
      </c>
      <c r="C16" s="67" t="s">
        <v>167</v>
      </c>
      <c r="D16" s="67" t="s">
        <v>169</v>
      </c>
      <c r="E16" s="67" t="s">
        <v>170</v>
      </c>
      <c r="F16" s="67" t="s">
        <v>173</v>
      </c>
      <c r="G16" s="68" t="s">
        <v>183</v>
      </c>
    </row>
    <row r="17" spans="1:7" x14ac:dyDescent="0.2">
      <c r="A17" s="91" t="s">
        <v>175</v>
      </c>
      <c r="B17" s="98">
        <v>1</v>
      </c>
      <c r="C17" s="99">
        <v>1.110363</v>
      </c>
      <c r="D17" s="99">
        <v>1.107421</v>
      </c>
      <c r="E17" s="99">
        <v>0.65209099999999998</v>
      </c>
      <c r="F17" s="99">
        <v>0.76620699999999997</v>
      </c>
      <c r="G17" s="100">
        <v>0.54729099999999997</v>
      </c>
    </row>
    <row r="18" spans="1:7" x14ac:dyDescent="0.2">
      <c r="A18" s="101" t="s">
        <v>176</v>
      </c>
      <c r="B18" s="55">
        <v>1</v>
      </c>
      <c r="C18" s="40">
        <v>0.89530299999999996</v>
      </c>
      <c r="D18" s="40">
        <v>0.43229000000000001</v>
      </c>
      <c r="E18" s="40">
        <v>0.74547699999999995</v>
      </c>
      <c r="F18" s="40">
        <v>0.33790100000000001</v>
      </c>
      <c r="G18" s="56">
        <v>0.29061100000000001</v>
      </c>
    </row>
    <row r="19" spans="1:7" x14ac:dyDescent="0.2">
      <c r="A19" s="101" t="s">
        <v>177</v>
      </c>
      <c r="B19" s="55">
        <v>1</v>
      </c>
      <c r="C19" s="40">
        <v>0.82572999999999996</v>
      </c>
      <c r="D19" s="40">
        <v>0.67099200000000003</v>
      </c>
      <c r="E19" s="40">
        <v>0.61992400000000003</v>
      </c>
      <c r="F19" s="40">
        <v>0.63257600000000003</v>
      </c>
      <c r="G19" s="56">
        <v>0.40976800000000002</v>
      </c>
    </row>
    <row r="20" spans="1:7" x14ac:dyDescent="0.2">
      <c r="A20" s="102" t="s">
        <v>228</v>
      </c>
      <c r="B20" s="59">
        <v>1</v>
      </c>
      <c r="C20" s="60">
        <v>1.2218119999999999</v>
      </c>
      <c r="D20" s="60">
        <v>0.79316200000000003</v>
      </c>
      <c r="E20" s="60">
        <v>0.56503099999999995</v>
      </c>
      <c r="F20" s="60">
        <v>0.58354099999999998</v>
      </c>
      <c r="G20" s="61">
        <v>0.58799500000000005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BDB3-45AD-3A40-912D-81E70D06E173}">
  <dimension ref="A1:N28"/>
  <sheetViews>
    <sheetView zoomScale="92" workbookViewId="0">
      <selection activeCell="L3" sqref="L3:M4"/>
    </sheetView>
  </sheetViews>
  <sheetFormatPr baseColWidth="10" defaultColWidth="11" defaultRowHeight="16" x14ac:dyDescent="0.2"/>
  <sheetData>
    <row r="1" spans="1:14" x14ac:dyDescent="0.2">
      <c r="A1" t="s">
        <v>231</v>
      </c>
    </row>
    <row r="2" spans="1:14" ht="17" thickBot="1" x14ac:dyDescent="0.25">
      <c r="A2" s="35" t="s">
        <v>232</v>
      </c>
      <c r="B2" s="35" t="s">
        <v>233</v>
      </c>
      <c r="C2" s="37" t="s">
        <v>143</v>
      </c>
      <c r="D2" s="37" t="s">
        <v>147</v>
      </c>
      <c r="E2" s="37" t="s">
        <v>151</v>
      </c>
      <c r="F2" s="37" t="s">
        <v>234</v>
      </c>
      <c r="G2" s="37" t="s">
        <v>235</v>
      </c>
      <c r="H2" s="37" t="s">
        <v>236</v>
      </c>
      <c r="I2" s="37" t="s">
        <v>237</v>
      </c>
      <c r="J2" s="37" t="s">
        <v>238</v>
      </c>
      <c r="K2" s="37" t="s">
        <v>239</v>
      </c>
      <c r="L2" s="13" t="s">
        <v>240</v>
      </c>
    </row>
    <row r="3" spans="1:14" x14ac:dyDescent="0.2">
      <c r="A3" s="24" t="s">
        <v>241</v>
      </c>
      <c r="B3" s="24">
        <v>0</v>
      </c>
      <c r="C3">
        <v>129.84321600000001</v>
      </c>
      <c r="D3">
        <v>206.33089400000003</v>
      </c>
      <c r="E3">
        <v>558.91827599999999</v>
      </c>
      <c r="F3">
        <v>728.11366249999992</v>
      </c>
      <c r="G3">
        <v>723.12022799999988</v>
      </c>
      <c r="H3">
        <v>1069.5608145000001</v>
      </c>
      <c r="I3">
        <v>1672.1072075</v>
      </c>
      <c r="J3">
        <v>2614.1391900000008</v>
      </c>
      <c r="K3" s="5"/>
      <c r="L3" s="119" t="s">
        <v>242</v>
      </c>
      <c r="M3" s="120"/>
      <c r="N3" s="13"/>
    </row>
    <row r="4" spans="1:14" ht="17" thickBot="1" x14ac:dyDescent="0.25">
      <c r="A4" s="24" t="s">
        <v>243</v>
      </c>
      <c r="B4" s="24">
        <v>0</v>
      </c>
      <c r="C4">
        <v>22.816213000000001</v>
      </c>
      <c r="D4">
        <v>26.708224000000001</v>
      </c>
      <c r="E4">
        <v>35.315511000000008</v>
      </c>
      <c r="F4">
        <v>47.349971999999987</v>
      </c>
      <c r="G4">
        <v>58.999928000000004</v>
      </c>
      <c r="H4">
        <v>130.34548799999999</v>
      </c>
      <c r="I4">
        <v>187.89596799999998</v>
      </c>
      <c r="J4">
        <v>299.32198199999999</v>
      </c>
      <c r="K4" s="5">
        <v>604.31493199999989</v>
      </c>
      <c r="L4" s="121" t="s">
        <v>244</v>
      </c>
      <c r="M4" s="122"/>
      <c r="N4" s="126"/>
    </row>
    <row r="5" spans="1:14" x14ac:dyDescent="0.2">
      <c r="A5" s="24" t="s">
        <v>245</v>
      </c>
      <c r="B5" s="24">
        <v>0</v>
      </c>
      <c r="C5">
        <v>44.006802</v>
      </c>
      <c r="D5">
        <v>36.018070000000009</v>
      </c>
      <c r="E5">
        <v>68.189198500000003</v>
      </c>
      <c r="F5">
        <v>74.966815999999994</v>
      </c>
      <c r="G5">
        <v>100.09731049999999</v>
      </c>
      <c r="H5">
        <v>127.42860000000002</v>
      </c>
      <c r="I5">
        <v>191.89209049999997</v>
      </c>
      <c r="J5">
        <v>311.32017300000001</v>
      </c>
      <c r="K5" s="5">
        <v>649.63524799999993</v>
      </c>
    </row>
    <row r="6" spans="1:14" x14ac:dyDescent="0.2">
      <c r="A6" s="24" t="s">
        <v>246</v>
      </c>
      <c r="B6" s="24">
        <v>0</v>
      </c>
      <c r="C6">
        <v>58.418652499999986</v>
      </c>
      <c r="D6">
        <v>78.652000000000001</v>
      </c>
      <c r="E6">
        <v>164.11572000000001</v>
      </c>
      <c r="F6">
        <v>204.95268000000004</v>
      </c>
      <c r="G6">
        <v>281.34661349999993</v>
      </c>
      <c r="H6">
        <v>595.92153600000006</v>
      </c>
      <c r="I6">
        <v>712.89</v>
      </c>
      <c r="J6">
        <v>755.31745350000006</v>
      </c>
      <c r="K6" s="5">
        <v>1098.7505599999997</v>
      </c>
    </row>
    <row r="7" spans="1:14" x14ac:dyDescent="0.2">
      <c r="A7" s="24" t="s">
        <v>247</v>
      </c>
      <c r="B7" s="24">
        <v>0</v>
      </c>
      <c r="C7">
        <v>68.452098000000021</v>
      </c>
      <c r="D7">
        <v>64.310699999999997</v>
      </c>
      <c r="E7">
        <v>94.036267500000022</v>
      </c>
      <c r="F7">
        <v>89.604449999999986</v>
      </c>
      <c r="G7">
        <v>115.39639949999999</v>
      </c>
      <c r="H7">
        <v>318.85661249999998</v>
      </c>
      <c r="I7">
        <v>484.95720799999998</v>
      </c>
      <c r="J7">
        <v>668.44977800000015</v>
      </c>
      <c r="K7" s="5">
        <v>1345.8384450000001</v>
      </c>
    </row>
    <row r="8" spans="1:14" x14ac:dyDescent="0.2">
      <c r="A8" s="24" t="s">
        <v>248</v>
      </c>
      <c r="B8" s="24">
        <v>0</v>
      </c>
      <c r="C8">
        <v>45.884773000000003</v>
      </c>
      <c r="D8">
        <v>56.960689500000001</v>
      </c>
      <c r="E8">
        <v>86.109589999999997</v>
      </c>
      <c r="F8">
        <v>148.03558399999997</v>
      </c>
      <c r="G8">
        <v>137.387327</v>
      </c>
      <c r="H8">
        <v>142.33190399999998</v>
      </c>
      <c r="I8">
        <v>187.85080600000001</v>
      </c>
      <c r="J8">
        <v>227.96698750000002</v>
      </c>
      <c r="K8" s="5">
        <v>251.87122750000003</v>
      </c>
    </row>
    <row r="9" spans="1:14" x14ac:dyDescent="0.2">
      <c r="A9" s="24" t="s">
        <v>249</v>
      </c>
      <c r="B9" s="24">
        <v>0</v>
      </c>
      <c r="C9">
        <v>126.61519799999998</v>
      </c>
      <c r="D9">
        <v>120.880128</v>
      </c>
      <c r="E9">
        <v>242.23384000000001</v>
      </c>
      <c r="F9">
        <v>348.67401750000005</v>
      </c>
      <c r="G9">
        <v>581.92185599999993</v>
      </c>
      <c r="H9">
        <v>1061.7189519999999</v>
      </c>
      <c r="I9">
        <v>1371.511448</v>
      </c>
      <c r="J9">
        <v>1769.4429750000002</v>
      </c>
      <c r="K9" s="5">
        <v>2936.7648440000003</v>
      </c>
    </row>
    <row r="10" spans="1:14" x14ac:dyDescent="0.2">
      <c r="A10" s="125" t="s">
        <v>250</v>
      </c>
      <c r="B10" s="125">
        <v>1</v>
      </c>
      <c r="C10" s="2">
        <v>155.80757600000001</v>
      </c>
      <c r="D10" s="2">
        <v>243.72963349999998</v>
      </c>
      <c r="E10" s="2">
        <v>472.66785000000004</v>
      </c>
      <c r="F10" s="2">
        <v>644.29083449999996</v>
      </c>
      <c r="G10" s="2">
        <v>608.46041600000012</v>
      </c>
      <c r="H10" s="2">
        <v>777.37121550000006</v>
      </c>
      <c r="I10" s="2">
        <v>1251.8093719999999</v>
      </c>
      <c r="J10" s="2">
        <v>1103.76</v>
      </c>
      <c r="K10" s="14">
        <v>1360.4889600000001</v>
      </c>
    </row>
    <row r="11" spans="1:14" x14ac:dyDescent="0.2">
      <c r="A11" s="123" t="s">
        <v>251</v>
      </c>
      <c r="B11" s="123">
        <v>1</v>
      </c>
      <c r="C11">
        <v>73.504474999999999</v>
      </c>
      <c r="D11">
        <v>81.320057999999989</v>
      </c>
      <c r="E11">
        <v>121.93933400000002</v>
      </c>
      <c r="F11">
        <v>175.03530600000002</v>
      </c>
      <c r="G11">
        <v>179.29900800000001</v>
      </c>
      <c r="H11">
        <v>398.08937699999996</v>
      </c>
      <c r="I11">
        <v>428.62861600000002</v>
      </c>
      <c r="J11">
        <v>585.57113399999992</v>
      </c>
      <c r="K11" s="5">
        <v>881.38414350000016</v>
      </c>
    </row>
    <row r="12" spans="1:14" x14ac:dyDescent="0.2">
      <c r="A12" s="123" t="s">
        <v>252</v>
      </c>
      <c r="B12" s="123">
        <v>1</v>
      </c>
      <c r="C12">
        <v>52.142472000000012</v>
      </c>
      <c r="D12">
        <v>36.808007999999994</v>
      </c>
      <c r="E12">
        <v>60.070336000000012</v>
      </c>
      <c r="F12">
        <v>75.105440000000002</v>
      </c>
      <c r="G12">
        <v>40.229328000000002</v>
      </c>
      <c r="H12">
        <v>52.066787499999997</v>
      </c>
      <c r="I12">
        <v>119.640928</v>
      </c>
      <c r="J12">
        <v>162.31615150000002</v>
      </c>
      <c r="K12" s="5">
        <v>162.31615150000002</v>
      </c>
    </row>
    <row r="13" spans="1:14" x14ac:dyDescent="0.2">
      <c r="A13" s="123" t="s">
        <v>253</v>
      </c>
      <c r="B13" s="123">
        <v>1</v>
      </c>
      <c r="C13">
        <v>49.925699999999999</v>
      </c>
      <c r="D13">
        <v>50.847749999999998</v>
      </c>
      <c r="E13">
        <v>151.96049050000002</v>
      </c>
      <c r="F13">
        <v>326.98156799999998</v>
      </c>
      <c r="G13">
        <v>249.4090625</v>
      </c>
      <c r="H13">
        <v>543.92089599999997</v>
      </c>
      <c r="I13">
        <v>490.57800700000007</v>
      </c>
      <c r="J13">
        <v>850.08280000000002</v>
      </c>
      <c r="K13" s="5">
        <v>848.91090599999995</v>
      </c>
    </row>
    <row r="14" spans="1:14" x14ac:dyDescent="0.2">
      <c r="A14" s="123" t="s">
        <v>254</v>
      </c>
      <c r="B14" s="123">
        <v>1</v>
      </c>
      <c r="C14">
        <v>26.905998000000004</v>
      </c>
      <c r="D14">
        <v>30.176711999999998</v>
      </c>
      <c r="E14">
        <v>90.005635500000011</v>
      </c>
      <c r="F14">
        <v>71.481101999999993</v>
      </c>
      <c r="G14">
        <v>109.37434950000001</v>
      </c>
      <c r="H14">
        <v>134.30371949999997</v>
      </c>
      <c r="I14">
        <v>230.12394299999997</v>
      </c>
      <c r="J14">
        <v>254.27678399999999</v>
      </c>
      <c r="K14" s="5">
        <v>498.72802850000011</v>
      </c>
    </row>
    <row r="15" spans="1:14" x14ac:dyDescent="0.2">
      <c r="A15" s="123" t="s">
        <v>255</v>
      </c>
      <c r="B15" s="123">
        <v>1</v>
      </c>
      <c r="C15">
        <v>78.132744000000002</v>
      </c>
      <c r="D15">
        <v>83.217024000000009</v>
      </c>
      <c r="E15">
        <v>265.21271400000001</v>
      </c>
      <c r="F15">
        <v>144.80960000000002</v>
      </c>
      <c r="K15" s="5"/>
    </row>
    <row r="16" spans="1:14" x14ac:dyDescent="0.2">
      <c r="A16" s="124" t="s">
        <v>256</v>
      </c>
      <c r="B16" s="124">
        <v>1</v>
      </c>
      <c r="C16" s="11">
        <v>38.036887</v>
      </c>
      <c r="D16" s="11">
        <v>36.77940199999999</v>
      </c>
      <c r="E16" s="11">
        <v>85.401667499999988</v>
      </c>
      <c r="F16" s="11">
        <v>135.459172</v>
      </c>
      <c r="G16" s="11">
        <v>124.03376800000001</v>
      </c>
      <c r="H16" s="11">
        <v>211.88004149999998</v>
      </c>
      <c r="I16" s="11">
        <v>193.28740749999997</v>
      </c>
      <c r="J16" s="11">
        <v>369.30944049999999</v>
      </c>
      <c r="K16" s="12">
        <v>507.59541000000002</v>
      </c>
    </row>
    <row r="20" spans="3:3" x14ac:dyDescent="0.2">
      <c r="C20" s="27"/>
    </row>
    <row r="21" spans="3:3" x14ac:dyDescent="0.2">
      <c r="C21" s="27"/>
    </row>
    <row r="22" spans="3:3" x14ac:dyDescent="0.2">
      <c r="C22" s="27"/>
    </row>
    <row r="23" spans="3:3" x14ac:dyDescent="0.2">
      <c r="C23" s="27"/>
    </row>
    <row r="24" spans="3:3" x14ac:dyDescent="0.2">
      <c r="C24" s="27"/>
    </row>
    <row r="25" spans="3:3" x14ac:dyDescent="0.2">
      <c r="C25" s="27"/>
    </row>
    <row r="26" spans="3:3" x14ac:dyDescent="0.2">
      <c r="C26" s="27"/>
    </row>
    <row r="27" spans="3:3" x14ac:dyDescent="0.2">
      <c r="C27" s="27"/>
    </row>
    <row r="28" spans="3:3" x14ac:dyDescent="0.2">
      <c r="C28" s="2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44A9-5982-9D46-8407-4FB03757FC05}">
  <dimension ref="A1:I8"/>
  <sheetViews>
    <sheetView zoomScale="94" workbookViewId="0">
      <selection activeCell="D15" sqref="D15"/>
    </sheetView>
  </sheetViews>
  <sheetFormatPr baseColWidth="10" defaultColWidth="11" defaultRowHeight="16" x14ac:dyDescent="0.2"/>
  <cols>
    <col min="1" max="1" width="12.83203125" customWidth="1"/>
    <col min="2" max="2" width="36.5" customWidth="1"/>
    <col min="3" max="3" width="34" customWidth="1"/>
    <col min="4" max="4" width="37.33203125" customWidth="1"/>
    <col min="5" max="5" width="32.5" customWidth="1"/>
    <col min="6" max="6" width="35.83203125" customWidth="1"/>
    <col min="7" max="7" width="32.33203125" customWidth="1"/>
    <col min="8" max="8" width="35.1640625" customWidth="1"/>
    <col min="9" max="9" width="32.5" customWidth="1"/>
  </cols>
  <sheetData>
    <row r="1" spans="1:9" x14ac:dyDescent="0.2">
      <c r="A1" s="23"/>
      <c r="B1" s="172" t="s">
        <v>1</v>
      </c>
      <c r="C1" s="173"/>
      <c r="D1" s="173"/>
      <c r="E1" s="174"/>
      <c r="F1" s="173" t="s">
        <v>257</v>
      </c>
      <c r="G1" s="173"/>
      <c r="H1" s="173"/>
      <c r="I1" s="174"/>
    </row>
    <row r="2" spans="1:9" x14ac:dyDescent="0.2">
      <c r="A2" s="25"/>
      <c r="B2" s="10" t="s">
        <v>258</v>
      </c>
      <c r="C2" s="11" t="s">
        <v>259</v>
      </c>
      <c r="D2" s="11" t="s">
        <v>260</v>
      </c>
      <c r="E2" s="12" t="s">
        <v>261</v>
      </c>
      <c r="F2" s="11" t="s">
        <v>258</v>
      </c>
      <c r="G2" s="11" t="s">
        <v>259</v>
      </c>
      <c r="H2" s="11" t="s">
        <v>260</v>
      </c>
      <c r="I2" s="12" t="s">
        <v>261</v>
      </c>
    </row>
    <row r="3" spans="1:9" x14ac:dyDescent="0.2">
      <c r="A3" s="24" t="s">
        <v>262</v>
      </c>
      <c r="B3" s="4">
        <v>52.6083</v>
      </c>
      <c r="C3">
        <v>41.360300000000002</v>
      </c>
      <c r="D3">
        <v>3.8403</v>
      </c>
      <c r="E3" s="5">
        <v>2.1911</v>
      </c>
      <c r="F3">
        <v>6.3783000000000003</v>
      </c>
      <c r="G3">
        <v>72.899100000000004</v>
      </c>
      <c r="H3">
        <v>20.440000000000001</v>
      </c>
      <c r="I3" s="5">
        <v>0.28249999999999997</v>
      </c>
    </row>
    <row r="4" spans="1:9" x14ac:dyDescent="0.2">
      <c r="A4" s="24" t="s">
        <v>263</v>
      </c>
      <c r="B4" s="4">
        <v>41.244500000000002</v>
      </c>
      <c r="C4">
        <v>54.820799999999998</v>
      </c>
      <c r="D4">
        <v>3.5373999999999999</v>
      </c>
      <c r="E4" s="5">
        <v>0.39729999999999999</v>
      </c>
      <c r="F4">
        <v>8.3841999999999999</v>
      </c>
      <c r="G4">
        <v>67.540599999999998</v>
      </c>
      <c r="H4">
        <v>22.127700000000001</v>
      </c>
      <c r="I4" s="5">
        <v>1.9475</v>
      </c>
    </row>
    <row r="5" spans="1:9" x14ac:dyDescent="0.2">
      <c r="A5" s="24" t="s">
        <v>264</v>
      </c>
      <c r="B5" s="4">
        <v>38.729199999999999</v>
      </c>
      <c r="C5">
        <v>53.491700000000002</v>
      </c>
      <c r="D5">
        <v>6.7793999999999999</v>
      </c>
      <c r="E5" s="5">
        <v>0.99960000000000004</v>
      </c>
      <c r="F5">
        <v>8.4530999999999992</v>
      </c>
      <c r="G5">
        <v>77.965400000000002</v>
      </c>
      <c r="H5">
        <v>12.897500000000001</v>
      </c>
      <c r="I5" s="5">
        <v>0.68400000000000005</v>
      </c>
    </row>
    <row r="6" spans="1:9" x14ac:dyDescent="0.2">
      <c r="A6" s="24" t="s">
        <v>265</v>
      </c>
      <c r="B6" s="4">
        <v>29.738700000000001</v>
      </c>
      <c r="C6">
        <v>55.12</v>
      </c>
      <c r="D6">
        <v>13.289099999999999</v>
      </c>
      <c r="E6" s="5">
        <v>1.8522000000000001</v>
      </c>
      <c r="F6">
        <v>23.244199999999999</v>
      </c>
      <c r="G6">
        <v>48.636000000000003</v>
      </c>
      <c r="H6">
        <v>25.745799999999999</v>
      </c>
      <c r="I6" s="5">
        <v>2.3740000000000001</v>
      </c>
    </row>
    <row r="7" spans="1:9" x14ac:dyDescent="0.2">
      <c r="A7" s="24" t="s">
        <v>266</v>
      </c>
      <c r="B7" s="4">
        <v>32.951799999999999</v>
      </c>
      <c r="C7">
        <v>45.976599999999998</v>
      </c>
      <c r="D7">
        <v>15.7294</v>
      </c>
      <c r="E7" s="5">
        <v>5.3422000000000001</v>
      </c>
      <c r="F7">
        <v>11.516299999999999</v>
      </c>
      <c r="G7">
        <v>39.992800000000003</v>
      </c>
      <c r="H7">
        <v>39.510800000000003</v>
      </c>
      <c r="I7" s="5">
        <v>8.9801000000000002</v>
      </c>
    </row>
    <row r="8" spans="1:9" x14ac:dyDescent="0.2">
      <c r="A8" s="25" t="s">
        <v>267</v>
      </c>
      <c r="B8" s="10">
        <v>31.0791</v>
      </c>
      <c r="C8" s="11">
        <v>49.353999999999999</v>
      </c>
      <c r="D8" s="11">
        <v>16.343800000000002</v>
      </c>
      <c r="E8" s="12">
        <v>3.2231000000000001</v>
      </c>
      <c r="F8" s="11">
        <v>13.0815</v>
      </c>
      <c r="G8" s="11">
        <v>41.0792</v>
      </c>
      <c r="H8" s="11">
        <v>37.2575</v>
      </c>
      <c r="I8" s="12">
        <v>8.5818999999999992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3750-AD0A-7A47-86FD-38521C88682C}">
  <dimension ref="A1:J22"/>
  <sheetViews>
    <sheetView zoomScale="84" workbookViewId="0">
      <selection activeCell="F27" sqref="F27"/>
    </sheetView>
  </sheetViews>
  <sheetFormatPr baseColWidth="10" defaultColWidth="11" defaultRowHeight="16" x14ac:dyDescent="0.2"/>
  <cols>
    <col min="1" max="1" width="18.1640625" customWidth="1"/>
  </cols>
  <sheetData>
    <row r="1" spans="1:10" x14ac:dyDescent="0.2">
      <c r="A1" s="13" t="s">
        <v>268</v>
      </c>
    </row>
    <row r="2" spans="1:10" s="13" customFormat="1" x14ac:dyDescent="0.2">
      <c r="A2" s="69"/>
      <c r="B2" s="176" t="s">
        <v>269</v>
      </c>
      <c r="C2" s="176"/>
      <c r="D2" s="176"/>
      <c r="E2" s="175" t="s">
        <v>270</v>
      </c>
      <c r="F2" s="176"/>
      <c r="G2" s="177"/>
      <c r="H2" s="175" t="s">
        <v>271</v>
      </c>
      <c r="I2" s="176"/>
      <c r="J2" s="177"/>
    </row>
    <row r="3" spans="1:10" x14ac:dyDescent="0.2">
      <c r="A3" s="33" t="s">
        <v>272</v>
      </c>
      <c r="B3" s="27">
        <v>1</v>
      </c>
      <c r="C3" s="27">
        <v>1</v>
      </c>
      <c r="D3" s="27">
        <v>1</v>
      </c>
      <c r="E3" s="26">
        <v>1</v>
      </c>
      <c r="F3" s="27">
        <v>1</v>
      </c>
      <c r="G3" s="28">
        <v>1</v>
      </c>
      <c r="H3" s="26">
        <v>1</v>
      </c>
      <c r="I3" s="27">
        <v>1</v>
      </c>
      <c r="J3" s="28">
        <v>1</v>
      </c>
    </row>
    <row r="4" spans="1:10" x14ac:dyDescent="0.2">
      <c r="A4" s="34" t="s">
        <v>273</v>
      </c>
      <c r="B4" s="30">
        <v>4.0124026099999996</v>
      </c>
      <c r="C4" s="30">
        <v>5.1434182799999997</v>
      </c>
      <c r="D4" s="30">
        <v>5.44235968</v>
      </c>
      <c r="E4" s="29">
        <v>17.6862393</v>
      </c>
      <c r="F4" s="30">
        <v>22.7933232</v>
      </c>
      <c r="G4" s="31">
        <v>22.4128328</v>
      </c>
      <c r="H4" s="29">
        <v>24.7677373</v>
      </c>
      <c r="I4" s="30">
        <v>32.0543251</v>
      </c>
      <c r="J4" s="31">
        <v>32.0156572</v>
      </c>
    </row>
    <row r="7" spans="1:10" x14ac:dyDescent="0.2">
      <c r="A7" s="13" t="s">
        <v>274</v>
      </c>
    </row>
    <row r="8" spans="1:10" s="13" customFormat="1" x14ac:dyDescent="0.2">
      <c r="A8" s="32"/>
      <c r="B8" s="175" t="s">
        <v>269</v>
      </c>
      <c r="C8" s="176"/>
      <c r="D8" s="177"/>
      <c r="E8" s="175" t="s">
        <v>270</v>
      </c>
      <c r="F8" s="176"/>
      <c r="G8" s="177"/>
      <c r="H8" s="175" t="s">
        <v>271</v>
      </c>
      <c r="I8" s="176"/>
      <c r="J8" s="177"/>
    </row>
    <row r="9" spans="1:10" x14ac:dyDescent="0.2">
      <c r="A9" s="38" t="s">
        <v>272</v>
      </c>
      <c r="B9" s="26">
        <v>1</v>
      </c>
      <c r="C9" s="27">
        <v>1</v>
      </c>
      <c r="D9" s="28">
        <v>1</v>
      </c>
      <c r="E9" s="26">
        <v>1</v>
      </c>
      <c r="F9" s="27">
        <v>1</v>
      </c>
      <c r="G9" s="28">
        <v>1</v>
      </c>
      <c r="H9" s="26">
        <v>1</v>
      </c>
      <c r="I9" s="27">
        <v>1</v>
      </c>
      <c r="J9" s="28">
        <v>1</v>
      </c>
    </row>
    <row r="10" spans="1:10" x14ac:dyDescent="0.2">
      <c r="A10" s="39" t="s">
        <v>273</v>
      </c>
      <c r="B10" s="29">
        <v>2.0093051800000001</v>
      </c>
      <c r="C10" s="30">
        <v>2.41643242</v>
      </c>
      <c r="D10" s="31">
        <v>2.5838461800000001</v>
      </c>
      <c r="E10" s="29">
        <v>2.3242241199999998</v>
      </c>
      <c r="F10" s="30">
        <v>1.99080634</v>
      </c>
      <c r="G10" s="31">
        <v>2.6753458700000001</v>
      </c>
      <c r="H10" s="29">
        <v>1.8601588099999999</v>
      </c>
      <c r="I10" s="30">
        <v>1.7989161199999999</v>
      </c>
      <c r="J10" s="31">
        <v>2.7321072399999999</v>
      </c>
    </row>
    <row r="13" spans="1:10" x14ac:dyDescent="0.2">
      <c r="A13" s="13" t="s">
        <v>275</v>
      </c>
    </row>
    <row r="14" spans="1:10" s="13" customFormat="1" x14ac:dyDescent="0.2">
      <c r="A14" s="69"/>
      <c r="B14" s="175" t="s">
        <v>269</v>
      </c>
      <c r="C14" s="176"/>
      <c r="D14" s="177"/>
      <c r="E14" s="175" t="s">
        <v>270</v>
      </c>
      <c r="F14" s="176"/>
      <c r="G14" s="177"/>
      <c r="H14" s="175" t="s">
        <v>271</v>
      </c>
      <c r="I14" s="176"/>
      <c r="J14" s="177"/>
    </row>
    <row r="15" spans="1:10" x14ac:dyDescent="0.2">
      <c r="A15" s="33" t="s">
        <v>272</v>
      </c>
      <c r="B15" s="26">
        <v>1</v>
      </c>
      <c r="C15" s="27">
        <v>1</v>
      </c>
      <c r="D15" s="28">
        <v>1</v>
      </c>
      <c r="E15" s="26">
        <v>1</v>
      </c>
      <c r="F15" s="27">
        <v>1</v>
      </c>
      <c r="G15" s="28">
        <v>1</v>
      </c>
      <c r="H15" s="26">
        <v>1</v>
      </c>
      <c r="I15" s="27">
        <v>1</v>
      </c>
      <c r="J15" s="28">
        <v>1</v>
      </c>
    </row>
    <row r="16" spans="1:10" x14ac:dyDescent="0.2">
      <c r="A16" s="34" t="s">
        <v>276</v>
      </c>
      <c r="B16" s="29">
        <v>11.5876237</v>
      </c>
      <c r="C16" s="30">
        <v>10.6485254</v>
      </c>
      <c r="D16" s="31">
        <v>13.270436</v>
      </c>
      <c r="E16" s="29">
        <v>22.607263199999998</v>
      </c>
      <c r="F16" s="30">
        <v>17.879475899999999</v>
      </c>
      <c r="G16" s="31">
        <v>13.4119682</v>
      </c>
      <c r="H16" s="29">
        <v>9.0352614899999999</v>
      </c>
      <c r="I16" s="30">
        <v>9.1236802400000006</v>
      </c>
      <c r="J16" s="31">
        <v>12.2971273</v>
      </c>
    </row>
    <row r="19" spans="1:10" x14ac:dyDescent="0.2">
      <c r="A19" s="13" t="s">
        <v>277</v>
      </c>
    </row>
    <row r="20" spans="1:10" s="13" customFormat="1" x14ac:dyDescent="0.2">
      <c r="A20" s="69"/>
      <c r="B20" s="175" t="s">
        <v>269</v>
      </c>
      <c r="C20" s="176"/>
      <c r="D20" s="177"/>
      <c r="E20" s="175" t="s">
        <v>270</v>
      </c>
      <c r="F20" s="176"/>
      <c r="G20" s="177"/>
      <c r="H20" s="176" t="s">
        <v>271</v>
      </c>
      <c r="I20" s="176"/>
      <c r="J20" s="177"/>
    </row>
    <row r="21" spans="1:10" x14ac:dyDescent="0.2">
      <c r="A21" s="33" t="s">
        <v>272</v>
      </c>
      <c r="B21" s="26">
        <v>1</v>
      </c>
      <c r="C21" s="27">
        <v>1</v>
      </c>
      <c r="D21" s="28">
        <v>1</v>
      </c>
      <c r="E21" s="26">
        <v>1</v>
      </c>
      <c r="F21" s="27">
        <v>1</v>
      </c>
      <c r="G21" s="28">
        <v>1</v>
      </c>
      <c r="H21" s="27">
        <v>1</v>
      </c>
      <c r="I21" s="27">
        <v>1</v>
      </c>
      <c r="J21" s="28">
        <v>1</v>
      </c>
    </row>
    <row r="22" spans="1:10" x14ac:dyDescent="0.2">
      <c r="A22" s="34" t="s">
        <v>276</v>
      </c>
      <c r="B22" s="29">
        <v>15.7025446</v>
      </c>
      <c r="C22" s="30">
        <v>15.820319100000001</v>
      </c>
      <c r="D22" s="31">
        <v>13.1844147</v>
      </c>
      <c r="E22" s="29">
        <v>37.104655700000002</v>
      </c>
      <c r="F22" s="30">
        <v>32.081557599999996</v>
      </c>
      <c r="G22" s="31">
        <v>21.106325399999999</v>
      </c>
      <c r="H22" s="30">
        <v>50.792849199999999</v>
      </c>
      <c r="I22" s="30">
        <v>54.369896500000003</v>
      </c>
      <c r="J22" s="31">
        <v>37.257908700000002</v>
      </c>
    </row>
  </sheetData>
  <mergeCells count="12">
    <mergeCell ref="B20:D20"/>
    <mergeCell ref="E20:G20"/>
    <mergeCell ref="H20:J20"/>
    <mergeCell ref="B14:D14"/>
    <mergeCell ref="E14:G14"/>
    <mergeCell ref="H14:J14"/>
    <mergeCell ref="B8:D8"/>
    <mergeCell ref="E8:G8"/>
    <mergeCell ref="H8:J8"/>
    <mergeCell ref="B2:D2"/>
    <mergeCell ref="E2:G2"/>
    <mergeCell ref="H2:J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0889-D72B-7D48-AA84-8BEE66E30437}">
  <dimension ref="A1:G20"/>
  <sheetViews>
    <sheetView zoomScale="95" workbookViewId="0">
      <selection activeCell="B16" sqref="B16"/>
    </sheetView>
  </sheetViews>
  <sheetFormatPr baseColWidth="10" defaultColWidth="11" defaultRowHeight="16" x14ac:dyDescent="0.2"/>
  <sheetData>
    <row r="1" spans="1:7" x14ac:dyDescent="0.2">
      <c r="A1" s="45" t="s">
        <v>227</v>
      </c>
      <c r="B1" s="41"/>
      <c r="C1" s="41"/>
      <c r="D1" s="41"/>
      <c r="E1" s="41"/>
      <c r="F1" s="41"/>
      <c r="G1" s="41"/>
    </row>
    <row r="2" spans="1:7" x14ac:dyDescent="0.2">
      <c r="A2" s="85"/>
      <c r="B2" s="156" t="s">
        <v>1</v>
      </c>
      <c r="C2" s="156" t="s">
        <v>167</v>
      </c>
      <c r="D2" s="156" t="s">
        <v>169</v>
      </c>
      <c r="E2" s="156" t="s">
        <v>170</v>
      </c>
      <c r="F2" s="156" t="s">
        <v>173</v>
      </c>
      <c r="G2" s="157" t="s">
        <v>174</v>
      </c>
    </row>
    <row r="3" spans="1:7" x14ac:dyDescent="0.2">
      <c r="A3" s="101" t="s">
        <v>175</v>
      </c>
      <c r="B3" s="40">
        <v>1</v>
      </c>
      <c r="C3" s="40">
        <v>0.494203</v>
      </c>
      <c r="D3" s="40">
        <v>0.76841499999999996</v>
      </c>
      <c r="E3" s="40">
        <v>0.56780699999999995</v>
      </c>
      <c r="F3" s="40">
        <v>0.32196200000000003</v>
      </c>
      <c r="G3" s="56">
        <v>0.38537500000000002</v>
      </c>
    </row>
    <row r="4" spans="1:7" x14ac:dyDescent="0.2">
      <c r="A4" s="101" t="s">
        <v>176</v>
      </c>
      <c r="B4" s="40">
        <v>1</v>
      </c>
      <c r="C4" s="40">
        <v>0.67450900000000003</v>
      </c>
      <c r="D4" s="40">
        <v>0.94158699999999995</v>
      </c>
      <c r="E4" s="40">
        <v>0.89870399999999995</v>
      </c>
      <c r="F4" s="40">
        <v>0.32633400000000001</v>
      </c>
      <c r="G4" s="56">
        <v>0.49000300000000002</v>
      </c>
    </row>
    <row r="5" spans="1:7" x14ac:dyDescent="0.2">
      <c r="A5" s="101" t="s">
        <v>177</v>
      </c>
      <c r="B5" s="40">
        <v>1</v>
      </c>
      <c r="C5" s="40">
        <v>0.863201</v>
      </c>
      <c r="D5" s="40">
        <v>0.657497</v>
      </c>
      <c r="E5" s="40">
        <v>0.612927</v>
      </c>
      <c r="F5" s="40">
        <v>0.53859500000000005</v>
      </c>
      <c r="G5" s="56">
        <v>0.62768599999999997</v>
      </c>
    </row>
    <row r="6" spans="1:7" x14ac:dyDescent="0.2">
      <c r="A6" s="102" t="s">
        <v>228</v>
      </c>
      <c r="B6" s="60">
        <v>1</v>
      </c>
      <c r="C6" s="60">
        <v>0.58709699999999998</v>
      </c>
      <c r="D6" s="60">
        <v>0.57913000000000003</v>
      </c>
      <c r="E6" s="60">
        <v>0.56503599999999998</v>
      </c>
      <c r="F6" s="60">
        <v>0.55410499999999996</v>
      </c>
      <c r="G6" s="61">
        <v>0.64807899999999996</v>
      </c>
    </row>
    <row r="7" spans="1:7" x14ac:dyDescent="0.2">
      <c r="A7" s="45"/>
      <c r="B7" s="41"/>
      <c r="C7" s="41"/>
      <c r="D7" s="41"/>
      <c r="E7" s="41"/>
      <c r="F7" s="41"/>
      <c r="G7" s="41"/>
    </row>
    <row r="8" spans="1:7" x14ac:dyDescent="0.2">
      <c r="A8" s="45" t="s">
        <v>229</v>
      </c>
      <c r="B8" s="41"/>
      <c r="C8" s="41"/>
      <c r="D8" s="41"/>
      <c r="E8" s="41"/>
      <c r="F8" s="41"/>
      <c r="G8" s="41"/>
    </row>
    <row r="9" spans="1:7" x14ac:dyDescent="0.2">
      <c r="A9" s="91"/>
      <c r="B9" s="158" t="s">
        <v>1</v>
      </c>
      <c r="C9" s="156" t="s">
        <v>167</v>
      </c>
      <c r="D9" s="156" t="s">
        <v>169</v>
      </c>
      <c r="E9" s="156" t="s">
        <v>170</v>
      </c>
      <c r="F9" s="156" t="s">
        <v>173</v>
      </c>
      <c r="G9" s="157" t="s">
        <v>174</v>
      </c>
    </row>
    <row r="10" spans="1:7" x14ac:dyDescent="0.2">
      <c r="A10" s="91" t="s">
        <v>175</v>
      </c>
      <c r="B10" s="40">
        <v>1</v>
      </c>
      <c r="C10" s="40">
        <v>0.88766999999999996</v>
      </c>
      <c r="D10" s="40">
        <v>1.1409199999999999</v>
      </c>
      <c r="E10" s="40">
        <v>0.53004099999999998</v>
      </c>
      <c r="F10" s="40">
        <v>0.40585399999999999</v>
      </c>
      <c r="G10" s="56">
        <v>0.33076100000000003</v>
      </c>
    </row>
    <row r="11" spans="1:7" x14ac:dyDescent="0.2">
      <c r="A11" s="101" t="s">
        <v>176</v>
      </c>
      <c r="B11" s="40">
        <v>1</v>
      </c>
      <c r="C11" s="40">
        <v>0.72705200000000003</v>
      </c>
      <c r="D11" s="40">
        <v>0.97607900000000003</v>
      </c>
      <c r="E11" s="40">
        <v>0.94055900000000003</v>
      </c>
      <c r="F11" s="40">
        <v>0.112303</v>
      </c>
      <c r="G11" s="56">
        <v>0.28237800000000002</v>
      </c>
    </row>
    <row r="12" spans="1:7" x14ac:dyDescent="0.2">
      <c r="A12" s="101" t="s">
        <v>177</v>
      </c>
      <c r="B12" s="40">
        <v>1</v>
      </c>
      <c r="C12" s="40">
        <v>0.96496999999999999</v>
      </c>
      <c r="D12" s="40">
        <v>0.71845800000000004</v>
      </c>
      <c r="E12" s="40">
        <v>0.67442000000000002</v>
      </c>
      <c r="F12" s="40">
        <v>0.59513899999999997</v>
      </c>
      <c r="G12" s="56">
        <v>0.54624700000000004</v>
      </c>
    </row>
    <row r="13" spans="1:7" x14ac:dyDescent="0.2">
      <c r="A13" s="102" t="s">
        <v>228</v>
      </c>
      <c r="B13" s="60">
        <v>1</v>
      </c>
      <c r="C13" s="60">
        <v>0.675709</v>
      </c>
      <c r="D13" s="60">
        <v>0.79545500000000002</v>
      </c>
      <c r="E13" s="60">
        <v>0.60660599999999998</v>
      </c>
      <c r="F13" s="60">
        <v>0.43149900000000002</v>
      </c>
      <c r="G13" s="61">
        <v>0.46357599999999999</v>
      </c>
    </row>
    <row r="14" spans="1:7" x14ac:dyDescent="0.2">
      <c r="A14" s="45"/>
      <c r="B14" s="41"/>
      <c r="C14" s="41"/>
      <c r="D14" s="41"/>
      <c r="E14" s="41"/>
      <c r="F14" s="41"/>
      <c r="G14" s="41"/>
    </row>
    <row r="15" spans="1:7" x14ac:dyDescent="0.2">
      <c r="A15" s="45" t="s">
        <v>230</v>
      </c>
      <c r="B15" s="41"/>
      <c r="C15" s="41"/>
      <c r="D15" s="41"/>
      <c r="E15" s="41"/>
      <c r="F15" s="41"/>
      <c r="G15" s="41"/>
    </row>
    <row r="16" spans="1:7" x14ac:dyDescent="0.2">
      <c r="A16" s="85"/>
      <c r="B16" s="156" t="s">
        <v>1</v>
      </c>
      <c r="C16" s="156" t="s">
        <v>167</v>
      </c>
      <c r="D16" s="156" t="s">
        <v>169</v>
      </c>
      <c r="E16" s="156" t="s">
        <v>170</v>
      </c>
      <c r="F16" s="156" t="s">
        <v>173</v>
      </c>
      <c r="G16" s="157" t="s">
        <v>174</v>
      </c>
    </row>
    <row r="17" spans="1:7" x14ac:dyDescent="0.2">
      <c r="A17" s="101" t="s">
        <v>175</v>
      </c>
      <c r="B17" s="40">
        <v>1</v>
      </c>
      <c r="C17" s="40">
        <v>0.75258000000000003</v>
      </c>
      <c r="D17" s="40">
        <v>1.3050729999999999</v>
      </c>
      <c r="E17" s="40">
        <v>0.40892699999999998</v>
      </c>
      <c r="F17" s="40">
        <v>0.467972</v>
      </c>
      <c r="G17" s="56">
        <v>0.28489999999999999</v>
      </c>
    </row>
    <row r="18" spans="1:7" x14ac:dyDescent="0.2">
      <c r="A18" s="101" t="s">
        <v>176</v>
      </c>
      <c r="B18" s="40">
        <v>1</v>
      </c>
      <c r="C18" s="40">
        <v>0.76095400000000002</v>
      </c>
      <c r="D18" s="40">
        <v>0.54386100000000004</v>
      </c>
      <c r="E18" s="40">
        <v>0.83374999999999999</v>
      </c>
      <c r="F18" s="40">
        <v>0.176764</v>
      </c>
      <c r="G18" s="56">
        <v>0.178451</v>
      </c>
    </row>
    <row r="19" spans="1:7" x14ac:dyDescent="0.2">
      <c r="A19" s="101" t="s">
        <v>177</v>
      </c>
      <c r="B19" s="40">
        <v>1</v>
      </c>
      <c r="C19" s="40">
        <v>0.92738900000000002</v>
      </c>
      <c r="D19" s="40">
        <v>0.69648699999999997</v>
      </c>
      <c r="E19" s="40">
        <v>0.61987999999999999</v>
      </c>
      <c r="F19" s="40">
        <v>0.67267200000000005</v>
      </c>
      <c r="G19" s="56">
        <v>0.40702700000000003</v>
      </c>
    </row>
    <row r="20" spans="1:7" x14ac:dyDescent="0.2">
      <c r="A20" s="102" t="s">
        <v>228</v>
      </c>
      <c r="B20" s="60">
        <v>1</v>
      </c>
      <c r="C20" s="60">
        <v>1.0418639999999999</v>
      </c>
      <c r="D20" s="60">
        <v>0.73369600000000001</v>
      </c>
      <c r="E20" s="60">
        <v>0.55543799999999999</v>
      </c>
      <c r="F20" s="60">
        <v>0.58513899999999996</v>
      </c>
      <c r="G20" s="61">
        <v>0.60844399999999998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8364-1F75-C249-A6BF-BCB7530C9798}">
  <dimension ref="A1:N12"/>
  <sheetViews>
    <sheetView zoomScale="87" workbookViewId="0">
      <selection activeCell="M3" sqref="M3:N4"/>
    </sheetView>
  </sheetViews>
  <sheetFormatPr baseColWidth="10" defaultColWidth="11" defaultRowHeight="16" x14ac:dyDescent="0.2"/>
  <sheetData>
    <row r="1" spans="1:14" x14ac:dyDescent="0.2">
      <c r="A1" s="127" t="s">
        <v>278</v>
      </c>
    </row>
    <row r="2" spans="1:14" s="13" customFormat="1" ht="17" thickBot="1" x14ac:dyDescent="0.25">
      <c r="A2" s="134" t="s">
        <v>279</v>
      </c>
      <c r="B2" s="134" t="s">
        <v>233</v>
      </c>
      <c r="C2" s="132" t="s">
        <v>143</v>
      </c>
      <c r="D2" s="132" t="s">
        <v>147</v>
      </c>
      <c r="E2" s="132" t="s">
        <v>151</v>
      </c>
      <c r="F2" s="132" t="s">
        <v>234</v>
      </c>
      <c r="G2" s="132" t="s">
        <v>235</v>
      </c>
      <c r="H2" s="132" t="s">
        <v>280</v>
      </c>
      <c r="I2" s="132" t="s">
        <v>237</v>
      </c>
      <c r="J2" s="132" t="s">
        <v>281</v>
      </c>
      <c r="K2" s="132" t="s">
        <v>282</v>
      </c>
      <c r="L2" s="133" t="s">
        <v>239</v>
      </c>
    </row>
    <row r="3" spans="1:14" x14ac:dyDescent="0.2">
      <c r="A3" s="140" t="s">
        <v>283</v>
      </c>
      <c r="B3" s="140">
        <v>1</v>
      </c>
      <c r="C3" s="141">
        <v>61.573657500000003</v>
      </c>
      <c r="D3" s="141">
        <v>74.612996999999993</v>
      </c>
      <c r="E3" s="141">
        <v>100.60714400000001</v>
      </c>
      <c r="F3" s="141">
        <v>104.659161</v>
      </c>
      <c r="G3" s="141">
        <v>155.472598</v>
      </c>
      <c r="H3" s="141">
        <v>275.76068750000002</v>
      </c>
      <c r="I3" s="141">
        <v>474.68979400000001</v>
      </c>
      <c r="J3" s="141">
        <v>623.17790349999996</v>
      </c>
      <c r="K3" s="141">
        <v>1908.588825</v>
      </c>
      <c r="L3" s="142">
        <v>2003.4812159999999</v>
      </c>
      <c r="M3" s="119" t="s">
        <v>242</v>
      </c>
      <c r="N3" s="120"/>
    </row>
    <row r="4" spans="1:14" ht="17" thickBot="1" x14ac:dyDescent="0.25">
      <c r="A4" s="143" t="s">
        <v>284</v>
      </c>
      <c r="B4" s="143">
        <v>1</v>
      </c>
      <c r="C4" s="144">
        <v>201.933875</v>
      </c>
      <c r="D4" s="144">
        <v>481.45307000000003</v>
      </c>
      <c r="E4" s="144">
        <v>358.23388899999998</v>
      </c>
      <c r="F4" s="144">
        <v>607.58049600000004</v>
      </c>
      <c r="G4" s="144">
        <v>928.7296</v>
      </c>
      <c r="H4" s="144">
        <v>1622.606102</v>
      </c>
      <c r="I4" s="144">
        <v>2737.805895</v>
      </c>
      <c r="J4" s="144"/>
      <c r="K4" s="144"/>
      <c r="L4" s="145"/>
      <c r="M4" s="149" t="s">
        <v>244</v>
      </c>
      <c r="N4" s="122"/>
    </row>
    <row r="5" spans="1:14" x14ac:dyDescent="0.2">
      <c r="A5" s="143" t="s">
        <v>285</v>
      </c>
      <c r="B5" s="143">
        <v>1</v>
      </c>
      <c r="C5" s="144">
        <v>185.62472399999999</v>
      </c>
      <c r="D5" s="144">
        <v>215.171674</v>
      </c>
      <c r="E5" s="144">
        <v>336.62174399999998</v>
      </c>
      <c r="F5" s="144">
        <v>431.83817950000002</v>
      </c>
      <c r="G5" s="144">
        <v>787.8515625</v>
      </c>
      <c r="H5" s="144">
        <v>930.43165599999998</v>
      </c>
      <c r="I5" s="144">
        <v>1728.0285739999999</v>
      </c>
      <c r="J5" s="144">
        <v>1654.6284720000001</v>
      </c>
      <c r="K5" s="144">
        <v>2855.8154479999998</v>
      </c>
      <c r="L5" s="145"/>
    </row>
    <row r="6" spans="1:14" x14ac:dyDescent="0.2">
      <c r="A6" s="143" t="s">
        <v>286</v>
      </c>
      <c r="B6" s="143">
        <v>1</v>
      </c>
      <c r="C6" s="144">
        <v>160.24359000000001</v>
      </c>
      <c r="D6" s="144">
        <v>109.401574</v>
      </c>
      <c r="E6" s="144">
        <v>200.306016</v>
      </c>
      <c r="F6" s="144">
        <v>242.97277600000001</v>
      </c>
      <c r="G6" s="144">
        <v>382.91607449999998</v>
      </c>
      <c r="H6" s="144">
        <v>479.813984</v>
      </c>
      <c r="I6" s="144">
        <v>758.72648949999996</v>
      </c>
      <c r="J6" s="144">
        <v>691.45613049999997</v>
      </c>
      <c r="K6" s="144">
        <v>1521.1467130000001</v>
      </c>
      <c r="L6" s="145">
        <v>1742.0253660000001</v>
      </c>
    </row>
    <row r="7" spans="1:14" x14ac:dyDescent="0.2">
      <c r="A7" s="146" t="s">
        <v>287</v>
      </c>
      <c r="B7" s="146">
        <v>1</v>
      </c>
      <c r="C7" s="147">
        <v>130.91231999999999</v>
      </c>
      <c r="D7" s="147">
        <v>191.062152</v>
      </c>
      <c r="E7" s="147">
        <v>201.27484799999999</v>
      </c>
      <c r="F7" s="147">
        <v>231.703262</v>
      </c>
      <c r="G7" s="147">
        <v>418.01954999999998</v>
      </c>
      <c r="H7" s="147">
        <v>596.62731799999995</v>
      </c>
      <c r="I7" s="147">
        <v>705.24589949999995</v>
      </c>
      <c r="J7" s="147">
        <v>687.97091999999998</v>
      </c>
      <c r="K7" s="147">
        <v>1327.0583039999999</v>
      </c>
      <c r="L7" s="148">
        <v>1693.341696</v>
      </c>
    </row>
    <row r="8" spans="1:14" x14ac:dyDescent="0.2">
      <c r="A8" s="137" t="s">
        <v>288</v>
      </c>
      <c r="B8" s="137">
        <v>0</v>
      </c>
      <c r="C8" s="138">
        <v>209.72</v>
      </c>
      <c r="D8" s="138">
        <v>332.25071200000002</v>
      </c>
      <c r="E8" s="138">
        <v>626.30876699999999</v>
      </c>
      <c r="F8" s="138">
        <v>1101.0047999999999</v>
      </c>
      <c r="G8" s="138">
        <v>1265.9046980000001</v>
      </c>
      <c r="H8" s="138">
        <v>1983.7129030000001</v>
      </c>
      <c r="I8" s="138">
        <v>2775.4495999999999</v>
      </c>
      <c r="J8" s="138"/>
      <c r="K8" s="138"/>
      <c r="L8" s="139"/>
    </row>
    <row r="9" spans="1:14" x14ac:dyDescent="0.2">
      <c r="A9" s="135" t="s">
        <v>289</v>
      </c>
      <c r="B9" s="135">
        <v>0</v>
      </c>
      <c r="C9" s="128">
        <v>182.55547150000001</v>
      </c>
      <c r="D9" s="128">
        <v>468.52819199999999</v>
      </c>
      <c r="E9" s="128">
        <v>772.99185599999998</v>
      </c>
      <c r="F9" s="128">
        <v>980.21495000000004</v>
      </c>
      <c r="G9" s="128">
        <v>1543.2306699999999</v>
      </c>
      <c r="H9" s="128">
        <v>2649.694904</v>
      </c>
      <c r="I9" s="128"/>
      <c r="J9" s="128"/>
      <c r="K9" s="128"/>
      <c r="L9" s="129"/>
    </row>
    <row r="10" spans="1:14" x14ac:dyDescent="0.2">
      <c r="A10" s="135" t="s">
        <v>290</v>
      </c>
      <c r="B10" s="135">
        <v>0</v>
      </c>
      <c r="C10" s="128">
        <v>165.70619099999999</v>
      </c>
      <c r="D10" s="128">
        <v>214.98793749999999</v>
      </c>
      <c r="E10" s="128">
        <v>372.71024999999997</v>
      </c>
      <c r="F10" s="128">
        <v>635.28254400000003</v>
      </c>
      <c r="G10" s="128">
        <v>660.5874</v>
      </c>
      <c r="H10" s="128">
        <v>1011.209472</v>
      </c>
      <c r="I10" s="128">
        <v>1375.248094</v>
      </c>
      <c r="J10" s="128">
        <v>1772.446778</v>
      </c>
      <c r="K10" s="128">
        <v>2980.4015140000001</v>
      </c>
      <c r="L10" s="129"/>
    </row>
    <row r="11" spans="1:14" x14ac:dyDescent="0.2">
      <c r="A11" s="135" t="s">
        <v>291</v>
      </c>
      <c r="B11" s="135">
        <v>0</v>
      </c>
      <c r="C11" s="128">
        <v>124.31626199999999</v>
      </c>
      <c r="D11" s="128">
        <v>228.78813149999999</v>
      </c>
      <c r="E11" s="128">
        <v>423.40726799999999</v>
      </c>
      <c r="F11" s="128">
        <v>530.56587500000001</v>
      </c>
      <c r="G11" s="128">
        <v>818.17446399999994</v>
      </c>
      <c r="H11" s="128">
        <v>1242.1500000000001</v>
      </c>
      <c r="I11" s="128">
        <v>1596.4353180000001</v>
      </c>
      <c r="J11" s="128">
        <v>1898.742416</v>
      </c>
      <c r="K11" s="128">
        <v>3053.5149849999998</v>
      </c>
      <c r="L11" s="129"/>
    </row>
    <row r="12" spans="1:14" x14ac:dyDescent="0.2">
      <c r="A12" s="136" t="s">
        <v>292</v>
      </c>
      <c r="B12" s="136">
        <v>0</v>
      </c>
      <c r="C12" s="130">
        <v>82.020424500000004</v>
      </c>
      <c r="D12" s="130">
        <v>130.27474000000001</v>
      </c>
      <c r="E12" s="130">
        <v>141.36619999999999</v>
      </c>
      <c r="F12" s="130">
        <v>205.2565625</v>
      </c>
      <c r="G12" s="130">
        <v>384.775218</v>
      </c>
      <c r="H12" s="130">
        <v>665.52210249999996</v>
      </c>
      <c r="I12" s="130">
        <v>886.25826400000005</v>
      </c>
      <c r="J12" s="130">
        <v>1082.475351</v>
      </c>
      <c r="K12" s="130">
        <v>1979.8777130000001</v>
      </c>
      <c r="L12" s="131">
        <v>2753.9572680000001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A991-4F8C-D94F-BCA8-9EA5CA225B3B}">
  <dimension ref="A1:M10"/>
  <sheetViews>
    <sheetView tabSelected="1" topLeftCell="A2" zoomScale="125" workbookViewId="0">
      <selection activeCell="F24" sqref="F24"/>
    </sheetView>
  </sheetViews>
  <sheetFormatPr baseColWidth="10" defaultColWidth="10.83203125" defaultRowHeight="14" x14ac:dyDescent="0.2"/>
  <cols>
    <col min="1" max="16384" width="10.83203125" style="41"/>
  </cols>
  <sheetData>
    <row r="1" spans="1:13" x14ac:dyDescent="0.2">
      <c r="A1" s="41" t="s">
        <v>293</v>
      </c>
    </row>
    <row r="2" spans="1:13" ht="15" thickBot="1" x14ac:dyDescent="0.25">
      <c r="A2" s="85" t="s">
        <v>279</v>
      </c>
      <c r="B2" s="90" t="s">
        <v>233</v>
      </c>
      <c r="C2" s="47" t="s">
        <v>143</v>
      </c>
      <c r="D2" s="47" t="s">
        <v>147</v>
      </c>
      <c r="E2" s="47" t="s">
        <v>151</v>
      </c>
      <c r="F2" s="47" t="s">
        <v>234</v>
      </c>
      <c r="G2" s="47" t="s">
        <v>235</v>
      </c>
      <c r="H2" s="47" t="s">
        <v>236</v>
      </c>
      <c r="I2" s="47" t="s">
        <v>237</v>
      </c>
      <c r="J2" s="47" t="s">
        <v>238</v>
      </c>
      <c r="K2" s="90" t="s">
        <v>294</v>
      </c>
    </row>
    <row r="3" spans="1:13" x14ac:dyDescent="0.2">
      <c r="A3" s="150" t="s">
        <v>295</v>
      </c>
      <c r="B3" s="151">
        <v>1</v>
      </c>
      <c r="C3" s="78">
        <v>131.03719199999998</v>
      </c>
      <c r="D3" s="78">
        <v>165.04855100000003</v>
      </c>
      <c r="E3" s="78">
        <v>685.81497599999989</v>
      </c>
      <c r="F3" s="78">
        <v>563.91904800000009</v>
      </c>
      <c r="G3" s="78">
        <v>682.79703250000011</v>
      </c>
      <c r="H3" s="78">
        <v>658.44896699999993</v>
      </c>
      <c r="I3" s="78">
        <v>1071.6095900000003</v>
      </c>
      <c r="J3" s="78">
        <v>1770.2883045000001</v>
      </c>
      <c r="K3" s="79">
        <v>1599.0855999999999</v>
      </c>
      <c r="L3" s="152" t="s">
        <v>242</v>
      </c>
      <c r="M3" s="153"/>
    </row>
    <row r="4" spans="1:13" ht="15" thickBot="1" x14ac:dyDescent="0.25">
      <c r="A4" s="150" t="s">
        <v>296</v>
      </c>
      <c r="B4" s="151">
        <v>1</v>
      </c>
      <c r="C4" s="41">
        <v>89.107500000000002</v>
      </c>
      <c r="D4" s="41">
        <v>163.50749999999999</v>
      </c>
      <c r="E4" s="41">
        <v>174.7141245</v>
      </c>
      <c r="F4" s="41">
        <v>267.90934999999996</v>
      </c>
      <c r="G4" s="41">
        <v>465.57325800000012</v>
      </c>
      <c r="H4" s="41">
        <v>719.42371200000002</v>
      </c>
      <c r="I4" s="41">
        <v>955.79564300000004</v>
      </c>
      <c r="J4" s="41">
        <v>1479.646976</v>
      </c>
      <c r="K4" s="49">
        <v>1860.8589999999999</v>
      </c>
      <c r="L4" s="154" t="s">
        <v>244</v>
      </c>
      <c r="M4" s="155"/>
    </row>
    <row r="5" spans="1:13" x14ac:dyDescent="0.2">
      <c r="A5" s="150" t="s">
        <v>297</v>
      </c>
      <c r="B5" s="151">
        <v>1</v>
      </c>
      <c r="C5" s="41">
        <v>78.781949999999981</v>
      </c>
      <c r="D5" s="41">
        <v>83.043386999999996</v>
      </c>
      <c r="E5" s="41">
        <v>393.73507000000001</v>
      </c>
      <c r="K5" s="49"/>
    </row>
    <row r="6" spans="1:13" x14ac:dyDescent="0.2">
      <c r="A6" s="150" t="s">
        <v>298</v>
      </c>
      <c r="B6" s="151">
        <v>1</v>
      </c>
      <c r="C6" s="41">
        <v>59.009706000000008</v>
      </c>
      <c r="D6" s="41">
        <v>36.787388000000007</v>
      </c>
      <c r="E6" s="41">
        <v>89.872213500000001</v>
      </c>
      <c r="F6" s="41">
        <v>111.03990400000002</v>
      </c>
      <c r="G6" s="41">
        <v>134.36927999999997</v>
      </c>
      <c r="H6" s="41">
        <v>154.296875</v>
      </c>
      <c r="I6" s="41">
        <v>307.80281150000002</v>
      </c>
      <c r="J6" s="41">
        <v>487.53395999999992</v>
      </c>
      <c r="K6" s="49">
        <v>774.89954849999992</v>
      </c>
    </row>
    <row r="7" spans="1:13" x14ac:dyDescent="0.2">
      <c r="A7" s="113" t="s">
        <v>299</v>
      </c>
      <c r="B7" s="79">
        <v>0</v>
      </c>
      <c r="C7" s="78">
        <v>117.6219</v>
      </c>
      <c r="D7" s="78">
        <v>163.67027500000003</v>
      </c>
      <c r="E7" s="78">
        <v>348.75198599999999</v>
      </c>
      <c r="F7" s="78">
        <v>460.02686399999993</v>
      </c>
      <c r="G7" s="78">
        <v>747.10073949999992</v>
      </c>
      <c r="H7" s="78">
        <v>1188.5474879999999</v>
      </c>
      <c r="I7" s="78">
        <v>1114.7673600000001</v>
      </c>
      <c r="J7" s="78">
        <v>2149.403926</v>
      </c>
      <c r="K7" s="79"/>
    </row>
    <row r="8" spans="1:13" x14ac:dyDescent="0.2">
      <c r="A8" s="87" t="s">
        <v>300</v>
      </c>
      <c r="B8" s="49">
        <v>0</v>
      </c>
      <c r="C8" s="41">
        <v>101.722905</v>
      </c>
      <c r="D8" s="41">
        <v>143.19613200000001</v>
      </c>
      <c r="E8" s="41">
        <v>670.74193749999995</v>
      </c>
      <c r="F8" s="41">
        <v>700.98799599999984</v>
      </c>
      <c r="G8" s="41">
        <v>1252.4541624999999</v>
      </c>
      <c r="H8" s="41">
        <v>1693.1304319999997</v>
      </c>
      <c r="I8" s="41">
        <v>2747.8688440000001</v>
      </c>
      <c r="J8" s="41">
        <v>4286.1481519999988</v>
      </c>
      <c r="K8" s="49"/>
    </row>
    <row r="9" spans="1:13" x14ac:dyDescent="0.2">
      <c r="A9" s="87" t="s">
        <v>301</v>
      </c>
      <c r="B9" s="49">
        <v>0</v>
      </c>
      <c r="C9" s="41">
        <v>77.20866199999999</v>
      </c>
      <c r="D9" s="41">
        <v>130.57334999999998</v>
      </c>
      <c r="E9" s="41">
        <v>276.80974649999996</v>
      </c>
      <c r="F9" s="41">
        <v>319.65927199999999</v>
      </c>
      <c r="G9" s="41">
        <v>739.6</v>
      </c>
      <c r="H9" s="41">
        <v>1044.8285120000003</v>
      </c>
      <c r="I9" s="41">
        <v>1663.4144954999999</v>
      </c>
      <c r="J9" s="41">
        <v>2576.6927819999996</v>
      </c>
      <c r="K9" s="49"/>
    </row>
    <row r="10" spans="1:13" x14ac:dyDescent="0.2">
      <c r="A10" s="89" t="s">
        <v>302</v>
      </c>
      <c r="B10" s="52">
        <v>0</v>
      </c>
      <c r="C10" s="51">
        <v>61.071737999999982</v>
      </c>
      <c r="D10" s="51">
        <v>114.46399999999998</v>
      </c>
      <c r="E10" s="51">
        <v>346.98211199999997</v>
      </c>
      <c r="F10" s="51">
        <v>448.34750000000003</v>
      </c>
      <c r="G10" s="51">
        <v>831.23550200000011</v>
      </c>
      <c r="H10" s="51">
        <v>1248.4375</v>
      </c>
      <c r="I10" s="51">
        <v>1879.6163365000002</v>
      </c>
      <c r="J10" s="51">
        <v>2242.0958175000005</v>
      </c>
      <c r="K10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3170-05C7-4C48-9C56-88DC5305ABE0}">
  <dimension ref="A1:J16"/>
  <sheetViews>
    <sheetView workbookViewId="0">
      <selection sqref="A1:XFD1048576"/>
    </sheetView>
  </sheetViews>
  <sheetFormatPr baseColWidth="10" defaultColWidth="10.83203125" defaultRowHeight="14" x14ac:dyDescent="0.2"/>
  <cols>
    <col min="1" max="16384" width="10.83203125" style="41"/>
  </cols>
  <sheetData>
    <row r="1" spans="1:10" s="45" customFormat="1" x14ac:dyDescent="0.2">
      <c r="A1" s="45" t="s">
        <v>11</v>
      </c>
    </row>
    <row r="2" spans="1:10" s="45" customFormat="1" x14ac:dyDescent="0.2">
      <c r="A2" s="65"/>
      <c r="B2" s="160" t="s">
        <v>1</v>
      </c>
      <c r="C2" s="160"/>
      <c r="D2" s="160"/>
      <c r="E2" s="160" t="s">
        <v>12</v>
      </c>
      <c r="F2" s="160"/>
      <c r="G2" s="160"/>
      <c r="H2" s="160" t="s">
        <v>13</v>
      </c>
      <c r="I2" s="160"/>
      <c r="J2" s="161"/>
    </row>
    <row r="3" spans="1:10" x14ac:dyDescent="0.2">
      <c r="A3" s="57" t="s">
        <v>4</v>
      </c>
      <c r="B3" s="40">
        <v>0.29499999999999998</v>
      </c>
      <c r="C3" s="40">
        <v>0.28999999999999998</v>
      </c>
      <c r="D3" s="40">
        <v>0.27700000000000002</v>
      </c>
      <c r="E3" s="40">
        <v>0.29499999999999998</v>
      </c>
      <c r="F3" s="40">
        <v>0.28999999999999998</v>
      </c>
      <c r="G3" s="40">
        <v>0.27700000000000002</v>
      </c>
      <c r="H3" s="40">
        <v>0.29499999999999998</v>
      </c>
      <c r="I3" s="40">
        <v>0.28999999999999998</v>
      </c>
      <c r="J3" s="56">
        <v>0.27700000000000002</v>
      </c>
    </row>
    <row r="4" spans="1:10" x14ac:dyDescent="0.2">
      <c r="A4" s="57" t="s">
        <v>5</v>
      </c>
      <c r="B4" s="40">
        <v>0.34200000000000003</v>
      </c>
      <c r="C4" s="40">
        <v>0.34599999999999997</v>
      </c>
      <c r="D4" s="40">
        <v>0.34300000000000003</v>
      </c>
      <c r="E4" s="40">
        <v>0.32500000000000001</v>
      </c>
      <c r="F4" s="40">
        <v>0.33400000000000002</v>
      </c>
      <c r="G4" s="40">
        <v>0.33700000000000002</v>
      </c>
      <c r="H4" s="40">
        <v>0.311</v>
      </c>
      <c r="I4" s="40">
        <v>0.31900000000000001</v>
      </c>
      <c r="J4" s="56">
        <v>0.312</v>
      </c>
    </row>
    <row r="5" spans="1:10" x14ac:dyDescent="0.2">
      <c r="A5" s="57" t="s">
        <v>6</v>
      </c>
      <c r="B5" s="40">
        <v>0.46200000000000002</v>
      </c>
      <c r="C5" s="40">
        <v>0.45400000000000001</v>
      </c>
      <c r="D5" s="40">
        <v>0.46</v>
      </c>
      <c r="E5" s="40">
        <v>0.39600000000000002</v>
      </c>
      <c r="F5" s="40">
        <v>0.40799999999999997</v>
      </c>
      <c r="G5" s="40">
        <v>0.41499999999999998</v>
      </c>
      <c r="H5" s="40">
        <v>0.36599999999999999</v>
      </c>
      <c r="I5" s="40">
        <v>0.33200000000000002</v>
      </c>
      <c r="J5" s="56">
        <v>0.31</v>
      </c>
    </row>
    <row r="6" spans="1:10" x14ac:dyDescent="0.2">
      <c r="A6" s="57" t="s">
        <v>7</v>
      </c>
      <c r="B6" s="40">
        <v>0.56399999999999995</v>
      </c>
      <c r="C6" s="40">
        <v>0.44700000000000001</v>
      </c>
      <c r="D6" s="40">
        <v>0.41299999999999998</v>
      </c>
      <c r="E6" s="40">
        <v>0.622</v>
      </c>
      <c r="F6" s="40">
        <v>0.621</v>
      </c>
      <c r="G6" s="40">
        <v>0.629</v>
      </c>
      <c r="H6" s="40">
        <v>0.378</v>
      </c>
      <c r="I6" s="40">
        <v>0.36399999999999999</v>
      </c>
      <c r="J6" s="56">
        <v>0.33200000000000002</v>
      </c>
    </row>
    <row r="7" spans="1:10" x14ac:dyDescent="0.2">
      <c r="A7" s="57" t="s">
        <v>8</v>
      </c>
      <c r="B7" s="40">
        <v>0.69899999999999995</v>
      </c>
      <c r="C7" s="40">
        <v>0.66400000000000003</v>
      </c>
      <c r="D7" s="40">
        <v>0.71299999999999997</v>
      </c>
      <c r="E7" s="40">
        <v>0.71099999999999997</v>
      </c>
      <c r="F7" s="40">
        <v>0.70499999999999996</v>
      </c>
      <c r="G7" s="40">
        <v>0.72199999999999998</v>
      </c>
      <c r="H7" s="40">
        <v>0.64</v>
      </c>
      <c r="I7" s="40">
        <v>0.65300000000000002</v>
      </c>
      <c r="J7" s="56">
        <v>0.64400000000000002</v>
      </c>
    </row>
    <row r="8" spans="1:10" x14ac:dyDescent="0.2">
      <c r="A8" s="58" t="s">
        <v>9</v>
      </c>
      <c r="B8" s="60">
        <v>0.91400000000000003</v>
      </c>
      <c r="C8" s="60">
        <v>1.03</v>
      </c>
      <c r="D8" s="60">
        <v>1.1279999999999999</v>
      </c>
      <c r="E8" s="60">
        <v>1.234</v>
      </c>
      <c r="F8" s="60">
        <v>1.5920000000000001</v>
      </c>
      <c r="G8" s="60">
        <v>1.81</v>
      </c>
      <c r="H8" s="60">
        <v>0.76200000000000001</v>
      </c>
      <c r="I8" s="60">
        <v>0.75900000000000001</v>
      </c>
      <c r="J8" s="61">
        <v>0.77300000000000002</v>
      </c>
    </row>
    <row r="10" spans="1:10" s="45" customFormat="1" x14ac:dyDescent="0.2">
      <c r="A10" s="45" t="s">
        <v>14</v>
      </c>
    </row>
    <row r="11" spans="1:10" s="45" customFormat="1" x14ac:dyDescent="0.2">
      <c r="A11" s="94"/>
      <c r="B11" s="162" t="s">
        <v>1</v>
      </c>
      <c r="C11" s="163"/>
      <c r="D11" s="164"/>
      <c r="E11" s="162" t="s">
        <v>12</v>
      </c>
      <c r="F11" s="163"/>
      <c r="G11" s="164"/>
      <c r="H11" s="163" t="s">
        <v>13</v>
      </c>
      <c r="I11" s="163"/>
      <c r="J11" s="164"/>
    </row>
    <row r="12" spans="1:10" x14ac:dyDescent="0.2">
      <c r="A12" s="54" t="s">
        <v>4</v>
      </c>
      <c r="B12" s="98">
        <v>0.45100000000000001</v>
      </c>
      <c r="C12" s="99">
        <v>0.34200000000000003</v>
      </c>
      <c r="D12" s="100">
        <v>0.38100000000000001</v>
      </c>
      <c r="E12" s="98">
        <v>0.45100000000000001</v>
      </c>
      <c r="F12" s="99">
        <v>0.34200000000000003</v>
      </c>
      <c r="G12" s="100">
        <v>0.38100000000000001</v>
      </c>
      <c r="H12" s="99">
        <v>0.45100000000000001</v>
      </c>
      <c r="I12" s="99">
        <v>0.34200000000000003</v>
      </c>
      <c r="J12" s="100">
        <v>0.38100000000000001</v>
      </c>
    </row>
    <row r="13" spans="1:10" x14ac:dyDescent="0.2">
      <c r="A13" s="57" t="s">
        <v>5</v>
      </c>
      <c r="B13" s="55">
        <v>0.52</v>
      </c>
      <c r="C13" s="40">
        <v>0.50700000000000001</v>
      </c>
      <c r="D13" s="56">
        <v>0.86499999999999999</v>
      </c>
      <c r="E13" s="55">
        <v>0.57099999999999995</v>
      </c>
      <c r="F13" s="40">
        <v>0.58899999999999997</v>
      </c>
      <c r="G13" s="56">
        <v>0.58199999999999996</v>
      </c>
      <c r="H13" s="40">
        <v>0.43099999999999999</v>
      </c>
      <c r="I13" s="40">
        <v>0.40300000000000002</v>
      </c>
      <c r="J13" s="56">
        <v>0.40200000000000002</v>
      </c>
    </row>
    <row r="14" spans="1:10" x14ac:dyDescent="0.2">
      <c r="A14" s="57" t="s">
        <v>6</v>
      </c>
      <c r="B14" s="55">
        <v>0.58599999999999997</v>
      </c>
      <c r="C14" s="40">
        <v>0.496</v>
      </c>
      <c r="D14" s="56">
        <v>0.71499999999999997</v>
      </c>
      <c r="E14" s="55">
        <v>0.53400000000000003</v>
      </c>
      <c r="F14" s="40">
        <v>0.57299999999999995</v>
      </c>
      <c r="G14" s="56">
        <v>0.54900000000000004</v>
      </c>
      <c r="H14" s="40">
        <v>0.40899999999999997</v>
      </c>
      <c r="I14" s="40">
        <v>0.43</v>
      </c>
      <c r="J14" s="56">
        <v>0.443</v>
      </c>
    </row>
    <row r="15" spans="1:10" x14ac:dyDescent="0.2">
      <c r="A15" s="57" t="s">
        <v>7</v>
      </c>
      <c r="B15" s="55">
        <v>0.78</v>
      </c>
      <c r="C15" s="40">
        <v>0.79900000000000004</v>
      </c>
      <c r="D15" s="56">
        <v>0.77500000000000002</v>
      </c>
      <c r="E15" s="55">
        <v>0.627</v>
      </c>
      <c r="F15" s="40">
        <v>0.66100000000000003</v>
      </c>
      <c r="G15" s="56">
        <v>0.624</v>
      </c>
      <c r="H15" s="40">
        <v>0.60799999999999998</v>
      </c>
      <c r="I15" s="40">
        <v>0.623</v>
      </c>
      <c r="J15" s="56">
        <v>0.58599999999999997</v>
      </c>
    </row>
    <row r="16" spans="1:10" x14ac:dyDescent="0.2">
      <c r="A16" s="58" t="s">
        <v>8</v>
      </c>
      <c r="B16" s="59">
        <v>2.0289999999999999</v>
      </c>
      <c r="C16" s="60">
        <v>2.109</v>
      </c>
      <c r="D16" s="61">
        <v>2.1640000000000001</v>
      </c>
      <c r="E16" s="59">
        <v>1.397</v>
      </c>
      <c r="F16" s="60">
        <v>1.3089999999999999</v>
      </c>
      <c r="G16" s="61">
        <v>1.1080000000000001</v>
      </c>
      <c r="H16" s="60">
        <v>1.1579999999999999</v>
      </c>
      <c r="I16" s="60">
        <v>1.028</v>
      </c>
      <c r="J16" s="61">
        <v>0.998</v>
      </c>
    </row>
  </sheetData>
  <mergeCells count="6">
    <mergeCell ref="B2:D2"/>
    <mergeCell ref="E2:G2"/>
    <mergeCell ref="H2:J2"/>
    <mergeCell ref="B11:D11"/>
    <mergeCell ref="E11:G11"/>
    <mergeCell ref="H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9F5-4CF0-614A-95DE-CD8B4A6F4926}">
  <dimension ref="A1:I16"/>
  <sheetViews>
    <sheetView workbookViewId="0">
      <selection activeCell="E25" sqref="E25"/>
    </sheetView>
  </sheetViews>
  <sheetFormatPr baseColWidth="10" defaultColWidth="10.83203125" defaultRowHeight="14" x14ac:dyDescent="0.2"/>
  <cols>
    <col min="1" max="3" width="10.83203125" style="41"/>
    <col min="4" max="4" width="15.5" style="41" customWidth="1"/>
    <col min="5" max="8" width="10.83203125" style="41"/>
    <col min="9" max="9" width="13.1640625" style="41" customWidth="1"/>
    <col min="10" max="16384" width="10.83203125" style="41"/>
  </cols>
  <sheetData>
    <row r="1" spans="1:9" s="72" customFormat="1" ht="33" customHeight="1" x14ac:dyDescent="0.2">
      <c r="A1" s="70"/>
      <c r="B1" s="165" t="s">
        <v>15</v>
      </c>
      <c r="C1" s="165"/>
      <c r="D1" s="71" t="s">
        <v>16</v>
      </c>
      <c r="F1" s="70"/>
      <c r="G1" s="165" t="s">
        <v>15</v>
      </c>
      <c r="H1" s="165"/>
      <c r="I1" s="73" t="s">
        <v>16</v>
      </c>
    </row>
    <row r="2" spans="1:9" s="45" customFormat="1" x14ac:dyDescent="0.2">
      <c r="A2" s="74" t="s">
        <v>17</v>
      </c>
      <c r="B2" s="75" t="s">
        <v>18</v>
      </c>
      <c r="C2" s="75" t="s">
        <v>19</v>
      </c>
      <c r="D2" s="76" t="s">
        <v>20</v>
      </c>
      <c r="F2" s="74" t="s">
        <v>17</v>
      </c>
      <c r="G2" s="75" t="s">
        <v>18</v>
      </c>
      <c r="H2" s="75" t="s">
        <v>19</v>
      </c>
      <c r="I2" s="76" t="s">
        <v>20</v>
      </c>
    </row>
    <row r="3" spans="1:9" x14ac:dyDescent="0.2">
      <c r="A3" s="48" t="s">
        <v>21</v>
      </c>
      <c r="B3" s="41">
        <v>70</v>
      </c>
      <c r="C3" s="41">
        <v>63</v>
      </c>
      <c r="D3" s="49">
        <f>C3/B3</f>
        <v>0.9</v>
      </c>
      <c r="F3" s="48" t="s">
        <v>22</v>
      </c>
      <c r="G3" s="41">
        <v>75</v>
      </c>
      <c r="H3" s="41">
        <v>23</v>
      </c>
      <c r="I3" s="49">
        <f>H3/G3</f>
        <v>0.30666666666666664</v>
      </c>
    </row>
    <row r="4" spans="1:9" x14ac:dyDescent="0.2">
      <c r="A4" s="48" t="s">
        <v>23</v>
      </c>
      <c r="B4" s="41">
        <v>76</v>
      </c>
      <c r="C4" s="41">
        <v>46</v>
      </c>
      <c r="D4" s="49">
        <f t="shared" ref="D4:D12" si="0">C4/B4</f>
        <v>0.60526315789473684</v>
      </c>
      <c r="F4" s="48" t="s">
        <v>24</v>
      </c>
      <c r="G4" s="41">
        <v>64</v>
      </c>
      <c r="H4" s="41">
        <v>35</v>
      </c>
      <c r="I4" s="49">
        <f t="shared" ref="I4:I12" si="1">H4/G4</f>
        <v>0.546875</v>
      </c>
    </row>
    <row r="5" spans="1:9" x14ac:dyDescent="0.2">
      <c r="A5" s="48" t="s">
        <v>25</v>
      </c>
      <c r="B5" s="41">
        <v>220</v>
      </c>
      <c r="C5" s="41">
        <v>181</v>
      </c>
      <c r="D5" s="49">
        <f t="shared" si="0"/>
        <v>0.82272727272727275</v>
      </c>
      <c r="F5" s="48" t="s">
        <v>26</v>
      </c>
      <c r="G5" s="41">
        <v>253</v>
      </c>
      <c r="H5" s="41">
        <v>103</v>
      </c>
      <c r="I5" s="49">
        <f t="shared" si="1"/>
        <v>0.40711462450592883</v>
      </c>
    </row>
    <row r="6" spans="1:9" x14ac:dyDescent="0.2">
      <c r="A6" s="48" t="s">
        <v>27</v>
      </c>
      <c r="B6" s="41">
        <v>191</v>
      </c>
      <c r="C6" s="41">
        <v>96</v>
      </c>
      <c r="D6" s="49">
        <f t="shared" si="0"/>
        <v>0.50261780104712039</v>
      </c>
      <c r="F6" s="48" t="s">
        <v>28</v>
      </c>
      <c r="G6" s="41">
        <v>240</v>
      </c>
      <c r="H6" s="41">
        <v>111</v>
      </c>
      <c r="I6" s="49">
        <f t="shared" si="1"/>
        <v>0.46250000000000002</v>
      </c>
    </row>
    <row r="7" spans="1:9" x14ac:dyDescent="0.2">
      <c r="A7" s="48" t="s">
        <v>29</v>
      </c>
      <c r="B7" s="41">
        <v>253</v>
      </c>
      <c r="C7" s="41">
        <v>173</v>
      </c>
      <c r="D7" s="49">
        <f t="shared" si="0"/>
        <v>0.6837944664031621</v>
      </c>
      <c r="F7" s="48" t="s">
        <v>30</v>
      </c>
      <c r="G7" s="41">
        <v>111</v>
      </c>
      <c r="H7" s="41">
        <v>53</v>
      </c>
      <c r="I7" s="49">
        <f t="shared" si="1"/>
        <v>0.47747747747747749</v>
      </c>
    </row>
    <row r="8" spans="1:9" x14ac:dyDescent="0.2">
      <c r="A8" s="48" t="s">
        <v>31</v>
      </c>
      <c r="B8" s="41">
        <v>202</v>
      </c>
      <c r="C8" s="41">
        <v>166</v>
      </c>
      <c r="D8" s="49">
        <f t="shared" si="0"/>
        <v>0.82178217821782173</v>
      </c>
      <c r="F8" s="48" t="s">
        <v>32</v>
      </c>
      <c r="G8" s="41">
        <v>195</v>
      </c>
      <c r="H8" s="41">
        <v>83</v>
      </c>
      <c r="I8" s="49">
        <f t="shared" si="1"/>
        <v>0.42564102564102563</v>
      </c>
    </row>
    <row r="9" spans="1:9" x14ac:dyDescent="0.2">
      <c r="A9" s="48" t="s">
        <v>33</v>
      </c>
      <c r="B9" s="41">
        <v>260</v>
      </c>
      <c r="C9" s="41">
        <v>144</v>
      </c>
      <c r="D9" s="49">
        <f t="shared" si="0"/>
        <v>0.55384615384615388</v>
      </c>
      <c r="F9" s="48" t="s">
        <v>34</v>
      </c>
      <c r="G9" s="41">
        <v>250</v>
      </c>
      <c r="H9" s="41">
        <v>99</v>
      </c>
      <c r="I9" s="49">
        <f t="shared" si="1"/>
        <v>0.39600000000000002</v>
      </c>
    </row>
    <row r="10" spans="1:9" x14ac:dyDescent="0.2">
      <c r="A10" s="48" t="s">
        <v>35</v>
      </c>
      <c r="B10" s="41">
        <v>161</v>
      </c>
      <c r="C10" s="41">
        <v>85</v>
      </c>
      <c r="D10" s="49">
        <f t="shared" si="0"/>
        <v>0.52795031055900621</v>
      </c>
      <c r="F10" s="48" t="s">
        <v>36</v>
      </c>
      <c r="G10" s="41">
        <v>244</v>
      </c>
      <c r="H10" s="41">
        <v>108</v>
      </c>
      <c r="I10" s="49">
        <f t="shared" si="1"/>
        <v>0.44262295081967212</v>
      </c>
    </row>
    <row r="11" spans="1:9" x14ac:dyDescent="0.2">
      <c r="A11" s="48" t="s">
        <v>37</v>
      </c>
      <c r="B11" s="41">
        <v>366</v>
      </c>
      <c r="C11" s="41">
        <v>162</v>
      </c>
      <c r="D11" s="49">
        <f t="shared" si="0"/>
        <v>0.44262295081967212</v>
      </c>
      <c r="F11" s="48" t="s">
        <v>38</v>
      </c>
      <c r="G11" s="41">
        <v>108</v>
      </c>
      <c r="H11" s="41">
        <v>53</v>
      </c>
      <c r="I11" s="49">
        <f t="shared" si="1"/>
        <v>0.49074074074074076</v>
      </c>
    </row>
    <row r="12" spans="1:9" x14ac:dyDescent="0.2">
      <c r="A12" s="53" t="s">
        <v>39</v>
      </c>
      <c r="B12" s="51">
        <v>277</v>
      </c>
      <c r="C12" s="51">
        <v>157</v>
      </c>
      <c r="D12" s="52">
        <f t="shared" si="0"/>
        <v>0.56678700361010825</v>
      </c>
      <c r="F12" s="53" t="s">
        <v>40</v>
      </c>
      <c r="G12" s="51">
        <v>190</v>
      </c>
      <c r="H12" s="51">
        <v>82</v>
      </c>
      <c r="I12" s="52">
        <f t="shared" si="1"/>
        <v>0.43157894736842106</v>
      </c>
    </row>
    <row r="13" spans="1:9" x14ac:dyDescent="0.2">
      <c r="A13" s="77" t="s">
        <v>41</v>
      </c>
      <c r="B13" s="78"/>
      <c r="C13" s="78"/>
      <c r="D13" s="79">
        <f>AVERAGE(D3:D12)</f>
        <v>0.64273912951250545</v>
      </c>
      <c r="F13" s="77" t="s">
        <v>41</v>
      </c>
      <c r="G13" s="78"/>
      <c r="H13" s="78"/>
      <c r="I13" s="79">
        <f>AVERAGE(I3:I12)</f>
        <v>0.43872174332199326</v>
      </c>
    </row>
    <row r="14" spans="1:9" x14ac:dyDescent="0.2">
      <c r="A14" s="46" t="s">
        <v>42</v>
      </c>
      <c r="B14" s="80"/>
      <c r="C14" s="80"/>
      <c r="D14" s="81">
        <f>STDEV(D3:D12)/SQRT(COUNT(D3:D12))</f>
        <v>4.9469734943212905E-2</v>
      </c>
      <c r="F14" s="46" t="s">
        <v>42</v>
      </c>
      <c r="G14" s="80"/>
      <c r="H14" s="80"/>
      <c r="I14" s="81">
        <f>STDEV(I3:I12)/SQRT(COUNT(I3:I12))</f>
        <v>2.026780702791638E-2</v>
      </c>
    </row>
    <row r="16" spans="1:9" x14ac:dyDescent="0.2">
      <c r="F16" s="82" t="s">
        <v>43</v>
      </c>
      <c r="G16" s="83"/>
      <c r="H16" s="83"/>
      <c r="I16" s="83">
        <f>TTEST(D3:D12, I3:I12, 2, 2)</f>
        <v>1.2648420435217283E-3</v>
      </c>
    </row>
  </sheetData>
  <mergeCells count="2">
    <mergeCell ref="B1:C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1432-5F39-F240-81EA-EF49C7899BCA}">
  <dimension ref="A1:O103"/>
  <sheetViews>
    <sheetView zoomScale="86" workbookViewId="0">
      <selection activeCell="N54" sqref="N54"/>
    </sheetView>
  </sheetViews>
  <sheetFormatPr baseColWidth="10" defaultColWidth="10.83203125" defaultRowHeight="14" x14ac:dyDescent="0.2"/>
  <cols>
    <col min="1" max="6" width="10.83203125" style="41"/>
    <col min="7" max="7" width="23" style="41" customWidth="1"/>
    <col min="8" max="8" width="14.33203125" style="41" customWidth="1"/>
    <col min="9" max="16384" width="10.83203125" style="41"/>
  </cols>
  <sheetData>
    <row r="1" spans="1:15" x14ac:dyDescent="0.2">
      <c r="A1" s="45" t="s">
        <v>44</v>
      </c>
    </row>
    <row r="2" spans="1:15" x14ac:dyDescent="0.2">
      <c r="A2" s="46" t="s">
        <v>45</v>
      </c>
      <c r="B2" s="47" t="s">
        <v>46</v>
      </c>
      <c r="C2" s="47" t="s">
        <v>47</v>
      </c>
      <c r="D2" s="47" t="s">
        <v>48</v>
      </c>
      <c r="E2" s="47" t="s">
        <v>49</v>
      </c>
      <c r="F2" s="47" t="s">
        <v>50</v>
      </c>
      <c r="G2" s="42" t="s">
        <v>51</v>
      </c>
      <c r="H2" s="42" t="s">
        <v>52</v>
      </c>
      <c r="I2" s="42" t="s">
        <v>53</v>
      </c>
      <c r="J2" s="42" t="s">
        <v>54</v>
      </c>
      <c r="K2" s="44" t="s">
        <v>55</v>
      </c>
    </row>
    <row r="3" spans="1:15" x14ac:dyDescent="0.2">
      <c r="A3" s="48" t="s">
        <v>56</v>
      </c>
      <c r="B3" s="41" t="s">
        <v>57</v>
      </c>
      <c r="C3" s="41" t="s">
        <v>58</v>
      </c>
      <c r="D3" s="41">
        <v>18.935127258300781</v>
      </c>
      <c r="E3" s="41">
        <v>18.988420486450195</v>
      </c>
      <c r="F3" s="41">
        <v>7.9548366367816925E-2</v>
      </c>
      <c r="K3" s="49"/>
    </row>
    <row r="4" spans="1:15" x14ac:dyDescent="0.2">
      <c r="A4" s="48" t="s">
        <v>59</v>
      </c>
      <c r="B4" s="41" t="s">
        <v>57</v>
      </c>
      <c r="C4" s="41" t="s">
        <v>58</v>
      </c>
      <c r="D4" s="41">
        <v>19.079858779907227</v>
      </c>
      <c r="E4" s="50">
        <v>18.988420486450195</v>
      </c>
      <c r="F4" s="41">
        <v>7.9548366367816925E-2</v>
      </c>
      <c r="K4" s="49"/>
    </row>
    <row r="5" spans="1:15" x14ac:dyDescent="0.2">
      <c r="A5" s="48" t="s">
        <v>60</v>
      </c>
      <c r="B5" s="41" t="s">
        <v>57</v>
      </c>
      <c r="C5" s="41" t="s">
        <v>58</v>
      </c>
      <c r="D5" s="41">
        <v>18.950279235839844</v>
      </c>
      <c r="E5" s="41">
        <v>18.988420486450195</v>
      </c>
      <c r="F5" s="41">
        <v>7.9548366367816925E-2</v>
      </c>
      <c r="K5" s="49"/>
      <c r="N5" s="41" t="s">
        <v>61</v>
      </c>
      <c r="O5" s="41" t="s">
        <v>61</v>
      </c>
    </row>
    <row r="6" spans="1:15" x14ac:dyDescent="0.2">
      <c r="A6" s="48" t="s">
        <v>62</v>
      </c>
      <c r="B6" s="41" t="s">
        <v>57</v>
      </c>
      <c r="C6" s="41" t="s">
        <v>63</v>
      </c>
      <c r="D6" s="41">
        <v>23.507377624511719</v>
      </c>
      <c r="E6" s="41">
        <v>23.430253982543945</v>
      </c>
      <c r="F6" s="41">
        <v>6.7909210920333862E-2</v>
      </c>
      <c r="G6" s="41">
        <f t="shared" ref="G6:G11" si="0">D6-$E$4</f>
        <v>4.5189571380615234</v>
      </c>
      <c r="I6" s="41">
        <v>1</v>
      </c>
      <c r="K6" s="49"/>
      <c r="N6" s="41" t="s">
        <v>61</v>
      </c>
      <c r="O6" s="41" t="s">
        <v>61</v>
      </c>
    </row>
    <row r="7" spans="1:15" x14ac:dyDescent="0.2">
      <c r="A7" s="48" t="s">
        <v>64</v>
      </c>
      <c r="B7" s="41" t="s">
        <v>57</v>
      </c>
      <c r="C7" s="41" t="s">
        <v>63</v>
      </c>
      <c r="D7" s="41">
        <v>23.403968811035156</v>
      </c>
      <c r="E7" s="41">
        <v>23.430253982543945</v>
      </c>
      <c r="F7" s="41">
        <v>6.7909210920333862E-2</v>
      </c>
      <c r="G7" s="41">
        <f t="shared" si="0"/>
        <v>4.4155483245849609</v>
      </c>
      <c r="H7" s="41">
        <f>AVERAGE(G6:G8)</f>
        <v>4.4418341318766279</v>
      </c>
      <c r="I7" s="41">
        <v>1</v>
      </c>
      <c r="K7" s="49"/>
    </row>
    <row r="8" spans="1:15" x14ac:dyDescent="0.2">
      <c r="A8" s="48" t="s">
        <v>65</v>
      </c>
      <c r="B8" s="41" t="s">
        <v>57</v>
      </c>
      <c r="C8" s="41" t="s">
        <v>63</v>
      </c>
      <c r="D8" s="41">
        <v>23.379417419433594</v>
      </c>
      <c r="E8" s="41">
        <v>23.430253982543945</v>
      </c>
      <c r="F8" s="41">
        <v>6.7909210920333862E-2</v>
      </c>
      <c r="G8" s="41">
        <f t="shared" si="0"/>
        <v>4.3909969329833984</v>
      </c>
      <c r="I8" s="41">
        <v>1</v>
      </c>
      <c r="K8" s="49"/>
      <c r="N8" s="41" t="s">
        <v>61</v>
      </c>
      <c r="O8" s="41" t="s">
        <v>61</v>
      </c>
    </row>
    <row r="9" spans="1:15" x14ac:dyDescent="0.2">
      <c r="A9" s="48" t="s">
        <v>66</v>
      </c>
      <c r="B9" s="41" t="s">
        <v>57</v>
      </c>
      <c r="C9" s="41" t="s">
        <v>67</v>
      </c>
      <c r="D9" s="41">
        <v>28.962217330932617</v>
      </c>
      <c r="E9" s="41">
        <v>28.941179275512695</v>
      </c>
      <c r="F9" s="41">
        <v>5.1894649863243103E-2</v>
      </c>
      <c r="G9" s="41">
        <f t="shared" si="0"/>
        <v>9.9737968444824219</v>
      </c>
      <c r="I9" s="41">
        <v>1</v>
      </c>
      <c r="K9" s="49"/>
    </row>
    <row r="10" spans="1:15" x14ac:dyDescent="0.2">
      <c r="A10" s="48" t="s">
        <v>68</v>
      </c>
      <c r="B10" s="41" t="s">
        <v>57</v>
      </c>
      <c r="C10" s="41" t="s">
        <v>67</v>
      </c>
      <c r="D10" s="41">
        <v>28.882070541381836</v>
      </c>
      <c r="E10" s="41">
        <v>28.941179275512695</v>
      </c>
      <c r="F10" s="41">
        <v>5.1894649863243103E-2</v>
      </c>
      <c r="G10" s="41">
        <f t="shared" si="0"/>
        <v>9.8936500549316406</v>
      </c>
      <c r="H10" s="41">
        <f>AVERAGE(G9:G11)</f>
        <v>9.9527600606282558</v>
      </c>
      <c r="I10" s="41">
        <v>1</v>
      </c>
      <c r="K10" s="49"/>
    </row>
    <row r="11" spans="1:15" x14ac:dyDescent="0.2">
      <c r="A11" s="48" t="s">
        <v>69</v>
      </c>
      <c r="B11" s="41" t="s">
        <v>57</v>
      </c>
      <c r="C11" s="41" t="s">
        <v>67</v>
      </c>
      <c r="D11" s="41">
        <v>28.979253768920898</v>
      </c>
      <c r="E11" s="41">
        <v>28.941179275512695</v>
      </c>
      <c r="F11" s="41">
        <v>5.1894649863243103E-2</v>
      </c>
      <c r="G11" s="41">
        <f t="shared" si="0"/>
        <v>9.9908332824707031</v>
      </c>
      <c r="I11" s="41">
        <v>1</v>
      </c>
      <c r="K11" s="49"/>
    </row>
    <row r="12" spans="1:15" x14ac:dyDescent="0.2">
      <c r="A12" s="48"/>
      <c r="K12" s="49"/>
    </row>
    <row r="13" spans="1:15" x14ac:dyDescent="0.2">
      <c r="A13" s="48" t="s">
        <v>70</v>
      </c>
      <c r="B13" s="41" t="s">
        <v>71</v>
      </c>
      <c r="C13" s="41" t="s">
        <v>58</v>
      </c>
      <c r="D13" s="41">
        <v>19.639532089233398</v>
      </c>
      <c r="E13" s="41">
        <v>19.415708541870117</v>
      </c>
      <c r="F13" s="41">
        <v>0.19718813896179199</v>
      </c>
      <c r="K13" s="49"/>
    </row>
    <row r="14" spans="1:15" x14ac:dyDescent="0.2">
      <c r="A14" s="48" t="s">
        <v>72</v>
      </c>
      <c r="B14" s="41" t="s">
        <v>71</v>
      </c>
      <c r="C14" s="41" t="s">
        <v>58</v>
      </c>
      <c r="D14" s="41">
        <v>19.339984893798828</v>
      </c>
      <c r="E14" s="50">
        <v>19.415708541870117</v>
      </c>
      <c r="F14" s="41">
        <v>0.19718813896179199</v>
      </c>
      <c r="K14" s="49"/>
    </row>
    <row r="15" spans="1:15" x14ac:dyDescent="0.2">
      <c r="A15" s="48" t="s">
        <v>73</v>
      </c>
      <c r="B15" s="41" t="s">
        <v>71</v>
      </c>
      <c r="C15" s="41" t="s">
        <v>58</v>
      </c>
      <c r="D15" s="41">
        <v>19.267602920532227</v>
      </c>
      <c r="E15" s="41">
        <v>19.415708541870117</v>
      </c>
      <c r="F15" s="41">
        <v>0.19718813896179199</v>
      </c>
      <c r="K15" s="49"/>
    </row>
    <row r="16" spans="1:15" x14ac:dyDescent="0.2">
      <c r="A16" s="48" t="s">
        <v>74</v>
      </c>
      <c r="B16" s="41" t="s">
        <v>71</v>
      </c>
      <c r="C16" s="41" t="s">
        <v>63</v>
      </c>
      <c r="D16" s="41">
        <v>24.81022834777832</v>
      </c>
      <c r="E16" s="41">
        <v>24.866743087768555</v>
      </c>
      <c r="F16" s="41">
        <v>6.2519408762454987E-2</v>
      </c>
      <c r="G16" s="41">
        <f t="shared" ref="G16:G21" si="1">D16-$E$14</f>
        <v>5.3945198059082031</v>
      </c>
      <c r="H16" s="41">
        <f>G16-$H$7</f>
        <v>0.95268567403157522</v>
      </c>
      <c r="I16" s="41">
        <f t="shared" ref="I16:I21" si="2">2^(-H16)</f>
        <v>0.51666975056729736</v>
      </c>
      <c r="J16" s="41">
        <f>AVERAGE(I16:I18)</f>
        <v>0.49713145934137942</v>
      </c>
      <c r="K16" s="49">
        <f>TTEST(I6:I8, I16:I18, 2,2)</f>
        <v>2.1867658003469981E-6</v>
      </c>
    </row>
    <row r="17" spans="1:11" x14ac:dyDescent="0.2">
      <c r="A17" s="48" t="s">
        <v>75</v>
      </c>
      <c r="B17" s="41" t="s">
        <v>71</v>
      </c>
      <c r="C17" s="41" t="s">
        <v>63</v>
      </c>
      <c r="D17" s="41">
        <v>24.933900833129883</v>
      </c>
      <c r="E17" s="41">
        <v>24.866743087768555</v>
      </c>
      <c r="F17" s="41">
        <v>6.2519408762454987E-2</v>
      </c>
      <c r="G17" s="41">
        <f t="shared" si="1"/>
        <v>5.5181922912597656</v>
      </c>
      <c r="H17" s="41">
        <f>G17-$H$7</f>
        <v>1.0763581593831377</v>
      </c>
      <c r="I17" s="41">
        <f t="shared" si="2"/>
        <v>0.47422441334621196</v>
      </c>
      <c r="K17" s="49"/>
    </row>
    <row r="18" spans="1:11" x14ac:dyDescent="0.2">
      <c r="A18" s="48" t="s">
        <v>76</v>
      </c>
      <c r="B18" s="41" t="s">
        <v>71</v>
      </c>
      <c r="C18" s="41" t="s">
        <v>63</v>
      </c>
      <c r="D18" s="41">
        <v>24.856100082397461</v>
      </c>
      <c r="E18" s="41">
        <v>24.866743087768555</v>
      </c>
      <c r="F18" s="41">
        <v>6.2519408762454987E-2</v>
      </c>
      <c r="G18" s="41">
        <f t="shared" si="1"/>
        <v>5.4403915405273438</v>
      </c>
      <c r="H18" s="41">
        <f>G18-$H$7</f>
        <v>0.99855740865071585</v>
      </c>
      <c r="I18" s="41">
        <f t="shared" si="2"/>
        <v>0.50050021411062895</v>
      </c>
      <c r="K18" s="49"/>
    </row>
    <row r="19" spans="1:11" x14ac:dyDescent="0.2">
      <c r="A19" s="48" t="s">
        <v>77</v>
      </c>
      <c r="B19" s="41" t="s">
        <v>71</v>
      </c>
      <c r="C19" s="41" t="s">
        <v>67</v>
      </c>
      <c r="D19" s="41">
        <v>28.959783554077148</v>
      </c>
      <c r="E19" s="41">
        <v>28.98213005065918</v>
      </c>
      <c r="F19" s="41">
        <v>2.2248910740017891E-2</v>
      </c>
      <c r="G19" s="41">
        <f t="shared" si="1"/>
        <v>9.5440750122070312</v>
      </c>
      <c r="H19" s="41">
        <f>G19-$H$10</f>
        <v>-0.40868504842122455</v>
      </c>
      <c r="I19" s="41">
        <f t="shared" si="2"/>
        <v>1.327475328530543</v>
      </c>
      <c r="J19" s="41">
        <f>AVERAGE(I19:I21)</f>
        <v>1.3071761494359107</v>
      </c>
      <c r="K19" s="49">
        <f>TTEST(I9:I11, I19:I21, 2, 2)</f>
        <v>1.2252109892841042E-5</v>
      </c>
    </row>
    <row r="20" spans="1:11" x14ac:dyDescent="0.2">
      <c r="A20" s="48" t="s">
        <v>78</v>
      </c>
      <c r="B20" s="41" t="s">
        <v>71</v>
      </c>
      <c r="C20" s="41" t="s">
        <v>67</v>
      </c>
      <c r="D20" s="41">
        <v>28.982324600219727</v>
      </c>
      <c r="E20" s="41">
        <v>28.98213005065918</v>
      </c>
      <c r="F20" s="41">
        <v>2.2248910740017891E-2</v>
      </c>
      <c r="G20" s="41">
        <f t="shared" si="1"/>
        <v>9.5666160583496094</v>
      </c>
      <c r="H20" s="41">
        <f>G20-$H$10</f>
        <v>-0.38614400227864643</v>
      </c>
      <c r="I20" s="41">
        <f t="shared" si="2"/>
        <v>1.3068956948807879</v>
      </c>
      <c r="K20" s="49"/>
    </row>
    <row r="21" spans="1:11" x14ac:dyDescent="0.2">
      <c r="A21" s="48" t="s">
        <v>79</v>
      </c>
      <c r="B21" s="41" t="s">
        <v>71</v>
      </c>
      <c r="C21" s="41" t="s">
        <v>67</v>
      </c>
      <c r="D21" s="41">
        <v>29.004280090332031</v>
      </c>
      <c r="E21" s="41">
        <v>28.98213005065918</v>
      </c>
      <c r="F21" s="41">
        <v>2.2248910740017891E-2</v>
      </c>
      <c r="G21" s="41">
        <f t="shared" si="1"/>
        <v>9.5885715484619141</v>
      </c>
      <c r="H21" s="41">
        <f>G21-$H$10</f>
        <v>-0.36418851216634174</v>
      </c>
      <c r="I21" s="41">
        <f t="shared" si="2"/>
        <v>1.2871574248964013</v>
      </c>
      <c r="K21" s="49"/>
    </row>
    <row r="22" spans="1:11" x14ac:dyDescent="0.2">
      <c r="A22" s="48"/>
      <c r="K22" s="49"/>
    </row>
    <row r="23" spans="1:11" x14ac:dyDescent="0.2">
      <c r="A23" s="48" t="s">
        <v>80</v>
      </c>
      <c r="B23" s="41" t="s">
        <v>81</v>
      </c>
      <c r="C23" s="41" t="s">
        <v>58</v>
      </c>
      <c r="D23" s="41">
        <v>19.071012496948242</v>
      </c>
      <c r="E23" s="41">
        <v>19.007951736450195</v>
      </c>
      <c r="F23" s="41">
        <v>6.8372674286365509E-2</v>
      </c>
      <c r="K23" s="49"/>
    </row>
    <row r="24" spans="1:11" x14ac:dyDescent="0.2">
      <c r="A24" s="48" t="s">
        <v>82</v>
      </c>
      <c r="B24" s="41" t="s">
        <v>81</v>
      </c>
      <c r="C24" s="41" t="s">
        <v>58</v>
      </c>
      <c r="D24" s="41">
        <v>19.017560958862305</v>
      </c>
      <c r="E24" s="50">
        <v>19.007951736450195</v>
      </c>
      <c r="F24" s="41">
        <v>6.8372674286365509E-2</v>
      </c>
      <c r="K24" s="49"/>
    </row>
    <row r="25" spans="1:11" x14ac:dyDescent="0.2">
      <c r="A25" s="48" t="s">
        <v>83</v>
      </c>
      <c r="B25" s="41" t="s">
        <v>81</v>
      </c>
      <c r="C25" s="41" t="s">
        <v>58</v>
      </c>
      <c r="D25" s="41">
        <v>18.935283660888672</v>
      </c>
      <c r="E25" s="41">
        <v>19.007951736450195</v>
      </c>
      <c r="F25" s="41">
        <v>6.8372674286365509E-2</v>
      </c>
      <c r="K25" s="49"/>
    </row>
    <row r="26" spans="1:11" x14ac:dyDescent="0.2">
      <c r="A26" s="48" t="s">
        <v>84</v>
      </c>
      <c r="B26" s="41" t="s">
        <v>81</v>
      </c>
      <c r="C26" s="41" t="s">
        <v>63</v>
      </c>
      <c r="D26" s="41">
        <v>24.627040863037109</v>
      </c>
      <c r="E26" s="41">
        <v>24.6854248046875</v>
      </c>
      <c r="F26" s="41">
        <v>6.7881740629673004E-2</v>
      </c>
      <c r="G26" s="41">
        <f t="shared" ref="G26:G31" si="3">D26-$E$24</f>
        <v>5.6190891265869141</v>
      </c>
      <c r="H26" s="41">
        <f>G26-$H$7</f>
        <v>1.1772549947102862</v>
      </c>
      <c r="I26" s="41">
        <f t="shared" ref="I26:I31" si="4">2^(-H26)</f>
        <v>0.44219205381488846</v>
      </c>
      <c r="J26" s="41">
        <f>AVERAGE(I26:I28)</f>
        <v>0.42496654988203675</v>
      </c>
      <c r="K26" s="49">
        <f>TTEST(I6:I8, I26:I28, 2, 2)</f>
        <v>9.4062903939932694E-7</v>
      </c>
    </row>
    <row r="27" spans="1:11" x14ac:dyDescent="0.2">
      <c r="A27" s="48" t="s">
        <v>85</v>
      </c>
      <c r="B27" s="41" t="s">
        <v>81</v>
      </c>
      <c r="C27" s="41" t="s">
        <v>63</v>
      </c>
      <c r="D27" s="41">
        <v>24.759908676147461</v>
      </c>
      <c r="E27" s="41">
        <v>24.6854248046875</v>
      </c>
      <c r="F27" s="41">
        <v>6.7881740629673004E-2</v>
      </c>
      <c r="G27" s="41">
        <f t="shared" si="3"/>
        <v>5.7519569396972656</v>
      </c>
      <c r="H27" s="41">
        <f>G27-$H$7</f>
        <v>1.3101228078206377</v>
      </c>
      <c r="I27" s="41">
        <f t="shared" si="4"/>
        <v>0.40328654882821252</v>
      </c>
      <c r="K27" s="49"/>
    </row>
    <row r="28" spans="1:11" x14ac:dyDescent="0.2">
      <c r="A28" s="48" t="s">
        <v>86</v>
      </c>
      <c r="B28" s="41" t="s">
        <v>81</v>
      </c>
      <c r="C28" s="41" t="s">
        <v>63</v>
      </c>
      <c r="D28" s="41">
        <v>24.669321060180664</v>
      </c>
      <c r="E28" s="41">
        <v>24.6854248046875</v>
      </c>
      <c r="F28" s="41">
        <v>6.7881740629673004E-2</v>
      </c>
      <c r="G28" s="41">
        <f t="shared" si="3"/>
        <v>5.6613693237304688</v>
      </c>
      <c r="H28" s="41">
        <f>G28-$H$7</f>
        <v>1.2195351918538408</v>
      </c>
      <c r="I28" s="41">
        <f t="shared" si="4"/>
        <v>0.42942104700300937</v>
      </c>
      <c r="K28" s="49"/>
    </row>
    <row r="29" spans="1:11" x14ac:dyDescent="0.2">
      <c r="A29" s="48" t="s">
        <v>87</v>
      </c>
      <c r="B29" s="41" t="s">
        <v>81</v>
      </c>
      <c r="C29" s="41" t="s">
        <v>67</v>
      </c>
      <c r="D29" s="41">
        <v>28.352762222290039</v>
      </c>
      <c r="E29" s="41">
        <v>28.398244857788086</v>
      </c>
      <c r="F29" s="41">
        <v>6.3390046358108521E-2</v>
      </c>
      <c r="G29" s="41">
        <f t="shared" si="3"/>
        <v>9.3448104858398438</v>
      </c>
      <c r="H29" s="41">
        <f>G29-$H$10</f>
        <v>-0.60794957478841205</v>
      </c>
      <c r="I29" s="41">
        <f t="shared" si="4"/>
        <v>1.52409155921852</v>
      </c>
      <c r="J29" s="41">
        <f>AVERAGE(I29:I31)</f>
        <v>1.4777349023274944</v>
      </c>
      <c r="K29" s="49">
        <f>TTEST(I9:I11, I29:I31, 2, 2)</f>
        <v>2.0852275674661331E-4</v>
      </c>
    </row>
    <row r="30" spans="1:11" x14ac:dyDescent="0.2">
      <c r="A30" s="48" t="s">
        <v>88</v>
      </c>
      <c r="B30" s="41" t="s">
        <v>81</v>
      </c>
      <c r="C30" s="41" t="s">
        <v>67</v>
      </c>
      <c r="D30" s="41">
        <v>28.470653533935547</v>
      </c>
      <c r="E30" s="41">
        <v>28.398244857788086</v>
      </c>
      <c r="F30" s="41">
        <v>6.3390046358108521E-2</v>
      </c>
      <c r="G30" s="41">
        <f t="shared" si="3"/>
        <v>9.4627017974853516</v>
      </c>
      <c r="H30" s="41">
        <f>G30-$H$10</f>
        <v>-0.49005826314290424</v>
      </c>
      <c r="I30" s="41">
        <f t="shared" si="4"/>
        <v>1.4045015952958355</v>
      </c>
      <c r="K30" s="49"/>
    </row>
    <row r="31" spans="1:11" x14ac:dyDescent="0.2">
      <c r="A31" s="48" t="s">
        <v>89</v>
      </c>
      <c r="B31" s="41" t="s">
        <v>81</v>
      </c>
      <c r="C31" s="41" t="s">
        <v>67</v>
      </c>
      <c r="D31" s="41">
        <v>28.371320724487305</v>
      </c>
      <c r="E31" s="41">
        <v>28.398244857788086</v>
      </c>
      <c r="F31" s="41">
        <v>6.3390046358108521E-2</v>
      </c>
      <c r="G31" s="41">
        <f t="shared" si="3"/>
        <v>9.3633689880371094</v>
      </c>
      <c r="H31" s="41">
        <f>G31-$H$10</f>
        <v>-0.58939107259114643</v>
      </c>
      <c r="I31" s="41">
        <f t="shared" si="4"/>
        <v>1.5046115524681278</v>
      </c>
      <c r="K31" s="49"/>
    </row>
    <row r="32" spans="1:11" x14ac:dyDescent="0.2">
      <c r="A32" s="48"/>
      <c r="K32" s="49"/>
    </row>
    <row r="33" spans="1:11" x14ac:dyDescent="0.2">
      <c r="A33" s="48" t="s">
        <v>90</v>
      </c>
      <c r="B33" s="41" t="s">
        <v>91</v>
      </c>
      <c r="C33" s="41" t="s">
        <v>58</v>
      </c>
      <c r="D33" s="41">
        <v>19.333333969116211</v>
      </c>
      <c r="E33" s="41">
        <v>19.309394836425781</v>
      </c>
      <c r="F33" s="41">
        <v>4.0179532021284103E-2</v>
      </c>
      <c r="K33" s="49"/>
    </row>
    <row r="34" spans="1:11" x14ac:dyDescent="0.2">
      <c r="A34" s="48" t="s">
        <v>92</v>
      </c>
      <c r="B34" s="41" t="s">
        <v>91</v>
      </c>
      <c r="C34" s="41" t="s">
        <v>58</v>
      </c>
      <c r="D34" s="41">
        <v>19.331844329833984</v>
      </c>
      <c r="E34" s="50">
        <v>19.309394836425781</v>
      </c>
      <c r="F34" s="41">
        <v>4.0179532021284103E-2</v>
      </c>
      <c r="K34" s="49"/>
    </row>
    <row r="35" spans="1:11" x14ac:dyDescent="0.2">
      <c r="A35" s="48" t="s">
        <v>93</v>
      </c>
      <c r="B35" s="41" t="s">
        <v>91</v>
      </c>
      <c r="C35" s="41" t="s">
        <v>58</v>
      </c>
      <c r="D35" s="41">
        <v>19.263008117675781</v>
      </c>
      <c r="E35" s="41">
        <v>19.309394836425781</v>
      </c>
      <c r="F35" s="41">
        <v>4.0179532021284103E-2</v>
      </c>
      <c r="K35" s="49"/>
    </row>
    <row r="36" spans="1:11" x14ac:dyDescent="0.2">
      <c r="A36" s="48" t="s">
        <v>94</v>
      </c>
      <c r="B36" s="41" t="s">
        <v>91</v>
      </c>
      <c r="C36" s="41" t="s">
        <v>63</v>
      </c>
      <c r="D36" s="41">
        <v>23.790380477905273</v>
      </c>
      <c r="E36" s="41">
        <v>23.813224792480469</v>
      </c>
      <c r="F36" s="41">
        <v>3.5805325955152512E-2</v>
      </c>
      <c r="G36" s="41">
        <f t="shared" ref="G36:G41" si="5">D36-$E$34</f>
        <v>4.4809856414794922</v>
      </c>
      <c r="H36" s="41">
        <f>G36-$H$7</f>
        <v>3.9151509602864287E-2</v>
      </c>
      <c r="I36" s="41">
        <f t="shared" ref="I36:I41" si="6">2^(-H36)</f>
        <v>0.97322716197925607</v>
      </c>
      <c r="J36" s="41">
        <f>AVERAGE(I36:I38)</f>
        <v>0.95813375864399231</v>
      </c>
      <c r="K36" s="49">
        <f>TTEST(I6:I8,I36:I38, 2, 2)</f>
        <v>3.7241700147578945E-2</v>
      </c>
    </row>
    <row r="37" spans="1:11" x14ac:dyDescent="0.2">
      <c r="A37" s="48" t="s">
        <v>95</v>
      </c>
      <c r="B37" s="41" t="s">
        <v>91</v>
      </c>
      <c r="C37" s="41" t="s">
        <v>63</v>
      </c>
      <c r="D37" s="41">
        <v>23.794803619384766</v>
      </c>
      <c r="E37" s="41">
        <v>23.813224792480469</v>
      </c>
      <c r="F37" s="41">
        <v>3.5805325955152512E-2</v>
      </c>
      <c r="G37" s="41">
        <f t="shared" si="5"/>
        <v>4.4854087829589844</v>
      </c>
      <c r="H37" s="41">
        <f>G37-$H$7</f>
        <v>4.3574651082356475E-2</v>
      </c>
      <c r="I37" s="41">
        <f t="shared" si="6"/>
        <v>0.97024792579352248</v>
      </c>
      <c r="K37" s="49"/>
    </row>
    <row r="38" spans="1:11" x14ac:dyDescent="0.2">
      <c r="A38" s="48" t="s">
        <v>96</v>
      </c>
      <c r="B38" s="41" t="s">
        <v>91</v>
      </c>
      <c r="C38" s="41" t="s">
        <v>63</v>
      </c>
      <c r="D38" s="41">
        <v>23.854490280151367</v>
      </c>
      <c r="E38" s="41">
        <v>23.813224792480469</v>
      </c>
      <c r="F38" s="41">
        <v>3.5805325955152512E-2</v>
      </c>
      <c r="G38" s="41">
        <f t="shared" si="5"/>
        <v>4.5450954437255859</v>
      </c>
      <c r="H38" s="41">
        <f>G38-$H$7</f>
        <v>0.10326131184895804</v>
      </c>
      <c r="I38" s="41">
        <f t="shared" si="6"/>
        <v>0.93092618815919825</v>
      </c>
      <c r="K38" s="49"/>
    </row>
    <row r="39" spans="1:11" x14ac:dyDescent="0.2">
      <c r="A39" s="48" t="s">
        <v>97</v>
      </c>
      <c r="B39" s="41" t="s">
        <v>91</v>
      </c>
      <c r="C39" s="41" t="s">
        <v>67</v>
      </c>
      <c r="D39" s="41">
        <v>30.49186897277832</v>
      </c>
      <c r="E39" s="41">
        <v>30.580266952514648</v>
      </c>
      <c r="F39" s="41">
        <v>9.4880953431129456E-2</v>
      </c>
      <c r="G39" s="41">
        <f t="shared" si="5"/>
        <v>11.182474136352539</v>
      </c>
      <c r="H39" s="41">
        <f>G39-$H$10</f>
        <v>1.2297140757242833</v>
      </c>
      <c r="I39" s="41">
        <f t="shared" si="6"/>
        <v>0.4264019450908606</v>
      </c>
      <c r="J39" s="41">
        <f>AVERAGE(I39:I41)</f>
        <v>0.40163552529283358</v>
      </c>
      <c r="K39" s="49">
        <f>TTEST(I9:I11, I39:I41, 2, 2)</f>
        <v>2.4547870293686855E-6</v>
      </c>
    </row>
    <row r="40" spans="1:11" x14ac:dyDescent="0.2">
      <c r="A40" s="48" t="s">
        <v>98</v>
      </c>
      <c r="B40" s="41" t="s">
        <v>91</v>
      </c>
      <c r="C40" s="41" t="s">
        <v>67</v>
      </c>
      <c r="D40" s="41">
        <v>30.568414688110352</v>
      </c>
      <c r="E40" s="41">
        <v>30.580266952514648</v>
      </c>
      <c r="F40" s="41">
        <v>9.4880953431129456E-2</v>
      </c>
      <c r="G40" s="41">
        <f t="shared" si="5"/>
        <v>11.25901985168457</v>
      </c>
      <c r="H40" s="41">
        <f>G40-$H$10</f>
        <v>1.3062597910563145</v>
      </c>
      <c r="I40" s="41">
        <f t="shared" si="6"/>
        <v>0.40436785171500683</v>
      </c>
      <c r="K40" s="49"/>
    </row>
    <row r="41" spans="1:11" x14ac:dyDescent="0.2">
      <c r="A41" s="48" t="s">
        <v>99</v>
      </c>
      <c r="B41" s="41" t="s">
        <v>91</v>
      </c>
      <c r="C41" s="41" t="s">
        <v>67</v>
      </c>
      <c r="D41" s="41">
        <v>30.680517196655273</v>
      </c>
      <c r="E41" s="41">
        <v>30.580266952514648</v>
      </c>
      <c r="F41" s="41">
        <v>9.4880953431129456E-2</v>
      </c>
      <c r="G41" s="41">
        <f t="shared" si="5"/>
        <v>11.371122360229492</v>
      </c>
      <c r="H41" s="41">
        <f>G41-$H$10</f>
        <v>1.4183622996012364</v>
      </c>
      <c r="I41" s="41">
        <f t="shared" si="6"/>
        <v>0.37413677907263326</v>
      </c>
      <c r="K41" s="49"/>
    </row>
    <row r="42" spans="1:11" x14ac:dyDescent="0.2">
      <c r="A42" s="48"/>
      <c r="K42" s="49"/>
    </row>
    <row r="43" spans="1:11" x14ac:dyDescent="0.2">
      <c r="A43" s="48" t="s">
        <v>100</v>
      </c>
      <c r="B43" s="41" t="s">
        <v>101</v>
      </c>
      <c r="C43" s="41" t="s">
        <v>58</v>
      </c>
      <c r="D43" s="41">
        <v>18.673662185668945</v>
      </c>
      <c r="E43" s="41">
        <v>18.610300064086914</v>
      </c>
      <c r="F43" s="41">
        <v>7.1735948324203491E-2</v>
      </c>
      <c r="K43" s="49"/>
    </row>
    <row r="44" spans="1:11" x14ac:dyDescent="0.2">
      <c r="A44" s="48" t="s">
        <v>102</v>
      </c>
      <c r="B44" s="41" t="s">
        <v>101</v>
      </c>
      <c r="C44" s="41" t="s">
        <v>58</v>
      </c>
      <c r="D44" s="41">
        <v>18.532413482666016</v>
      </c>
      <c r="E44" s="50">
        <v>18.610300064086914</v>
      </c>
      <c r="F44" s="41">
        <v>7.1735948324203491E-2</v>
      </c>
      <c r="K44" s="49"/>
    </row>
    <row r="45" spans="1:11" x14ac:dyDescent="0.2">
      <c r="A45" s="48" t="s">
        <v>103</v>
      </c>
      <c r="B45" s="41" t="s">
        <v>101</v>
      </c>
      <c r="C45" s="41" t="s">
        <v>58</v>
      </c>
      <c r="D45" s="41">
        <v>18.624826431274414</v>
      </c>
      <c r="E45" s="41">
        <v>18.610300064086914</v>
      </c>
      <c r="F45" s="41">
        <v>7.1735948324203491E-2</v>
      </c>
      <c r="K45" s="49"/>
    </row>
    <row r="46" spans="1:11" x14ac:dyDescent="0.2">
      <c r="A46" s="48" t="s">
        <v>104</v>
      </c>
      <c r="B46" s="41" t="s">
        <v>101</v>
      </c>
      <c r="C46" s="41" t="s">
        <v>63</v>
      </c>
      <c r="D46" s="41">
        <v>22.837306976318359</v>
      </c>
      <c r="E46" s="41">
        <v>22.7874755859375</v>
      </c>
      <c r="F46" s="41">
        <v>4.480159655213356E-2</v>
      </c>
      <c r="G46" s="41">
        <f t="shared" ref="G46:G51" si="7">D46-$E$44</f>
        <v>4.2270069122314453</v>
      </c>
      <c r="H46" s="41">
        <f>G46-$H$7</f>
        <v>-0.21482721964518259</v>
      </c>
      <c r="I46" s="41">
        <f t="shared" ref="I46:I51" si="8">2^(-H46)</f>
        <v>1.1605649142346974</v>
      </c>
      <c r="J46" s="41">
        <f>AVERAGE(I46:I48)</f>
        <v>1.2017374212642793</v>
      </c>
      <c r="K46" s="49">
        <f>TTEST(I6:I8,I46:I48, 2, 2)</f>
        <v>7.0729667323223022E-4</v>
      </c>
    </row>
    <row r="47" spans="1:11" x14ac:dyDescent="0.2">
      <c r="A47" s="48" t="s">
        <v>105</v>
      </c>
      <c r="B47" s="41" t="s">
        <v>101</v>
      </c>
      <c r="C47" s="41" t="s">
        <v>63</v>
      </c>
      <c r="D47" s="41">
        <v>22.750528335571289</v>
      </c>
      <c r="E47" s="41">
        <v>22.7874755859375</v>
      </c>
      <c r="F47" s="41">
        <v>4.480159655213356E-2</v>
      </c>
      <c r="G47" s="41">
        <f t="shared" si="7"/>
        <v>4.140228271484375</v>
      </c>
      <c r="H47" s="41">
        <f>G47-$H$7</f>
        <v>-0.3016058603922529</v>
      </c>
      <c r="I47" s="41">
        <f t="shared" si="8"/>
        <v>1.2325155602092559</v>
      </c>
      <c r="K47" s="49"/>
    </row>
    <row r="48" spans="1:11" x14ac:dyDescent="0.2">
      <c r="A48" s="48" t="s">
        <v>106</v>
      </c>
      <c r="B48" s="41" t="s">
        <v>101</v>
      </c>
      <c r="C48" s="41" t="s">
        <v>63</v>
      </c>
      <c r="D48" s="41">
        <v>22.774587631225586</v>
      </c>
      <c r="E48" s="41">
        <v>22.7874755859375</v>
      </c>
      <c r="F48" s="41">
        <v>4.480159655213356E-2</v>
      </c>
      <c r="G48" s="41">
        <f t="shared" si="7"/>
        <v>4.1642875671386719</v>
      </c>
      <c r="H48" s="41">
        <f>G48-$H$7</f>
        <v>-0.27754656473795603</v>
      </c>
      <c r="I48" s="41">
        <f t="shared" si="8"/>
        <v>1.2121317893488843</v>
      </c>
      <c r="K48" s="49"/>
    </row>
    <row r="49" spans="1:13" x14ac:dyDescent="0.2">
      <c r="A49" s="48" t="s">
        <v>107</v>
      </c>
      <c r="B49" s="41" t="s">
        <v>101</v>
      </c>
      <c r="C49" s="41" t="s">
        <v>67</v>
      </c>
      <c r="D49" s="41">
        <v>30.667558670043945</v>
      </c>
      <c r="E49" s="41">
        <v>30.758499145507812</v>
      </c>
      <c r="F49" s="41">
        <v>7.8868918120861053E-2</v>
      </c>
      <c r="G49" s="41">
        <f t="shared" si="7"/>
        <v>12.057258605957031</v>
      </c>
      <c r="H49" s="41">
        <f>G49-$H$10</f>
        <v>2.1044985453287754</v>
      </c>
      <c r="I49" s="41">
        <f t="shared" si="8"/>
        <v>0.23253204553668166</v>
      </c>
      <c r="J49" s="41">
        <f>AVERAGE(I49:I51)</f>
        <v>0.21854648784724448</v>
      </c>
      <c r="K49" s="49">
        <f>TTEST(I9:I11, I49:I51, 2, 2)</f>
        <v>3.8649356832421588E-8</v>
      </c>
    </row>
    <row r="50" spans="1:13" x14ac:dyDescent="0.2">
      <c r="A50" s="48" t="s">
        <v>108</v>
      </c>
      <c r="B50" s="41" t="s">
        <v>101</v>
      </c>
      <c r="C50" s="41" t="s">
        <v>67</v>
      </c>
      <c r="D50" s="41">
        <v>30.799776077270508</v>
      </c>
      <c r="E50" s="41">
        <v>30.758499145507812</v>
      </c>
      <c r="F50" s="41">
        <v>7.8868918120861053E-2</v>
      </c>
      <c r="G50" s="41">
        <f t="shared" si="7"/>
        <v>12.189476013183594</v>
      </c>
      <c r="H50" s="41">
        <f>G50-$H$10</f>
        <v>2.2367159525553379</v>
      </c>
      <c r="I50" s="41">
        <f t="shared" si="8"/>
        <v>0.21216874451530623</v>
      </c>
      <c r="K50" s="49"/>
    </row>
    <row r="51" spans="1:13" x14ac:dyDescent="0.2">
      <c r="A51" s="53" t="s">
        <v>109</v>
      </c>
      <c r="B51" s="51" t="s">
        <v>101</v>
      </c>
      <c r="C51" s="51" t="s">
        <v>67</v>
      </c>
      <c r="D51" s="51">
        <v>30.808164596557617</v>
      </c>
      <c r="E51" s="51">
        <v>30.758499145507812</v>
      </c>
      <c r="F51" s="51">
        <v>7.8868918120861053E-2</v>
      </c>
      <c r="G51" s="51">
        <f t="shared" si="7"/>
        <v>12.197864532470703</v>
      </c>
      <c r="H51" s="51">
        <f>G51-$H$10</f>
        <v>2.2451044718424473</v>
      </c>
      <c r="I51" s="51">
        <f t="shared" si="8"/>
        <v>0.21093867348974549</v>
      </c>
      <c r="J51" s="51"/>
      <c r="K51" s="52"/>
    </row>
    <row r="53" spans="1:13" x14ac:dyDescent="0.2">
      <c r="A53" s="45" t="s">
        <v>110</v>
      </c>
    </row>
    <row r="54" spans="1:13" x14ac:dyDescent="0.2">
      <c r="A54" s="46" t="s">
        <v>45</v>
      </c>
      <c r="B54" s="47" t="s">
        <v>46</v>
      </c>
      <c r="C54" s="47" t="s">
        <v>47</v>
      </c>
      <c r="D54" s="47" t="s">
        <v>48</v>
      </c>
      <c r="E54" s="47" t="s">
        <v>49</v>
      </c>
      <c r="F54" s="47" t="s">
        <v>50</v>
      </c>
      <c r="G54" s="42" t="s">
        <v>51</v>
      </c>
      <c r="H54" s="42" t="s">
        <v>52</v>
      </c>
      <c r="I54" s="42" t="s">
        <v>53</v>
      </c>
      <c r="J54" s="42" t="s">
        <v>54</v>
      </c>
      <c r="K54" s="44" t="s">
        <v>55</v>
      </c>
      <c r="L54" s="45"/>
      <c r="M54" s="45"/>
    </row>
    <row r="55" spans="1:13" x14ac:dyDescent="0.2">
      <c r="A55" s="48" t="s">
        <v>56</v>
      </c>
      <c r="B55" s="40" t="s">
        <v>57</v>
      </c>
      <c r="C55" s="41" t="s">
        <v>58</v>
      </c>
      <c r="D55" s="41">
        <v>16.643962860107422</v>
      </c>
      <c r="E55" s="41">
        <v>16.665704727172852</v>
      </c>
      <c r="F55" s="41">
        <v>1.9037885591387749E-2</v>
      </c>
      <c r="K55" s="49"/>
    </row>
    <row r="56" spans="1:13" x14ac:dyDescent="0.2">
      <c r="A56" s="48" t="s">
        <v>59</v>
      </c>
      <c r="B56" s="41" t="s">
        <v>57</v>
      </c>
      <c r="C56" s="41" t="s">
        <v>58</v>
      </c>
      <c r="D56" s="41">
        <v>16.679388046264648</v>
      </c>
      <c r="E56" s="50">
        <v>16.665704727172852</v>
      </c>
      <c r="F56" s="41">
        <v>1.9037885591387749E-2</v>
      </c>
      <c r="K56" s="49"/>
    </row>
    <row r="57" spans="1:13" x14ac:dyDescent="0.2">
      <c r="A57" s="48" t="s">
        <v>60</v>
      </c>
      <c r="B57" s="41" t="s">
        <v>57</v>
      </c>
      <c r="C57" s="41" t="s">
        <v>58</v>
      </c>
      <c r="D57" s="41">
        <v>16.673763275146484</v>
      </c>
      <c r="E57" s="41">
        <v>16.665704727172852</v>
      </c>
      <c r="F57" s="41">
        <v>1.9037885591387749E-2</v>
      </c>
      <c r="K57" s="49"/>
    </row>
    <row r="58" spans="1:13" x14ac:dyDescent="0.2">
      <c r="A58" s="48" t="s">
        <v>62</v>
      </c>
      <c r="B58" s="41" t="s">
        <v>57</v>
      </c>
      <c r="C58" s="41" t="s">
        <v>63</v>
      </c>
      <c r="D58" s="41">
        <v>21.480321884155273</v>
      </c>
      <c r="E58" s="41">
        <v>21.536064147949219</v>
      </c>
      <c r="F58" s="41">
        <v>5.6493859738111496E-2</v>
      </c>
      <c r="G58" s="41">
        <f t="shared" ref="G58:G63" si="9">D58-$E$56</f>
        <v>4.8146171569824219</v>
      </c>
      <c r="I58" s="41">
        <v>1</v>
      </c>
      <c r="K58" s="49"/>
    </row>
    <row r="59" spans="1:13" x14ac:dyDescent="0.2">
      <c r="A59" s="48" t="s">
        <v>64</v>
      </c>
      <c r="B59" s="41" t="s">
        <v>57</v>
      </c>
      <c r="C59" s="41" t="s">
        <v>63</v>
      </c>
      <c r="D59" s="41">
        <v>21.534591674804688</v>
      </c>
      <c r="E59" s="41">
        <v>21.536064147949219</v>
      </c>
      <c r="F59" s="41">
        <v>5.6493859738111496E-2</v>
      </c>
      <c r="G59" s="41">
        <f t="shared" si="9"/>
        <v>4.8688869476318359</v>
      </c>
      <c r="H59" s="41">
        <f>AVERAGE(G58:G60)</f>
        <v>4.8703600565592451</v>
      </c>
      <c r="I59" s="41">
        <v>1</v>
      </c>
      <c r="K59" s="49"/>
    </row>
    <row r="60" spans="1:13" x14ac:dyDescent="0.2">
      <c r="A60" s="48" t="s">
        <v>65</v>
      </c>
      <c r="B60" s="41" t="s">
        <v>57</v>
      </c>
      <c r="C60" s="41" t="s">
        <v>63</v>
      </c>
      <c r="D60" s="41">
        <v>21.593280792236328</v>
      </c>
      <c r="E60" s="41">
        <v>21.536064147949219</v>
      </c>
      <c r="F60" s="41">
        <v>5.6493859738111496E-2</v>
      </c>
      <c r="G60" s="41">
        <f t="shared" si="9"/>
        <v>4.9275760650634766</v>
      </c>
      <c r="I60" s="41">
        <v>1</v>
      </c>
      <c r="K60" s="49"/>
    </row>
    <row r="61" spans="1:13" x14ac:dyDescent="0.2">
      <c r="A61" s="48" t="s">
        <v>66</v>
      </c>
      <c r="B61" s="41" t="s">
        <v>57</v>
      </c>
      <c r="C61" s="41" t="s">
        <v>67</v>
      </c>
      <c r="D61" s="41">
        <v>26.73089599609375</v>
      </c>
      <c r="E61" s="41">
        <v>26.831304550170898</v>
      </c>
      <c r="F61" s="41">
        <v>0.10747073590755463</v>
      </c>
      <c r="G61" s="41">
        <f t="shared" si="9"/>
        <v>10.065191268920898</v>
      </c>
      <c r="I61" s="41">
        <v>1</v>
      </c>
      <c r="K61" s="49"/>
    </row>
    <row r="62" spans="1:13" x14ac:dyDescent="0.2">
      <c r="A62" s="48" t="s">
        <v>68</v>
      </c>
      <c r="B62" s="41" t="s">
        <v>57</v>
      </c>
      <c r="C62" s="41" t="s">
        <v>67</v>
      </c>
      <c r="D62" s="41">
        <v>26.818355560302734</v>
      </c>
      <c r="E62" s="41">
        <v>26.831304550170898</v>
      </c>
      <c r="F62" s="41">
        <v>0.10747073590755463</v>
      </c>
      <c r="G62" s="41">
        <f t="shared" si="9"/>
        <v>10.152650833129883</v>
      </c>
      <c r="H62" s="41">
        <f>AVERAGE(G61:G63)</f>
        <v>10.165600458780924</v>
      </c>
      <c r="I62" s="41">
        <v>1</v>
      </c>
      <c r="K62" s="49"/>
    </row>
    <row r="63" spans="1:13" x14ac:dyDescent="0.2">
      <c r="A63" s="48" t="s">
        <v>69</v>
      </c>
      <c r="B63" s="41" t="s">
        <v>57</v>
      </c>
      <c r="C63" s="41" t="s">
        <v>67</v>
      </c>
      <c r="D63" s="41">
        <v>26.944664001464844</v>
      </c>
      <c r="E63" s="41">
        <v>26.831304550170898</v>
      </c>
      <c r="F63" s="41">
        <v>0.10747073590755463</v>
      </c>
      <c r="G63" s="41">
        <f t="shared" si="9"/>
        <v>10.278959274291992</v>
      </c>
      <c r="I63" s="41">
        <v>1</v>
      </c>
      <c r="K63" s="49"/>
    </row>
    <row r="64" spans="1:13" x14ac:dyDescent="0.2">
      <c r="A64" s="48"/>
      <c r="K64" s="49"/>
    </row>
    <row r="65" spans="1:11" x14ac:dyDescent="0.2">
      <c r="A65" s="48" t="s">
        <v>70</v>
      </c>
      <c r="B65" s="41" t="s">
        <v>71</v>
      </c>
      <c r="C65" s="41" t="s">
        <v>58</v>
      </c>
      <c r="D65" s="41">
        <v>17.241477966308594</v>
      </c>
      <c r="E65" s="41">
        <v>17.282617568969727</v>
      </c>
      <c r="F65" s="41">
        <v>5.6744217872619629E-2</v>
      </c>
      <c r="K65" s="49"/>
    </row>
    <row r="66" spans="1:11" x14ac:dyDescent="0.2">
      <c r="A66" s="48" t="s">
        <v>72</v>
      </c>
      <c r="B66" s="41" t="s">
        <v>71</v>
      </c>
      <c r="C66" s="41" t="s">
        <v>58</v>
      </c>
      <c r="D66" s="41">
        <v>17.347352981567383</v>
      </c>
      <c r="E66" s="50">
        <v>17.282617568969727</v>
      </c>
      <c r="F66" s="41">
        <v>5.6744217872619629E-2</v>
      </c>
      <c r="K66" s="49"/>
    </row>
    <row r="67" spans="1:11" x14ac:dyDescent="0.2">
      <c r="A67" s="48" t="s">
        <v>73</v>
      </c>
      <c r="B67" s="41" t="s">
        <v>71</v>
      </c>
      <c r="C67" s="41" t="s">
        <v>58</v>
      </c>
      <c r="D67" s="41">
        <v>17.259023666381836</v>
      </c>
      <c r="E67" s="41">
        <v>17.282617568969727</v>
      </c>
      <c r="F67" s="41">
        <v>5.6744217872619629E-2</v>
      </c>
      <c r="K67" s="49"/>
    </row>
    <row r="68" spans="1:11" x14ac:dyDescent="0.2">
      <c r="A68" s="48" t="s">
        <v>74</v>
      </c>
      <c r="B68" s="41" t="s">
        <v>71</v>
      </c>
      <c r="C68" s="41" t="s">
        <v>63</v>
      </c>
      <c r="D68" s="41">
        <v>22.409347534179688</v>
      </c>
      <c r="E68" s="41">
        <v>22.473775863647461</v>
      </c>
      <c r="F68" s="41">
        <v>5.640142410993576E-2</v>
      </c>
      <c r="G68" s="41">
        <f t="shared" ref="G68:G73" si="10">D68-$E$66</f>
        <v>5.1267299652099609</v>
      </c>
      <c r="H68" s="41">
        <f>G68-$H$59</f>
        <v>0.25636990865071585</v>
      </c>
      <c r="I68" s="41">
        <f>2^(-H68)</f>
        <v>0.83719180305564767</v>
      </c>
      <c r="K68" s="49"/>
    </row>
    <row r="69" spans="1:11" x14ac:dyDescent="0.2">
      <c r="A69" s="48" t="s">
        <v>75</v>
      </c>
      <c r="B69" s="41" t="s">
        <v>71</v>
      </c>
      <c r="C69" s="41" t="s">
        <v>63</v>
      </c>
      <c r="D69" s="41">
        <v>22.497747421264648</v>
      </c>
      <c r="E69" s="41">
        <v>22.473775863647461</v>
      </c>
      <c r="F69" s="41">
        <v>5.640142410993576E-2</v>
      </c>
      <c r="G69" s="41">
        <f t="shared" si="10"/>
        <v>5.2151298522949219</v>
      </c>
      <c r="H69" s="41">
        <f t="shared" ref="H69:H70" si="11">G69-$H$59</f>
        <v>0.34476979573567679</v>
      </c>
      <c r="I69" s="41">
        <f t="shared" ref="I69:I73" si="12">2^(-H69)</f>
        <v>0.78743361373376397</v>
      </c>
      <c r="J69" s="41">
        <f>AVERAGE(I68:I70)</f>
        <v>0.80103783998882216</v>
      </c>
      <c r="K69" s="49">
        <f>TTEST(I68:I70, I58:I60, 2, 2)</f>
        <v>4.028254943638618E-4</v>
      </c>
    </row>
    <row r="70" spans="1:11" x14ac:dyDescent="0.2">
      <c r="A70" s="48" t="s">
        <v>76</v>
      </c>
      <c r="B70" s="41" t="s">
        <v>71</v>
      </c>
      <c r="C70" s="41" t="s">
        <v>63</v>
      </c>
      <c r="D70" s="41">
        <v>22.514230728149414</v>
      </c>
      <c r="E70" s="41">
        <v>22.473775863647461</v>
      </c>
      <c r="F70" s="41">
        <v>5.640142410993576E-2</v>
      </c>
      <c r="G70" s="41">
        <f t="shared" si="10"/>
        <v>5.2316131591796875</v>
      </c>
      <c r="H70" s="41">
        <f t="shared" si="11"/>
        <v>0.36125310262044241</v>
      </c>
      <c r="I70" s="41">
        <f t="shared" si="12"/>
        <v>0.77848810317705519</v>
      </c>
      <c r="K70" s="49"/>
    </row>
    <row r="71" spans="1:11" x14ac:dyDescent="0.2">
      <c r="A71" s="48" t="s">
        <v>77</v>
      </c>
      <c r="B71" s="41" t="s">
        <v>71</v>
      </c>
      <c r="C71" s="41" t="s">
        <v>67</v>
      </c>
      <c r="D71" s="41">
        <v>27.19471549987793</v>
      </c>
      <c r="E71" s="41">
        <v>27.179479598999023</v>
      </c>
      <c r="F71" s="41">
        <v>2.4779615923762321E-2</v>
      </c>
      <c r="G71" s="41">
        <f t="shared" si="10"/>
        <v>9.9120979309082031</v>
      </c>
      <c r="H71" s="41">
        <f>G71-$H$62</f>
        <v>-0.25350252787272076</v>
      </c>
      <c r="I71" s="41">
        <f t="shared" si="12"/>
        <v>1.1920977406364408</v>
      </c>
      <c r="K71" s="49"/>
    </row>
    <row r="72" spans="1:11" x14ac:dyDescent="0.2">
      <c r="A72" s="48" t="s">
        <v>78</v>
      </c>
      <c r="B72" s="41" t="s">
        <v>71</v>
      </c>
      <c r="C72" s="41" t="s">
        <v>67</v>
      </c>
      <c r="D72" s="41">
        <v>27.150886535644531</v>
      </c>
      <c r="E72" s="41">
        <v>27.179479598999023</v>
      </c>
      <c r="F72" s="41">
        <v>2.4779615923762321E-2</v>
      </c>
      <c r="G72" s="41">
        <f t="shared" si="10"/>
        <v>9.8682689666748047</v>
      </c>
      <c r="H72" s="41">
        <f t="shared" ref="H72:H73" si="13">G72-$H$62</f>
        <v>-0.2973314921061192</v>
      </c>
      <c r="I72" s="41">
        <f t="shared" si="12"/>
        <v>1.2288693087736531</v>
      </c>
      <c r="J72" s="41">
        <f>AVERAGE(I71:I73)</f>
        <v>1.2048732597993863</v>
      </c>
      <c r="K72" s="49">
        <f>TTEST(I71:I73, I61:I63, 2, 2)</f>
        <v>6.918074328794836E-5</v>
      </c>
    </row>
    <row r="73" spans="1:11" x14ac:dyDescent="0.2">
      <c r="A73" s="48" t="s">
        <v>79</v>
      </c>
      <c r="B73" s="41" t="s">
        <v>71</v>
      </c>
      <c r="C73" s="41" t="s">
        <v>67</v>
      </c>
      <c r="D73" s="41">
        <v>27.192834854125977</v>
      </c>
      <c r="E73" s="41">
        <v>27.179479598999023</v>
      </c>
      <c r="F73" s="41">
        <v>2.4779615923762321E-2</v>
      </c>
      <c r="G73" s="41">
        <f t="shared" si="10"/>
        <v>9.91021728515625</v>
      </c>
      <c r="H73" s="41">
        <f t="shared" si="13"/>
        <v>-0.25538317362467389</v>
      </c>
      <c r="I73" s="41">
        <f t="shared" si="12"/>
        <v>1.1936527299880648</v>
      </c>
      <c r="K73" s="49"/>
    </row>
    <row r="74" spans="1:11" x14ac:dyDescent="0.2">
      <c r="A74" s="48"/>
      <c r="K74" s="49"/>
    </row>
    <row r="75" spans="1:11" x14ac:dyDescent="0.2">
      <c r="A75" s="48" t="s">
        <v>80</v>
      </c>
      <c r="B75" s="41" t="s">
        <v>81</v>
      </c>
      <c r="C75" s="41" t="s">
        <v>58</v>
      </c>
      <c r="D75" s="41">
        <v>16.582666397094727</v>
      </c>
      <c r="E75" s="41">
        <v>16.614082336425781</v>
      </c>
      <c r="F75" s="41">
        <v>6.084103137254715E-2</v>
      </c>
      <c r="K75" s="49"/>
    </row>
    <row r="76" spans="1:11" x14ac:dyDescent="0.2">
      <c r="A76" s="48" t="s">
        <v>82</v>
      </c>
      <c r="B76" s="41" t="s">
        <v>81</v>
      </c>
      <c r="C76" s="41" t="s">
        <v>58</v>
      </c>
      <c r="D76" s="41">
        <v>16.575372695922852</v>
      </c>
      <c r="E76" s="50">
        <v>16.614082336425781</v>
      </c>
      <c r="F76" s="41">
        <v>6.084103137254715E-2</v>
      </c>
      <c r="K76" s="49"/>
    </row>
    <row r="77" spans="1:11" x14ac:dyDescent="0.2">
      <c r="A77" s="48" t="s">
        <v>83</v>
      </c>
      <c r="B77" s="41" t="s">
        <v>81</v>
      </c>
      <c r="C77" s="41" t="s">
        <v>58</v>
      </c>
      <c r="D77" s="41">
        <v>16.684209823608398</v>
      </c>
      <c r="E77" s="41">
        <v>16.614082336425781</v>
      </c>
      <c r="F77" s="41">
        <v>6.084103137254715E-2</v>
      </c>
      <c r="K77" s="49"/>
    </row>
    <row r="78" spans="1:11" x14ac:dyDescent="0.2">
      <c r="A78" s="48" t="s">
        <v>84</v>
      </c>
      <c r="B78" s="41" t="s">
        <v>81</v>
      </c>
      <c r="C78" s="41" t="s">
        <v>63</v>
      </c>
      <c r="D78" s="41">
        <v>22.609029769897461</v>
      </c>
      <c r="E78" s="41">
        <v>22.603544235229492</v>
      </c>
      <c r="F78" s="41">
        <v>6.4425962045788765E-3</v>
      </c>
      <c r="G78" s="41">
        <f t="shared" ref="G78:G83" si="14">D78-$E$76</f>
        <v>5.9949474334716797</v>
      </c>
      <c r="H78" s="41">
        <f>G78-$H$59</f>
        <v>1.1245873769124346</v>
      </c>
      <c r="I78" s="41">
        <f>2^(-H78)</f>
        <v>0.45863317584615743</v>
      </c>
      <c r="K78" s="49"/>
    </row>
    <row r="79" spans="1:11" x14ac:dyDescent="0.2">
      <c r="A79" s="48" t="s">
        <v>85</v>
      </c>
      <c r="B79" s="41" t="s">
        <v>81</v>
      </c>
      <c r="C79" s="41" t="s">
        <v>63</v>
      </c>
      <c r="D79" s="41">
        <v>22.59644889831543</v>
      </c>
      <c r="E79" s="41">
        <v>22.603544235229492</v>
      </c>
      <c r="F79" s="41">
        <v>6.4425962045788765E-3</v>
      </c>
      <c r="G79" s="41">
        <f t="shared" si="14"/>
        <v>5.9823665618896484</v>
      </c>
      <c r="H79" s="41">
        <f t="shared" ref="H79:H80" si="15">G79-$H$59</f>
        <v>1.1120065053304033</v>
      </c>
      <c r="I79" s="41">
        <f t="shared" ref="I79:I83" si="16">2^(-H79)</f>
        <v>0.46265012785473825</v>
      </c>
      <c r="J79" s="41">
        <f>AVERAGE(I78:I80)</f>
        <v>0.46038381614781104</v>
      </c>
      <c r="K79" s="49">
        <f>TTEST(I78:I80, I58:I60,2,2)</f>
        <v>1.4090819372248226E-10</v>
      </c>
    </row>
    <row r="80" spans="1:11" x14ac:dyDescent="0.2">
      <c r="A80" s="48" t="s">
        <v>86</v>
      </c>
      <c r="B80" s="41" t="s">
        <v>81</v>
      </c>
      <c r="C80" s="41" t="s">
        <v>63</v>
      </c>
      <c r="D80" s="41">
        <v>22.60515022277832</v>
      </c>
      <c r="E80" s="41">
        <v>22.603544235229492</v>
      </c>
      <c r="F80" s="41">
        <v>6.4425962045788765E-3</v>
      </c>
      <c r="G80" s="41">
        <f t="shared" si="14"/>
        <v>5.9910678863525391</v>
      </c>
      <c r="H80" s="41">
        <f t="shared" si="15"/>
        <v>1.120707829793294</v>
      </c>
      <c r="I80" s="41">
        <f t="shared" si="16"/>
        <v>0.4598681447425374</v>
      </c>
      <c r="K80" s="49"/>
    </row>
    <row r="81" spans="1:11" x14ac:dyDescent="0.2">
      <c r="A81" s="48" t="s">
        <v>87</v>
      </c>
      <c r="B81" s="41" t="s">
        <v>81</v>
      </c>
      <c r="C81" s="41" t="s">
        <v>67</v>
      </c>
      <c r="D81" s="41">
        <v>26.689315795898438</v>
      </c>
      <c r="E81" s="41">
        <v>26.835853576660156</v>
      </c>
      <c r="F81" s="41">
        <v>0.12690494954586029</v>
      </c>
      <c r="G81" s="41">
        <f t="shared" si="14"/>
        <v>10.075233459472656</v>
      </c>
      <c r="H81" s="41">
        <f>G81-$H$62</f>
        <v>-9.0366999308267637E-2</v>
      </c>
      <c r="I81" s="41">
        <f t="shared" si="16"/>
        <v>1.064640976209547</v>
      </c>
      <c r="K81" s="49"/>
    </row>
    <row r="82" spans="1:11" x14ac:dyDescent="0.2">
      <c r="A82" s="48" t="s">
        <v>88</v>
      </c>
      <c r="B82" s="41" t="s">
        <v>81</v>
      </c>
      <c r="C82" s="41" t="s">
        <v>67</v>
      </c>
      <c r="D82" s="41">
        <v>26.909242630004883</v>
      </c>
      <c r="E82" s="41">
        <v>26.835853576660156</v>
      </c>
      <c r="F82" s="41">
        <v>0.12690494954586029</v>
      </c>
      <c r="G82" s="41">
        <f t="shared" si="14"/>
        <v>10.295160293579102</v>
      </c>
      <c r="H82" s="41">
        <f t="shared" ref="H82:H83" si="17">G82-$H$62</f>
        <v>0.12955983479817768</v>
      </c>
      <c r="I82" s="41">
        <f t="shared" si="16"/>
        <v>0.91411030207309463</v>
      </c>
      <c r="J82" s="41">
        <f>AVERAGE(I81:I83)</f>
        <v>0.96433835846309801</v>
      </c>
      <c r="K82" s="49">
        <f>TTEST(I81:I83, I71:I73, 2, 2)</f>
        <v>9.5582995733967356E-3</v>
      </c>
    </row>
    <row r="83" spans="1:11" x14ac:dyDescent="0.2">
      <c r="A83" s="48" t="s">
        <v>89</v>
      </c>
      <c r="B83" s="41" t="s">
        <v>81</v>
      </c>
      <c r="C83" s="41" t="s">
        <v>67</v>
      </c>
      <c r="D83" s="41">
        <v>26.909000396728516</v>
      </c>
      <c r="E83" s="41">
        <v>26.835853576660156</v>
      </c>
      <c r="F83" s="41">
        <v>0.12690494954586029</v>
      </c>
      <c r="G83" s="41">
        <f t="shared" si="14"/>
        <v>10.294918060302734</v>
      </c>
      <c r="H83" s="41">
        <f t="shared" si="17"/>
        <v>0.12931760152181049</v>
      </c>
      <c r="I83" s="41">
        <f t="shared" si="16"/>
        <v>0.91426379710665207</v>
      </c>
      <c r="K83" s="49"/>
    </row>
    <row r="84" spans="1:11" x14ac:dyDescent="0.2">
      <c r="A84" s="48"/>
      <c r="K84" s="49"/>
    </row>
    <row r="85" spans="1:11" x14ac:dyDescent="0.2">
      <c r="A85" s="48" t="s">
        <v>90</v>
      </c>
      <c r="B85" s="41" t="s">
        <v>91</v>
      </c>
      <c r="C85" s="41" t="s">
        <v>58</v>
      </c>
      <c r="D85" s="41">
        <v>16.952594757080078</v>
      </c>
      <c r="E85" s="41">
        <v>16.998434066772461</v>
      </c>
      <c r="F85" s="41">
        <v>5.4213732481002808E-2</v>
      </c>
      <c r="K85" s="49"/>
    </row>
    <row r="86" spans="1:11" x14ac:dyDescent="0.2">
      <c r="A86" s="48" t="s">
        <v>92</v>
      </c>
      <c r="B86" s="41" t="s">
        <v>91</v>
      </c>
      <c r="C86" s="41" t="s">
        <v>58</v>
      </c>
      <c r="D86" s="41">
        <v>16.984432220458984</v>
      </c>
      <c r="E86" s="50">
        <v>16.998434066772461</v>
      </c>
      <c r="F86" s="41">
        <v>5.4213732481002808E-2</v>
      </c>
      <c r="K86" s="49"/>
    </row>
    <row r="87" spans="1:11" x14ac:dyDescent="0.2">
      <c r="A87" s="48" t="s">
        <v>93</v>
      </c>
      <c r="B87" s="41" t="s">
        <v>91</v>
      </c>
      <c r="C87" s="41" t="s">
        <v>58</v>
      </c>
      <c r="D87" s="41">
        <v>17.05827522277832</v>
      </c>
      <c r="E87" s="41">
        <v>16.998434066772461</v>
      </c>
      <c r="F87" s="41">
        <v>5.4213732481002808E-2</v>
      </c>
      <c r="K87" s="49"/>
    </row>
    <row r="88" spans="1:11" x14ac:dyDescent="0.2">
      <c r="A88" s="48" t="s">
        <v>94</v>
      </c>
      <c r="B88" s="41" t="s">
        <v>91</v>
      </c>
      <c r="C88" s="41" t="s">
        <v>63</v>
      </c>
      <c r="D88" s="41">
        <v>21.928873062133789</v>
      </c>
      <c r="E88" s="41">
        <v>21.950307846069336</v>
      </c>
      <c r="F88" s="41">
        <v>1.928781159222126E-2</v>
      </c>
      <c r="G88" s="41">
        <f t="shared" ref="G88:G93" si="18">D88-$E$86</f>
        <v>4.9304389953613281</v>
      </c>
      <c r="H88" s="41">
        <f>G88-$H$59</f>
        <v>6.0078938802083037E-2</v>
      </c>
      <c r="I88" s="41">
        <f>2^(-H88)</f>
        <v>0.95921163346601468</v>
      </c>
      <c r="K88" s="49"/>
    </row>
    <row r="89" spans="1:11" x14ac:dyDescent="0.2">
      <c r="A89" s="48" t="s">
        <v>95</v>
      </c>
      <c r="B89" s="41" t="s">
        <v>91</v>
      </c>
      <c r="C89" s="41" t="s">
        <v>63</v>
      </c>
      <c r="D89" s="41">
        <v>21.966262817382812</v>
      </c>
      <c r="E89" s="41">
        <v>21.950307846069336</v>
      </c>
      <c r="F89" s="41">
        <v>1.928781159222126E-2</v>
      </c>
      <c r="G89" s="41">
        <f t="shared" si="18"/>
        <v>4.9678287506103516</v>
      </c>
      <c r="H89" s="41">
        <f t="shared" ref="H89:H90" si="19">G89-$H$59</f>
        <v>9.7468694051106475E-2</v>
      </c>
      <c r="I89" s="41">
        <f t="shared" ref="I89:I93" si="20">2^(-H89)</f>
        <v>0.93467149799113802</v>
      </c>
      <c r="J89" s="41">
        <f>AVERAGE(I88:I90)</f>
        <v>0.94512193824103263</v>
      </c>
      <c r="K89" s="49">
        <f>TTEST(I88:I90, I68:I70,2,2)</f>
        <v>1.8486405641328172E-3</v>
      </c>
    </row>
    <row r="90" spans="1:11" x14ac:dyDescent="0.2">
      <c r="A90" s="48" t="s">
        <v>96</v>
      </c>
      <c r="B90" s="41" t="s">
        <v>91</v>
      </c>
      <c r="C90" s="41" t="s">
        <v>63</v>
      </c>
      <c r="D90" s="41">
        <v>21.955787658691406</v>
      </c>
      <c r="E90" s="41">
        <v>21.950307846069336</v>
      </c>
      <c r="F90" s="41">
        <v>1.928781159222126E-2</v>
      </c>
      <c r="G90" s="41">
        <f t="shared" si="18"/>
        <v>4.9573535919189453</v>
      </c>
      <c r="H90" s="41">
        <f t="shared" si="19"/>
        <v>8.6993535359700225E-2</v>
      </c>
      <c r="I90" s="41">
        <f t="shared" si="20"/>
        <v>0.94148268326594498</v>
      </c>
      <c r="K90" s="49"/>
    </row>
    <row r="91" spans="1:11" x14ac:dyDescent="0.2">
      <c r="A91" s="48" t="s">
        <v>97</v>
      </c>
      <c r="B91" s="41" t="s">
        <v>91</v>
      </c>
      <c r="C91" s="41" t="s">
        <v>67</v>
      </c>
      <c r="D91" s="41">
        <v>29.564888000488281</v>
      </c>
      <c r="E91" s="41">
        <v>29.135953903198242</v>
      </c>
      <c r="F91" s="41">
        <v>0.37601232528686523</v>
      </c>
      <c r="G91" s="41">
        <f t="shared" si="18"/>
        <v>12.56645393371582</v>
      </c>
      <c r="H91" s="41">
        <f>G91-$H$62</f>
        <v>2.4008534749348964</v>
      </c>
      <c r="I91" s="41">
        <f t="shared" si="20"/>
        <v>0.18935251980053733</v>
      </c>
      <c r="K91" s="49"/>
    </row>
    <row r="92" spans="1:11" x14ac:dyDescent="0.2">
      <c r="A92" s="48" t="s">
        <v>98</v>
      </c>
      <c r="B92" s="41" t="s">
        <v>91</v>
      </c>
      <c r="C92" s="41" t="s">
        <v>67</v>
      </c>
      <c r="D92" s="41">
        <v>28.979761123657227</v>
      </c>
      <c r="E92" s="41">
        <v>29.135953903198242</v>
      </c>
      <c r="F92" s="41">
        <v>0.37601232528686523</v>
      </c>
      <c r="G92" s="41">
        <f t="shared" si="18"/>
        <v>11.981327056884766</v>
      </c>
      <c r="H92" s="41">
        <f t="shared" ref="H92:H93" si="21">G92-$H$62</f>
        <v>1.8157265981038417</v>
      </c>
      <c r="I92" s="41">
        <f t="shared" si="20"/>
        <v>0.28406114288526274</v>
      </c>
      <c r="J92" s="41">
        <f>AVERAGE(I91:I93)</f>
        <v>0.26045866128692308</v>
      </c>
      <c r="K92" s="49">
        <f>TTEST(I91:I93, I81:I83, 2, 2)</f>
        <v>3.4024088454048893E-4</v>
      </c>
    </row>
    <row r="93" spans="1:11" x14ac:dyDescent="0.2">
      <c r="A93" s="48" t="s">
        <v>99</v>
      </c>
      <c r="B93" s="41" t="s">
        <v>91</v>
      </c>
      <c r="C93" s="41" t="s">
        <v>67</v>
      </c>
      <c r="D93" s="41">
        <v>28.863208770751953</v>
      </c>
      <c r="E93" s="41">
        <v>29.135953903198242</v>
      </c>
      <c r="F93" s="41">
        <v>0.37601232528686523</v>
      </c>
      <c r="G93" s="41">
        <f t="shared" si="18"/>
        <v>11.864774703979492</v>
      </c>
      <c r="H93" s="41">
        <f t="shared" si="21"/>
        <v>1.6991742451985683</v>
      </c>
      <c r="I93" s="41">
        <f t="shared" si="20"/>
        <v>0.30796232117496919</v>
      </c>
      <c r="K93" s="49"/>
    </row>
    <row r="94" spans="1:11" x14ac:dyDescent="0.2">
      <c r="A94" s="48"/>
      <c r="K94" s="49"/>
    </row>
    <row r="95" spans="1:11" x14ac:dyDescent="0.2">
      <c r="A95" s="48" t="s">
        <v>100</v>
      </c>
      <c r="B95" s="41" t="s">
        <v>101</v>
      </c>
      <c r="C95" s="41" t="s">
        <v>58</v>
      </c>
      <c r="D95" s="41">
        <v>16.855428695678711</v>
      </c>
      <c r="E95" s="41">
        <v>16.883214950561523</v>
      </c>
      <c r="F95" s="41">
        <v>6.1983704566955566E-2</v>
      </c>
      <c r="K95" s="49"/>
    </row>
    <row r="96" spans="1:11" x14ac:dyDescent="0.2">
      <c r="A96" s="48" t="s">
        <v>102</v>
      </c>
      <c r="B96" s="41" t="s">
        <v>101</v>
      </c>
      <c r="C96" s="41" t="s">
        <v>58</v>
      </c>
      <c r="D96" s="41">
        <v>16.839984893798828</v>
      </c>
      <c r="E96" s="50">
        <v>16.883214950561523</v>
      </c>
      <c r="F96" s="41">
        <v>6.1983704566955566E-2</v>
      </c>
      <c r="K96" s="49"/>
    </row>
    <row r="97" spans="1:11" x14ac:dyDescent="0.2">
      <c r="A97" s="48" t="s">
        <v>103</v>
      </c>
      <c r="B97" s="41" t="s">
        <v>101</v>
      </c>
      <c r="C97" s="41" t="s">
        <v>58</v>
      </c>
      <c r="D97" s="41">
        <v>16.954229354858398</v>
      </c>
      <c r="E97" s="41">
        <v>16.883214950561523</v>
      </c>
      <c r="F97" s="41">
        <v>6.1983704566955566E-2</v>
      </c>
      <c r="K97" s="49"/>
    </row>
    <row r="98" spans="1:11" x14ac:dyDescent="0.2">
      <c r="A98" s="48" t="s">
        <v>104</v>
      </c>
      <c r="B98" s="41" t="s">
        <v>101</v>
      </c>
      <c r="C98" s="41" t="s">
        <v>63</v>
      </c>
      <c r="D98" s="41">
        <v>21.943292617797852</v>
      </c>
      <c r="E98" s="41">
        <v>21.897279739379883</v>
      </c>
      <c r="F98" s="41">
        <v>4.4055759906768799E-2</v>
      </c>
      <c r="G98" s="41">
        <f t="shared" ref="G98:G103" si="22">D98-$E$96</f>
        <v>5.0600776672363281</v>
      </c>
      <c r="H98" s="41">
        <f>G98-$H$59</f>
        <v>0.18971761067708304</v>
      </c>
      <c r="I98" s="41">
        <f>2^(-H98)</f>
        <v>0.87677732260216001</v>
      </c>
      <c r="K98" s="49"/>
    </row>
    <row r="99" spans="1:11" x14ac:dyDescent="0.2">
      <c r="A99" s="48" t="s">
        <v>105</v>
      </c>
      <c r="B99" s="41" t="s">
        <v>101</v>
      </c>
      <c r="C99" s="41" t="s">
        <v>63</v>
      </c>
      <c r="D99" s="41">
        <v>21.855484008789062</v>
      </c>
      <c r="E99" s="41">
        <v>21.897279739379883</v>
      </c>
      <c r="F99" s="41">
        <v>4.4055759906768799E-2</v>
      </c>
      <c r="G99" s="41">
        <f t="shared" si="22"/>
        <v>4.9722690582275391</v>
      </c>
      <c r="H99" s="41">
        <f t="shared" ref="H99:H100" si="23">G99-$H$59</f>
        <v>0.10190900166829397</v>
      </c>
      <c r="I99" s="41">
        <f t="shared" ref="I99:I103" si="24">2^(-H99)</f>
        <v>0.93179920090672452</v>
      </c>
      <c r="J99" s="41">
        <f>AVERAGE(I98:I100)</f>
        <v>0.90547188924247723</v>
      </c>
      <c r="K99" s="49">
        <f>TTEST(I98:I100, I78:I80,2,2)</f>
        <v>9.8640613906980983E-6</v>
      </c>
    </row>
    <row r="100" spans="1:11" x14ac:dyDescent="0.2">
      <c r="A100" s="48" t="s">
        <v>106</v>
      </c>
      <c r="B100" s="41" t="s">
        <v>101</v>
      </c>
      <c r="C100" s="41" t="s">
        <v>63</v>
      </c>
      <c r="D100" s="41">
        <v>21.89306640625</v>
      </c>
      <c r="E100" s="41">
        <v>21.897279739379883</v>
      </c>
      <c r="F100" s="41">
        <v>4.4055759906768799E-2</v>
      </c>
      <c r="G100" s="41">
        <f t="shared" si="22"/>
        <v>5.0098514556884766</v>
      </c>
      <c r="H100" s="41">
        <f t="shared" si="23"/>
        <v>0.13949139912923147</v>
      </c>
      <c r="I100" s="41">
        <f t="shared" si="24"/>
        <v>0.90783914421854706</v>
      </c>
      <c r="K100" s="49"/>
    </row>
    <row r="101" spans="1:11" x14ac:dyDescent="0.2">
      <c r="A101" s="48" t="s">
        <v>107</v>
      </c>
      <c r="B101" s="41" t="s">
        <v>101</v>
      </c>
      <c r="C101" s="41" t="s">
        <v>67</v>
      </c>
      <c r="D101" s="41">
        <v>30.427845001220703</v>
      </c>
      <c r="E101" s="41">
        <v>30.457235336303711</v>
      </c>
      <c r="F101" s="41">
        <v>0.11126607656478882</v>
      </c>
      <c r="G101" s="41">
        <f t="shared" si="22"/>
        <v>13.54463005065918</v>
      </c>
      <c r="H101" s="41">
        <f>G101-$H$62</f>
        <v>3.3790295918782558</v>
      </c>
      <c r="I101" s="41">
        <f t="shared" si="24"/>
        <v>9.6119330379933449E-2</v>
      </c>
      <c r="K101" s="49"/>
    </row>
    <row r="102" spans="1:11" x14ac:dyDescent="0.2">
      <c r="A102" s="48" t="s">
        <v>108</v>
      </c>
      <c r="B102" s="41" t="s">
        <v>101</v>
      </c>
      <c r="C102" s="41" t="s">
        <v>67</v>
      </c>
      <c r="D102" s="41">
        <v>30.363616943359375</v>
      </c>
      <c r="E102" s="41">
        <v>30.457235336303711</v>
      </c>
      <c r="F102" s="41">
        <v>0.11126607656478882</v>
      </c>
      <c r="G102" s="41">
        <f t="shared" si="22"/>
        <v>13.480401992797852</v>
      </c>
      <c r="H102" s="41">
        <f t="shared" ref="H102:H103" si="25">G102-$H$62</f>
        <v>3.3148015340169277</v>
      </c>
      <c r="I102" s="41">
        <f t="shared" si="24"/>
        <v>0.10049519762811468</v>
      </c>
      <c r="J102" s="41">
        <f>AVERAGE(I101:I103)</f>
        <v>9.4365985552606543E-2</v>
      </c>
      <c r="K102" s="49">
        <f>TTEST(I101:I103, I91:I93, 2, 2)</f>
        <v>1.0366612735306152E-2</v>
      </c>
    </row>
    <row r="103" spans="1:11" x14ac:dyDescent="0.2">
      <c r="A103" s="53" t="s">
        <v>109</v>
      </c>
      <c r="B103" s="51" t="s">
        <v>101</v>
      </c>
      <c r="C103" s="51" t="s">
        <v>67</v>
      </c>
      <c r="D103" s="51">
        <v>30.58024787902832</v>
      </c>
      <c r="E103" s="51">
        <v>30.457235336303711</v>
      </c>
      <c r="F103" s="51">
        <v>0.11126607656478882</v>
      </c>
      <c r="G103" s="51">
        <f t="shared" si="22"/>
        <v>13.697032928466797</v>
      </c>
      <c r="H103" s="51">
        <f t="shared" si="25"/>
        <v>3.531432469685873</v>
      </c>
      <c r="I103" s="51">
        <f t="shared" si="24"/>
        <v>8.6483428649771502E-2</v>
      </c>
      <c r="J103" s="51"/>
      <c r="K103" s="52"/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D34C-AAA6-CB46-819B-E9B7E4801D46}">
  <dimension ref="A1:Y110"/>
  <sheetViews>
    <sheetView zoomScale="75" workbookViewId="0">
      <selection activeCell="G64" sqref="G64"/>
    </sheetView>
  </sheetViews>
  <sheetFormatPr baseColWidth="10" defaultColWidth="11" defaultRowHeight="16" x14ac:dyDescent="0.2"/>
  <cols>
    <col min="2" max="2" width="31.33203125" customWidth="1"/>
    <col min="5" max="6" width="11" bestFit="1" customWidth="1"/>
    <col min="7" max="7" width="10.33203125" customWidth="1"/>
    <col min="8" max="8" width="11" bestFit="1" customWidth="1"/>
    <col min="9" max="9" width="14.33203125" customWidth="1"/>
    <col min="10" max="10" width="13.1640625" customWidth="1"/>
    <col min="11" max="11" width="11" bestFit="1" customWidth="1"/>
    <col min="12" max="12" width="18" customWidth="1"/>
  </cols>
  <sheetData>
    <row r="1" spans="1:25" x14ac:dyDescent="0.2">
      <c r="A1" s="13" t="s">
        <v>44</v>
      </c>
    </row>
    <row r="2" spans="1:25" s="3" customFormat="1" x14ac:dyDescent="0.2">
      <c r="A2" s="43" t="s">
        <v>45</v>
      </c>
      <c r="B2" s="37" t="s">
        <v>46</v>
      </c>
      <c r="C2" s="37" t="s">
        <v>47</v>
      </c>
      <c r="D2" s="37" t="s">
        <v>48</v>
      </c>
      <c r="E2" s="37" t="s">
        <v>49</v>
      </c>
      <c r="F2" s="37" t="s">
        <v>50</v>
      </c>
      <c r="G2" s="42" t="s">
        <v>111</v>
      </c>
      <c r="H2" s="37" t="s">
        <v>51</v>
      </c>
      <c r="I2" s="37" t="s">
        <v>112</v>
      </c>
      <c r="J2" s="37" t="s">
        <v>113</v>
      </c>
      <c r="K2" s="37" t="s">
        <v>53</v>
      </c>
      <c r="L2" s="36" t="s">
        <v>114</v>
      </c>
      <c r="M2" s="13"/>
      <c r="N2" s="13"/>
      <c r="O2" s="13"/>
      <c r="P2" s="13"/>
      <c r="Q2" s="13"/>
      <c r="R2" s="13"/>
      <c r="S2" s="13"/>
      <c r="T2" s="22"/>
      <c r="U2" s="13"/>
      <c r="V2" s="13"/>
      <c r="W2" s="13"/>
      <c r="X2" s="13"/>
      <c r="Y2" s="13"/>
    </row>
    <row r="3" spans="1:25" x14ac:dyDescent="0.2">
      <c r="A3" s="4" t="s">
        <v>56</v>
      </c>
      <c r="B3" t="s">
        <v>115</v>
      </c>
      <c r="C3" t="s">
        <v>116</v>
      </c>
      <c r="D3">
        <v>32.246196746826172</v>
      </c>
      <c r="E3">
        <v>32.073947906494141</v>
      </c>
      <c r="F3">
        <v>0.16042909026145935</v>
      </c>
      <c r="G3" s="6"/>
      <c r="H3">
        <v>9.3831653594970703</v>
      </c>
      <c r="K3">
        <v>1</v>
      </c>
      <c r="L3" s="5"/>
      <c r="T3" s="6"/>
    </row>
    <row r="4" spans="1:25" x14ac:dyDescent="0.2">
      <c r="A4" s="4" t="s">
        <v>59</v>
      </c>
      <c r="B4" t="s">
        <v>115</v>
      </c>
      <c r="C4" t="s">
        <v>116</v>
      </c>
      <c r="D4">
        <v>32.046871185302734</v>
      </c>
      <c r="E4">
        <v>32.073947906494141</v>
      </c>
      <c r="F4">
        <v>0.16042909026145935</v>
      </c>
      <c r="H4">
        <v>9.1838397979736328</v>
      </c>
      <c r="I4" s="20">
        <v>9.2109196980794277</v>
      </c>
      <c r="K4">
        <v>1</v>
      </c>
      <c r="L4" s="5"/>
      <c r="V4" s="20"/>
    </row>
    <row r="5" spans="1:25" x14ac:dyDescent="0.2">
      <c r="A5" s="4" t="s">
        <v>60</v>
      </c>
      <c r="B5" t="s">
        <v>115</v>
      </c>
      <c r="C5" t="s">
        <v>116</v>
      </c>
      <c r="D5">
        <v>31.92878532409668</v>
      </c>
      <c r="E5">
        <v>32.073947906494141</v>
      </c>
      <c r="F5">
        <v>0.16042909026145935</v>
      </c>
      <c r="H5">
        <v>9.0657539367675781</v>
      </c>
      <c r="I5" s="20"/>
      <c r="K5">
        <v>1</v>
      </c>
      <c r="L5" s="5"/>
      <c r="V5" s="20"/>
    </row>
    <row r="6" spans="1:25" x14ac:dyDescent="0.2">
      <c r="A6" s="4" t="s">
        <v>62</v>
      </c>
      <c r="B6" t="s">
        <v>115</v>
      </c>
      <c r="C6" t="s">
        <v>117</v>
      </c>
      <c r="D6">
        <v>27.001026153564453</v>
      </c>
      <c r="E6">
        <v>27.254312515258789</v>
      </c>
      <c r="F6">
        <v>0.22064308822154999</v>
      </c>
      <c r="G6" s="6"/>
      <c r="H6">
        <v>4.1379947662353516</v>
      </c>
      <c r="I6" s="20"/>
      <c r="K6">
        <v>1</v>
      </c>
      <c r="L6" s="5"/>
      <c r="T6" s="6"/>
      <c r="V6" s="20"/>
    </row>
    <row r="7" spans="1:25" x14ac:dyDescent="0.2">
      <c r="A7" s="4" t="s">
        <v>64</v>
      </c>
      <c r="B7" t="s">
        <v>115</v>
      </c>
      <c r="C7" t="s">
        <v>117</v>
      </c>
      <c r="D7">
        <v>27.404773712158203</v>
      </c>
      <c r="E7">
        <v>27.254312515258789</v>
      </c>
      <c r="F7">
        <v>0.22064308822154999</v>
      </c>
      <c r="H7">
        <v>4.5417423248291016</v>
      </c>
      <c r="I7" s="20">
        <v>4.3912830352783203</v>
      </c>
      <c r="K7">
        <v>1</v>
      </c>
      <c r="L7" s="5"/>
      <c r="V7" s="20"/>
    </row>
    <row r="8" spans="1:25" x14ac:dyDescent="0.2">
      <c r="A8" s="4" t="s">
        <v>65</v>
      </c>
      <c r="B8" t="s">
        <v>115</v>
      </c>
      <c r="C8" t="s">
        <v>117</v>
      </c>
      <c r="D8">
        <v>27.357143402099609</v>
      </c>
      <c r="E8">
        <v>27.254312515258789</v>
      </c>
      <c r="F8">
        <v>0.22064308822154999</v>
      </c>
      <c r="H8">
        <v>4.4941120147705078</v>
      </c>
      <c r="I8" s="20"/>
      <c r="K8">
        <v>1</v>
      </c>
      <c r="L8" s="5"/>
      <c r="V8" s="20"/>
    </row>
    <row r="9" spans="1:25" x14ac:dyDescent="0.2">
      <c r="A9" s="4" t="s">
        <v>66</v>
      </c>
      <c r="B9" t="s">
        <v>115</v>
      </c>
      <c r="C9" t="s">
        <v>118</v>
      </c>
      <c r="D9">
        <v>26.732782363891602</v>
      </c>
      <c r="E9">
        <v>26.535118103027344</v>
      </c>
      <c r="F9">
        <v>0.21196469664573669</v>
      </c>
      <c r="H9">
        <v>3.8697509765625</v>
      </c>
      <c r="I9" s="20"/>
      <c r="K9">
        <v>1</v>
      </c>
      <c r="L9" s="5"/>
      <c r="V9" s="20"/>
    </row>
    <row r="10" spans="1:25" x14ac:dyDescent="0.2">
      <c r="A10" s="4" t="s">
        <v>68</v>
      </c>
      <c r="B10" t="s">
        <v>115</v>
      </c>
      <c r="C10" t="s">
        <v>118</v>
      </c>
      <c r="D10">
        <v>26.561286926269531</v>
      </c>
      <c r="E10">
        <v>26.535118103027344</v>
      </c>
      <c r="F10">
        <v>0.21196469664573669</v>
      </c>
      <c r="G10" s="15"/>
      <c r="H10">
        <v>3.6982555389404297</v>
      </c>
      <c r="I10" s="20">
        <v>3.6720860799153647</v>
      </c>
      <c r="K10">
        <v>1</v>
      </c>
      <c r="L10" s="5"/>
      <c r="T10" s="15"/>
      <c r="V10" s="20"/>
    </row>
    <row r="11" spans="1:25" x14ac:dyDescent="0.2">
      <c r="A11" s="4" t="s">
        <v>69</v>
      </c>
      <c r="B11" t="s">
        <v>115</v>
      </c>
      <c r="C11" t="s">
        <v>118</v>
      </c>
      <c r="D11">
        <v>26.311283111572266</v>
      </c>
      <c r="E11">
        <v>26.535118103027344</v>
      </c>
      <c r="F11">
        <v>0.21196469664573669</v>
      </c>
      <c r="G11" s="15"/>
      <c r="H11">
        <v>3.4482517242431641</v>
      </c>
      <c r="K11">
        <v>1</v>
      </c>
      <c r="L11" s="5"/>
      <c r="T11" s="15"/>
    </row>
    <row r="12" spans="1:25" x14ac:dyDescent="0.2">
      <c r="A12" s="4" t="s">
        <v>119</v>
      </c>
      <c r="B12" t="s">
        <v>115</v>
      </c>
      <c r="C12" t="s">
        <v>58</v>
      </c>
      <c r="D12">
        <v>22.830999374389648</v>
      </c>
      <c r="E12">
        <v>22.863031387329102</v>
      </c>
      <c r="F12">
        <v>7.21125528216362E-2</v>
      </c>
      <c r="G12" s="7"/>
      <c r="L12" s="5"/>
      <c r="T12" s="7"/>
    </row>
    <row r="13" spans="1:25" x14ac:dyDescent="0.2">
      <c r="A13" s="4" t="s">
        <v>120</v>
      </c>
      <c r="B13" t="s">
        <v>115</v>
      </c>
      <c r="C13" t="s">
        <v>58</v>
      </c>
      <c r="D13">
        <v>22.945610046386719</v>
      </c>
      <c r="E13">
        <v>22.863031387329102</v>
      </c>
      <c r="F13">
        <v>7.21125528216362E-2</v>
      </c>
      <c r="G13" s="15">
        <v>22.863031387329102</v>
      </c>
      <c r="L13" s="5"/>
      <c r="T13" s="15"/>
    </row>
    <row r="14" spans="1:25" x14ac:dyDescent="0.2">
      <c r="A14" s="4" t="s">
        <v>121</v>
      </c>
      <c r="B14" t="s">
        <v>115</v>
      </c>
      <c r="C14" t="s">
        <v>58</v>
      </c>
      <c r="D14">
        <v>22.812482833862305</v>
      </c>
      <c r="E14">
        <v>22.863031387329102</v>
      </c>
      <c r="F14">
        <v>7.21125528216362E-2</v>
      </c>
      <c r="G14" s="15"/>
      <c r="L14" s="5"/>
      <c r="T14" s="15"/>
    </row>
    <row r="15" spans="1:25" x14ac:dyDescent="0.2">
      <c r="A15" s="4"/>
      <c r="G15" s="15"/>
      <c r="L15" s="5"/>
      <c r="T15" s="15"/>
    </row>
    <row r="16" spans="1:25" x14ac:dyDescent="0.2">
      <c r="A16" s="4" t="s">
        <v>70</v>
      </c>
      <c r="B16" t="s">
        <v>122</v>
      </c>
      <c r="C16" t="s">
        <v>116</v>
      </c>
      <c r="D16">
        <v>33.496303558349609</v>
      </c>
      <c r="E16">
        <v>33.440109252929688</v>
      </c>
      <c r="F16">
        <v>0.33906853199005127</v>
      </c>
      <c r="G16" s="7"/>
      <c r="H16">
        <v>9.8776721954345703</v>
      </c>
      <c r="J16">
        <v>0.66675249735514264</v>
      </c>
      <c r="K16">
        <v>0.62992304763194817</v>
      </c>
      <c r="L16" s="5">
        <v>2.2741279140670485E-2</v>
      </c>
      <c r="T16" s="7"/>
    </row>
    <row r="17" spans="1:25" x14ac:dyDescent="0.2">
      <c r="A17" s="4" t="s">
        <v>72</v>
      </c>
      <c r="B17" t="s">
        <v>122</v>
      </c>
      <c r="C17" t="s">
        <v>116</v>
      </c>
      <c r="D17">
        <v>33.747570037841797</v>
      </c>
      <c r="E17">
        <v>33.440109252929688</v>
      </c>
      <c r="F17">
        <v>0.33906853199005127</v>
      </c>
      <c r="G17" s="7"/>
      <c r="H17">
        <v>10.128938674926758</v>
      </c>
      <c r="J17">
        <v>0.91801897684733014</v>
      </c>
      <c r="K17">
        <v>0.52923523596473732</v>
      </c>
      <c r="L17" s="5"/>
      <c r="T17" s="7"/>
    </row>
    <row r="18" spans="1:25" x14ac:dyDescent="0.2">
      <c r="A18" s="4" t="s">
        <v>73</v>
      </c>
      <c r="B18" t="s">
        <v>122</v>
      </c>
      <c r="C18" t="s">
        <v>116</v>
      </c>
      <c r="D18">
        <v>33.076454162597656</v>
      </c>
      <c r="E18">
        <v>33.440109252929688</v>
      </c>
      <c r="F18">
        <v>0.33906853199005127</v>
      </c>
      <c r="G18" s="15"/>
      <c r="H18">
        <v>9.4578227996826172</v>
      </c>
      <c r="J18">
        <v>0.24690310160318951</v>
      </c>
      <c r="K18">
        <v>0.84270342765220341</v>
      </c>
      <c r="L18" s="5"/>
      <c r="T18" s="15"/>
    </row>
    <row r="19" spans="1:25" x14ac:dyDescent="0.2">
      <c r="A19" s="4" t="s">
        <v>74</v>
      </c>
      <c r="B19" t="s">
        <v>122</v>
      </c>
      <c r="C19" t="s">
        <v>117</v>
      </c>
      <c r="D19">
        <v>28.371976852416992</v>
      </c>
      <c r="E19">
        <v>28.683591842651367</v>
      </c>
      <c r="F19">
        <v>0.27415227890014648</v>
      </c>
      <c r="G19" s="15"/>
      <c r="H19">
        <v>4.7533454895019531</v>
      </c>
      <c r="J19">
        <v>0.36206245422363281</v>
      </c>
      <c r="K19">
        <v>0.77805149400129026</v>
      </c>
      <c r="L19" s="5">
        <v>7.2863186204945784E-3</v>
      </c>
      <c r="T19" s="15"/>
    </row>
    <row r="20" spans="1:25" s="1" customFormat="1" x14ac:dyDescent="0.2">
      <c r="A20" s="4" t="s">
        <v>75</v>
      </c>
      <c r="B20" t="s">
        <v>122</v>
      </c>
      <c r="C20" t="s">
        <v>117</v>
      </c>
      <c r="D20">
        <v>28.791105270385742</v>
      </c>
      <c r="E20">
        <v>28.683591842651367</v>
      </c>
      <c r="F20">
        <v>0.27415227890014648</v>
      </c>
      <c r="G20" s="15"/>
      <c r="H20">
        <v>5.1724739074707031</v>
      </c>
      <c r="I20"/>
      <c r="J20">
        <v>0.78119087219238281</v>
      </c>
      <c r="K20">
        <v>0.58188627708621321</v>
      </c>
      <c r="L20" s="5"/>
      <c r="N20"/>
      <c r="O20"/>
      <c r="P20"/>
      <c r="Q20"/>
      <c r="R20"/>
      <c r="S20"/>
      <c r="T20" s="15"/>
      <c r="U20"/>
      <c r="V20"/>
      <c r="W20"/>
      <c r="X20"/>
      <c r="Y20"/>
    </row>
    <row r="21" spans="1:25" x14ac:dyDescent="0.2">
      <c r="A21" s="4" t="s">
        <v>76</v>
      </c>
      <c r="B21" t="s">
        <v>122</v>
      </c>
      <c r="C21" t="s">
        <v>117</v>
      </c>
      <c r="D21">
        <v>28.887689590454102</v>
      </c>
      <c r="E21">
        <v>28.683591842651367</v>
      </c>
      <c r="F21">
        <v>0.27415227890014648</v>
      </c>
      <c r="G21" s="15"/>
      <c r="H21">
        <v>5.2690582275390625</v>
      </c>
      <c r="J21">
        <v>0.87777519226074219</v>
      </c>
      <c r="K21">
        <v>0.544206015049717</v>
      </c>
      <c r="L21" s="5"/>
      <c r="T21" s="15"/>
    </row>
    <row r="22" spans="1:25" x14ac:dyDescent="0.2">
      <c r="A22" s="4" t="s">
        <v>77</v>
      </c>
      <c r="B22" t="s">
        <v>122</v>
      </c>
      <c r="C22" t="s">
        <v>118</v>
      </c>
      <c r="D22">
        <v>27.729904174804688</v>
      </c>
      <c r="E22">
        <v>27.639945983886719</v>
      </c>
      <c r="F22">
        <v>0.22366316616535187</v>
      </c>
      <c r="G22" s="15"/>
      <c r="H22">
        <v>4.1112728118896484</v>
      </c>
      <c r="J22">
        <v>0.43918673197428371</v>
      </c>
      <c r="K22">
        <v>0.7375502592110843</v>
      </c>
      <c r="L22" s="5">
        <v>4.6681914855533101E-2</v>
      </c>
      <c r="T22" s="15"/>
    </row>
    <row r="23" spans="1:25" x14ac:dyDescent="0.2">
      <c r="A23" s="4" t="s">
        <v>78</v>
      </c>
      <c r="B23" t="s">
        <v>122</v>
      </c>
      <c r="C23" t="s">
        <v>118</v>
      </c>
      <c r="D23">
        <v>27.804624557495117</v>
      </c>
      <c r="E23">
        <v>27.639945983886719</v>
      </c>
      <c r="F23">
        <v>0.22366316616535187</v>
      </c>
      <c r="G23" s="7"/>
      <c r="H23">
        <v>4.1859931945800781</v>
      </c>
      <c r="J23">
        <v>0.51390711466471339</v>
      </c>
      <c r="K23">
        <v>0.70032324804967938</v>
      </c>
      <c r="L23" s="5"/>
      <c r="T23" s="7"/>
    </row>
    <row r="24" spans="1:25" x14ac:dyDescent="0.2">
      <c r="A24" s="4" t="s">
        <v>79</v>
      </c>
      <c r="B24" t="s">
        <v>122</v>
      </c>
      <c r="C24" t="s">
        <v>118</v>
      </c>
      <c r="D24">
        <v>27.385311126708984</v>
      </c>
      <c r="E24">
        <v>27.639945983886719</v>
      </c>
      <c r="F24">
        <v>0.22366316616535187</v>
      </c>
      <c r="G24" s="15"/>
      <c r="H24">
        <v>3.7666797637939453</v>
      </c>
      <c r="J24">
        <v>9.4593683878580581E-2</v>
      </c>
      <c r="K24">
        <v>0.93653597335918115</v>
      </c>
      <c r="L24" s="5"/>
      <c r="T24" s="15"/>
    </row>
    <row r="25" spans="1:25" x14ac:dyDescent="0.2">
      <c r="A25" s="4" t="s">
        <v>123</v>
      </c>
      <c r="B25" t="s">
        <v>122</v>
      </c>
      <c r="C25" t="s">
        <v>58</v>
      </c>
      <c r="D25">
        <v>23.653690338134766</v>
      </c>
      <c r="E25">
        <v>23.618631362915039</v>
      </c>
      <c r="F25">
        <v>8.5763029754161835E-2</v>
      </c>
      <c r="G25" s="15"/>
      <c r="L25" s="5"/>
      <c r="T25" s="15"/>
    </row>
    <row r="26" spans="1:25" x14ac:dyDescent="0.2">
      <c r="A26" s="4" t="s">
        <v>124</v>
      </c>
      <c r="B26" t="s">
        <v>122</v>
      </c>
      <c r="C26" t="s">
        <v>58</v>
      </c>
      <c r="D26">
        <v>23.681310653686523</v>
      </c>
      <c r="E26">
        <v>23.618631362915039</v>
      </c>
      <c r="F26">
        <v>8.5763029754161835E-2</v>
      </c>
      <c r="G26" s="15">
        <v>23.618631362915039</v>
      </c>
      <c r="L26" s="5"/>
      <c r="T26" s="15"/>
    </row>
    <row r="27" spans="1:25" x14ac:dyDescent="0.2">
      <c r="A27" s="10" t="s">
        <v>125</v>
      </c>
      <c r="B27" s="11" t="s">
        <v>122</v>
      </c>
      <c r="C27" s="11" t="s">
        <v>58</v>
      </c>
      <c r="D27" s="11">
        <v>23.520893096923828</v>
      </c>
      <c r="E27" s="11">
        <v>23.618631362915039</v>
      </c>
      <c r="F27" s="11">
        <v>8.5763029754161835E-2</v>
      </c>
      <c r="G27" s="21"/>
      <c r="H27" s="11"/>
      <c r="I27" s="11"/>
      <c r="J27" s="11"/>
      <c r="K27" s="11"/>
      <c r="L27" s="12"/>
      <c r="T27" s="15"/>
    </row>
    <row r="29" spans="1:25" s="13" customFormat="1" x14ac:dyDescent="0.2">
      <c r="A29" s="13" t="s">
        <v>126</v>
      </c>
    </row>
    <row r="30" spans="1:25" s="13" customFormat="1" x14ac:dyDescent="0.2">
      <c r="A30" s="43" t="s">
        <v>45</v>
      </c>
      <c r="B30" s="37" t="s">
        <v>46</v>
      </c>
      <c r="C30" s="37" t="s">
        <v>47</v>
      </c>
      <c r="D30" s="37" t="s">
        <v>48</v>
      </c>
      <c r="E30" s="37" t="s">
        <v>49</v>
      </c>
      <c r="F30" s="37" t="s">
        <v>50</v>
      </c>
      <c r="G30" s="42" t="s">
        <v>111</v>
      </c>
      <c r="H30" s="37" t="s">
        <v>51</v>
      </c>
      <c r="I30" s="37" t="s">
        <v>112</v>
      </c>
      <c r="J30" s="37" t="s">
        <v>113</v>
      </c>
      <c r="K30" s="37" t="s">
        <v>53</v>
      </c>
      <c r="L30" s="36" t="s">
        <v>114</v>
      </c>
    </row>
    <row r="31" spans="1:25" x14ac:dyDescent="0.2">
      <c r="A31" s="4" t="s">
        <v>56</v>
      </c>
      <c r="B31" t="s">
        <v>127</v>
      </c>
      <c r="C31" t="s">
        <v>117</v>
      </c>
      <c r="D31">
        <v>23.226839065551758</v>
      </c>
      <c r="E31">
        <v>23.203115463256836</v>
      </c>
      <c r="F31" s="17">
        <v>2.1555591374635696E-2</v>
      </c>
      <c r="G31" s="6"/>
      <c r="H31">
        <v>2.2879371643066406</v>
      </c>
      <c r="K31">
        <v>1</v>
      </c>
      <c r="L31" s="5"/>
    </row>
    <row r="32" spans="1:25" x14ac:dyDescent="0.2">
      <c r="A32" s="4" t="s">
        <v>59</v>
      </c>
      <c r="B32" t="s">
        <v>127</v>
      </c>
      <c r="C32" t="s">
        <v>117</v>
      </c>
      <c r="D32">
        <v>23.184732437133789</v>
      </c>
      <c r="E32">
        <v>23.203115463256836</v>
      </c>
      <c r="F32">
        <v>2.1555591374635696E-2</v>
      </c>
      <c r="H32">
        <v>2.2458305358886719</v>
      </c>
      <c r="I32" s="20">
        <v>2.2642129262288413</v>
      </c>
      <c r="K32">
        <v>1</v>
      </c>
      <c r="L32" s="5"/>
    </row>
    <row r="33" spans="1:12" x14ac:dyDescent="0.2">
      <c r="A33" s="4" t="s">
        <v>60</v>
      </c>
      <c r="B33" t="s">
        <v>127</v>
      </c>
      <c r="C33" t="s">
        <v>117</v>
      </c>
      <c r="D33">
        <v>23.197772979736328</v>
      </c>
      <c r="E33">
        <v>23.203115463256836</v>
      </c>
      <c r="F33">
        <v>2.1555591374635696E-2</v>
      </c>
      <c r="H33">
        <v>2.2588710784912109</v>
      </c>
      <c r="I33" s="20"/>
      <c r="K33">
        <v>1</v>
      </c>
      <c r="L33" s="5"/>
    </row>
    <row r="34" spans="1:12" x14ac:dyDescent="0.2">
      <c r="A34" s="4" t="s">
        <v>62</v>
      </c>
      <c r="B34" t="s">
        <v>127</v>
      </c>
      <c r="C34" t="s">
        <v>118</v>
      </c>
      <c r="D34">
        <v>25.381744384765625</v>
      </c>
      <c r="E34">
        <v>25.68284797668457</v>
      </c>
      <c r="F34" s="17">
        <v>0.26142722368240356</v>
      </c>
      <c r="G34" s="6"/>
      <c r="H34">
        <v>4.4428424835205078</v>
      </c>
      <c r="I34" s="20"/>
      <c r="K34">
        <v>1</v>
      </c>
      <c r="L34" s="5"/>
    </row>
    <row r="35" spans="1:12" x14ac:dyDescent="0.2">
      <c r="A35" s="4" t="s">
        <v>64</v>
      </c>
      <c r="B35" t="s">
        <v>127</v>
      </c>
      <c r="C35" t="s">
        <v>118</v>
      </c>
      <c r="D35">
        <v>25.852005004882812</v>
      </c>
      <c r="E35">
        <v>25.68284797668457</v>
      </c>
      <c r="F35">
        <v>0.26142722368240356</v>
      </c>
      <c r="H35">
        <v>4.9131031036376953</v>
      </c>
      <c r="I35" s="20">
        <v>4.743947347005208</v>
      </c>
      <c r="K35">
        <v>1</v>
      </c>
      <c r="L35" s="5"/>
    </row>
    <row r="36" spans="1:12" x14ac:dyDescent="0.2">
      <c r="A36" s="4" t="s">
        <v>65</v>
      </c>
      <c r="B36" t="s">
        <v>127</v>
      </c>
      <c r="C36" t="s">
        <v>118</v>
      </c>
      <c r="D36">
        <v>25.814798355102539</v>
      </c>
      <c r="E36">
        <v>25.68284797668457</v>
      </c>
      <c r="F36">
        <v>0.26142722368240356</v>
      </c>
      <c r="H36">
        <v>4.8758964538574219</v>
      </c>
      <c r="I36" s="20"/>
      <c r="K36">
        <v>1</v>
      </c>
      <c r="L36" s="5"/>
    </row>
    <row r="37" spans="1:12" x14ac:dyDescent="0.2">
      <c r="A37" s="4" t="s">
        <v>66</v>
      </c>
      <c r="B37" t="s">
        <v>127</v>
      </c>
      <c r="C37" t="s">
        <v>116</v>
      </c>
      <c r="D37" s="17">
        <v>28.693899154663086</v>
      </c>
      <c r="E37">
        <v>28.603277206420898</v>
      </c>
      <c r="F37">
        <v>8.5340976715087891E-2</v>
      </c>
      <c r="H37">
        <v>7.7549972534179688</v>
      </c>
      <c r="I37" s="20"/>
      <c r="K37">
        <v>1</v>
      </c>
      <c r="L37" s="5"/>
    </row>
    <row r="38" spans="1:12" x14ac:dyDescent="0.2">
      <c r="A38" s="4" t="s">
        <v>68</v>
      </c>
      <c r="B38" t="s">
        <v>127</v>
      </c>
      <c r="C38" t="s">
        <v>116</v>
      </c>
      <c r="D38">
        <v>28.591489791870117</v>
      </c>
      <c r="E38">
        <v>28.603277206420898</v>
      </c>
      <c r="F38">
        <v>8.5340976715087891E-2</v>
      </c>
      <c r="H38">
        <v>7.652587890625</v>
      </c>
      <c r="I38" s="20">
        <v>7.6643753051757812</v>
      </c>
      <c r="K38">
        <v>1</v>
      </c>
      <c r="L38" s="5"/>
    </row>
    <row r="39" spans="1:12" x14ac:dyDescent="0.2">
      <c r="A39" s="4" t="s">
        <v>69</v>
      </c>
      <c r="B39" t="s">
        <v>127</v>
      </c>
      <c r="C39" t="s">
        <v>116</v>
      </c>
      <c r="D39">
        <v>28.524442672729492</v>
      </c>
      <c r="E39">
        <v>28.603277206420898</v>
      </c>
      <c r="F39">
        <v>8.5340976715087891E-2</v>
      </c>
      <c r="H39">
        <v>7.585540771484375</v>
      </c>
      <c r="K39">
        <v>1</v>
      </c>
      <c r="L39" s="5"/>
    </row>
    <row r="40" spans="1:12" x14ac:dyDescent="0.2">
      <c r="A40" s="4" t="s">
        <v>119</v>
      </c>
      <c r="B40" t="s">
        <v>127</v>
      </c>
      <c r="C40" t="s">
        <v>58</v>
      </c>
      <c r="D40">
        <v>20.892648696899414</v>
      </c>
      <c r="E40">
        <v>20.938901901245117</v>
      </c>
      <c r="F40" s="17">
        <v>4.067167267203331E-2</v>
      </c>
      <c r="G40" s="6"/>
      <c r="L40" s="5"/>
    </row>
    <row r="41" spans="1:12" x14ac:dyDescent="0.2">
      <c r="A41" s="4" t="s">
        <v>120</v>
      </c>
      <c r="B41" t="s">
        <v>127</v>
      </c>
      <c r="C41" t="s">
        <v>58</v>
      </c>
      <c r="D41">
        <v>20.969078063964844</v>
      </c>
      <c r="E41">
        <v>20.938901901245117</v>
      </c>
      <c r="F41">
        <v>4.067167267203331E-2</v>
      </c>
      <c r="G41" s="15">
        <v>20.938901901245117</v>
      </c>
      <c r="L41" s="5"/>
    </row>
    <row r="42" spans="1:12" x14ac:dyDescent="0.2">
      <c r="A42" s="4" t="s">
        <v>121</v>
      </c>
      <c r="B42" t="s">
        <v>127</v>
      </c>
      <c r="C42" t="s">
        <v>58</v>
      </c>
      <c r="D42">
        <v>20.954977035522461</v>
      </c>
      <c r="E42">
        <v>20.938901901245117</v>
      </c>
      <c r="F42">
        <v>4.067167267203331E-2</v>
      </c>
      <c r="L42" s="5"/>
    </row>
    <row r="43" spans="1:12" x14ac:dyDescent="0.2">
      <c r="A43" s="4"/>
      <c r="L43" s="5"/>
    </row>
    <row r="44" spans="1:12" x14ac:dyDescent="0.2">
      <c r="A44" s="19" t="s">
        <v>70</v>
      </c>
      <c r="B44" s="17" t="s">
        <v>128</v>
      </c>
      <c r="C44" s="17" t="s">
        <v>117</v>
      </c>
      <c r="D44" s="17">
        <v>24.238317489624023</v>
      </c>
      <c r="E44" s="17">
        <v>24.231382369995117</v>
      </c>
      <c r="F44" s="17">
        <v>4.7244220972061157E-2</v>
      </c>
      <c r="G44" s="17"/>
      <c r="H44" s="17">
        <v>2.6438026428222656</v>
      </c>
      <c r="J44" s="17">
        <v>0.37958971659342433</v>
      </c>
      <c r="K44">
        <v>0.76865615521799935</v>
      </c>
      <c r="L44" s="5">
        <v>1.0082569781382824E-4</v>
      </c>
    </row>
    <row r="45" spans="1:12" x14ac:dyDescent="0.2">
      <c r="A45" s="4" t="s">
        <v>72</v>
      </c>
      <c r="B45" s="17" t="s">
        <v>128</v>
      </c>
      <c r="C45" t="s">
        <v>117</v>
      </c>
      <c r="D45">
        <v>24.274772644042969</v>
      </c>
      <c r="E45">
        <v>24.231382369995117</v>
      </c>
      <c r="F45" s="17">
        <v>4.7244220972061157E-2</v>
      </c>
      <c r="G45" s="6"/>
      <c r="H45">
        <v>2.6802577972412109</v>
      </c>
      <c r="J45">
        <v>0.41604487101236964</v>
      </c>
      <c r="K45">
        <v>0.74947649013579976</v>
      </c>
      <c r="L45" s="5"/>
    </row>
    <row r="46" spans="1:12" x14ac:dyDescent="0.2">
      <c r="A46" s="4" t="s">
        <v>73</v>
      </c>
      <c r="B46" s="17" t="s">
        <v>128</v>
      </c>
      <c r="C46" t="s">
        <v>117</v>
      </c>
      <c r="D46">
        <v>24.181051254272461</v>
      </c>
      <c r="E46">
        <v>24.231382369995117</v>
      </c>
      <c r="F46">
        <v>4.7244220972061157E-2</v>
      </c>
      <c r="H46">
        <v>2.5865364074707031</v>
      </c>
      <c r="J46">
        <v>0.32232348124186183</v>
      </c>
      <c r="K46">
        <v>0.79978078129153185</v>
      </c>
      <c r="L46" s="5"/>
    </row>
    <row r="47" spans="1:12" x14ac:dyDescent="0.2">
      <c r="A47" s="4" t="s">
        <v>74</v>
      </c>
      <c r="B47" s="17" t="s">
        <v>128</v>
      </c>
      <c r="C47" t="s">
        <v>118</v>
      </c>
      <c r="D47">
        <v>27.009626388549805</v>
      </c>
      <c r="E47">
        <v>27.785890579223633</v>
      </c>
      <c r="F47">
        <v>0.70370584726333618</v>
      </c>
      <c r="H47">
        <v>5.4151115417480469</v>
      </c>
      <c r="J47">
        <v>0.67116419474283884</v>
      </c>
      <c r="K47">
        <v>0.62799971315174197</v>
      </c>
      <c r="L47" s="5">
        <v>1.64008675145898E-4</v>
      </c>
    </row>
    <row r="48" spans="1:12" x14ac:dyDescent="0.2">
      <c r="A48" s="4" t="s">
        <v>75</v>
      </c>
      <c r="B48" s="17" t="s">
        <v>128</v>
      </c>
      <c r="C48" t="s">
        <v>118</v>
      </c>
      <c r="D48" s="17">
        <v>27.966032028198242</v>
      </c>
      <c r="E48">
        <v>27.785890579223633</v>
      </c>
      <c r="F48">
        <v>0.70370584726333618</v>
      </c>
      <c r="H48">
        <v>6.3715171813964844</v>
      </c>
      <c r="J48">
        <v>1.6275698343912763</v>
      </c>
      <c r="K48">
        <v>0.32363289623490715</v>
      </c>
      <c r="L48" s="5"/>
    </row>
    <row r="49" spans="1:12" x14ac:dyDescent="0.2">
      <c r="A49" s="4" t="s">
        <v>76</v>
      </c>
      <c r="B49" s="17" t="s">
        <v>128</v>
      </c>
      <c r="C49" t="s">
        <v>118</v>
      </c>
      <c r="D49">
        <v>28.382017135620117</v>
      </c>
      <c r="E49">
        <v>27.785890579223633</v>
      </c>
      <c r="F49">
        <v>0.70370584726333618</v>
      </c>
      <c r="H49">
        <v>6.7875022888183594</v>
      </c>
      <c r="J49">
        <v>2.0435549418131513</v>
      </c>
      <c r="K49">
        <v>0.2425652952131831</v>
      </c>
      <c r="L49" s="5"/>
    </row>
    <row r="50" spans="1:12" x14ac:dyDescent="0.2">
      <c r="A50" s="4" t="s">
        <v>77</v>
      </c>
      <c r="B50" s="17" t="s">
        <v>128</v>
      </c>
      <c r="C50" t="s">
        <v>116</v>
      </c>
      <c r="D50">
        <v>30.317148208618164</v>
      </c>
      <c r="E50">
        <v>30.288373947143555</v>
      </c>
      <c r="F50">
        <v>0.12570372223854065</v>
      </c>
      <c r="H50">
        <v>8.7226333618164062</v>
      </c>
      <c r="J50">
        <v>1.058258056640625</v>
      </c>
      <c r="K50">
        <v>0.48021152826601482</v>
      </c>
      <c r="L50" s="5">
        <v>3.4563265311173077E-5</v>
      </c>
    </row>
    <row r="51" spans="1:12" x14ac:dyDescent="0.2">
      <c r="A51" s="4" t="s">
        <v>78</v>
      </c>
      <c r="B51" s="17" t="s">
        <v>128</v>
      </c>
      <c r="C51" t="s">
        <v>116</v>
      </c>
      <c r="D51">
        <v>30.397195816040039</v>
      </c>
      <c r="E51">
        <v>30.288373947143555</v>
      </c>
      <c r="F51" s="17">
        <v>0.12570372223854065</v>
      </c>
      <c r="G51" s="6"/>
      <c r="H51">
        <v>8.8026809692382812</v>
      </c>
      <c r="J51">
        <v>1.1383056640625</v>
      </c>
      <c r="K51">
        <v>0.45429279692909541</v>
      </c>
      <c r="L51" s="5"/>
    </row>
    <row r="52" spans="1:12" s="1" customFormat="1" x14ac:dyDescent="0.2">
      <c r="A52" s="8" t="s">
        <v>79</v>
      </c>
      <c r="B52" s="16" t="s">
        <v>128</v>
      </c>
      <c r="C52" s="1" t="s">
        <v>116</v>
      </c>
      <c r="D52" s="1">
        <v>30.150777816772461</v>
      </c>
      <c r="E52" s="1">
        <v>30.288373947143555</v>
      </c>
      <c r="F52" s="1">
        <v>0.12570372223854065</v>
      </c>
      <c r="H52" s="1">
        <v>8.5562629699707031</v>
      </c>
      <c r="J52" s="1">
        <v>0.89188766479492188</v>
      </c>
      <c r="K52" s="1">
        <v>0.53890853290986063</v>
      </c>
      <c r="L52" s="9"/>
    </row>
    <row r="53" spans="1:12" x14ac:dyDescent="0.2">
      <c r="A53" s="4" t="s">
        <v>123</v>
      </c>
      <c r="B53" s="17" t="s">
        <v>128</v>
      </c>
      <c r="C53" t="s">
        <v>58</v>
      </c>
      <c r="D53">
        <v>21.534494400024414</v>
      </c>
      <c r="E53">
        <v>21.594514846801758</v>
      </c>
      <c r="F53">
        <v>5.2709512412548065E-2</v>
      </c>
      <c r="L53" s="5"/>
    </row>
    <row r="54" spans="1:12" x14ac:dyDescent="0.2">
      <c r="A54" s="4" t="s">
        <v>124</v>
      </c>
      <c r="B54" s="17" t="s">
        <v>128</v>
      </c>
      <c r="C54" t="s">
        <v>58</v>
      </c>
      <c r="D54">
        <v>21.615785598754883</v>
      </c>
      <c r="E54">
        <v>21.594514846801758</v>
      </c>
      <c r="F54">
        <v>5.2709512412548065E-2</v>
      </c>
      <c r="G54" s="15">
        <v>21.594514846801758</v>
      </c>
      <c r="L54" s="5"/>
    </row>
    <row r="55" spans="1:12" x14ac:dyDescent="0.2">
      <c r="A55" s="10" t="s">
        <v>125</v>
      </c>
      <c r="B55" s="18" t="s">
        <v>128</v>
      </c>
      <c r="C55" s="11" t="s">
        <v>58</v>
      </c>
      <c r="D55" s="11">
        <v>21.633266448974609</v>
      </c>
      <c r="E55" s="11">
        <v>21.594514846801758</v>
      </c>
      <c r="F55" s="11">
        <v>5.2709512412548065E-2</v>
      </c>
      <c r="G55" s="11"/>
      <c r="H55" s="11"/>
      <c r="I55" s="11"/>
      <c r="J55" s="11"/>
      <c r="K55" s="11"/>
      <c r="L55" s="12"/>
    </row>
    <row r="57" spans="1:12" x14ac:dyDescent="0.2">
      <c r="A57" s="13" t="s">
        <v>129</v>
      </c>
    </row>
    <row r="58" spans="1:12" s="13" customFormat="1" x14ac:dyDescent="0.2">
      <c r="A58" s="43" t="s">
        <v>45</v>
      </c>
      <c r="B58" s="37" t="s">
        <v>46</v>
      </c>
      <c r="C58" s="37" t="s">
        <v>47</v>
      </c>
      <c r="D58" s="37" t="s">
        <v>48</v>
      </c>
      <c r="E58" s="37" t="s">
        <v>49</v>
      </c>
      <c r="F58" s="37" t="s">
        <v>50</v>
      </c>
      <c r="G58" s="42" t="s">
        <v>111</v>
      </c>
      <c r="H58" s="42" t="s">
        <v>51</v>
      </c>
      <c r="I58" s="37" t="s">
        <v>112</v>
      </c>
      <c r="J58" s="42" t="s">
        <v>113</v>
      </c>
      <c r="K58" s="42" t="s">
        <v>53</v>
      </c>
      <c r="L58" s="36" t="s">
        <v>114</v>
      </c>
    </row>
    <row r="59" spans="1:12" x14ac:dyDescent="0.2">
      <c r="A59" s="4" t="s">
        <v>70</v>
      </c>
      <c r="B59" t="s">
        <v>130</v>
      </c>
      <c r="C59" t="s">
        <v>117</v>
      </c>
      <c r="D59">
        <v>22.789922714233398</v>
      </c>
      <c r="E59">
        <v>22.745756149291992</v>
      </c>
      <c r="F59">
        <v>3.85456383228302E-2</v>
      </c>
      <c r="H59">
        <v>3.2114919026692696</v>
      </c>
      <c r="K59">
        <v>1</v>
      </c>
      <c r="L59" s="5"/>
    </row>
    <row r="60" spans="1:12" x14ac:dyDescent="0.2">
      <c r="A60" s="4" t="s">
        <v>72</v>
      </c>
      <c r="B60" t="s">
        <v>130</v>
      </c>
      <c r="C60" t="s">
        <v>117</v>
      </c>
      <c r="D60">
        <v>22.718906402587891</v>
      </c>
      <c r="E60">
        <v>22.745756149291992</v>
      </c>
      <c r="F60">
        <v>3.85456383228302E-2</v>
      </c>
      <c r="H60">
        <v>3.1404755910237618</v>
      </c>
      <c r="I60" s="6">
        <v>3.1673247019449859</v>
      </c>
      <c r="K60">
        <v>1</v>
      </c>
      <c r="L60" s="5"/>
    </row>
    <row r="61" spans="1:12" x14ac:dyDescent="0.2">
      <c r="A61" s="4" t="s">
        <v>73</v>
      </c>
      <c r="B61" t="s">
        <v>130</v>
      </c>
      <c r="C61" t="s">
        <v>117</v>
      </c>
      <c r="D61">
        <v>22.728437423706055</v>
      </c>
      <c r="E61">
        <v>22.745756149291992</v>
      </c>
      <c r="F61">
        <v>3.85456383228302E-2</v>
      </c>
      <c r="H61">
        <v>3.1500066121419259</v>
      </c>
      <c r="K61">
        <v>1</v>
      </c>
      <c r="L61" s="5"/>
    </row>
    <row r="62" spans="1:12" x14ac:dyDescent="0.2">
      <c r="A62" s="4" t="s">
        <v>74</v>
      </c>
      <c r="B62" t="s">
        <v>130</v>
      </c>
      <c r="C62" t="s">
        <v>116</v>
      </c>
      <c r="D62">
        <v>26.01348876953125</v>
      </c>
      <c r="E62">
        <v>26.142539978027344</v>
      </c>
      <c r="F62">
        <v>0.12966588139533997</v>
      </c>
      <c r="H62">
        <v>6.4350579579671212</v>
      </c>
      <c r="K62">
        <v>1</v>
      </c>
      <c r="L62" s="5"/>
    </row>
    <row r="63" spans="1:12" x14ac:dyDescent="0.2">
      <c r="A63" s="4" t="s">
        <v>75</v>
      </c>
      <c r="B63" t="s">
        <v>130</v>
      </c>
      <c r="C63" t="s">
        <v>116</v>
      </c>
      <c r="D63">
        <v>26.141317367553711</v>
      </c>
      <c r="E63">
        <v>26.142539978027344</v>
      </c>
      <c r="F63">
        <v>0.12966588139533997</v>
      </c>
      <c r="H63">
        <v>6.5628865559895821</v>
      </c>
      <c r="I63" s="6">
        <v>6.5641085306803371</v>
      </c>
      <c r="K63">
        <v>1</v>
      </c>
      <c r="L63" s="5"/>
    </row>
    <row r="64" spans="1:12" x14ac:dyDescent="0.2">
      <c r="A64" s="4" t="s">
        <v>76</v>
      </c>
      <c r="B64" t="s">
        <v>130</v>
      </c>
      <c r="C64" t="s">
        <v>116</v>
      </c>
      <c r="D64">
        <v>26.272811889648438</v>
      </c>
      <c r="E64">
        <v>26.142539978027344</v>
      </c>
      <c r="F64">
        <v>0.12966588139533997</v>
      </c>
      <c r="H64">
        <v>6.6943810780843087</v>
      </c>
      <c r="K64">
        <v>1</v>
      </c>
      <c r="L64" s="5"/>
    </row>
    <row r="65" spans="1:12" x14ac:dyDescent="0.2">
      <c r="A65" s="4" t="s">
        <v>131</v>
      </c>
      <c r="B65" t="s">
        <v>130</v>
      </c>
      <c r="C65" t="s">
        <v>58</v>
      </c>
      <c r="D65">
        <v>19.541738510131836</v>
      </c>
      <c r="E65">
        <v>19.57843017578125</v>
      </c>
      <c r="F65">
        <v>0.14572067558765411</v>
      </c>
      <c r="H65">
        <v>0</v>
      </c>
      <c r="L65" s="5"/>
    </row>
    <row r="66" spans="1:12" x14ac:dyDescent="0.2">
      <c r="A66" s="4" t="s">
        <v>132</v>
      </c>
      <c r="B66" t="s">
        <v>130</v>
      </c>
      <c r="C66" t="s">
        <v>58</v>
      </c>
      <c r="D66">
        <v>19.738990783691406</v>
      </c>
      <c r="E66">
        <v>19.57843017578125</v>
      </c>
      <c r="F66">
        <v>0.14572067558765411</v>
      </c>
      <c r="G66" s="7">
        <v>19.5784308115641</v>
      </c>
      <c r="H66">
        <v>0</v>
      </c>
      <c r="L66" s="5"/>
    </row>
    <row r="67" spans="1:12" x14ac:dyDescent="0.2">
      <c r="A67" s="4" t="s">
        <v>133</v>
      </c>
      <c r="B67" t="s">
        <v>130</v>
      </c>
      <c r="C67" t="s">
        <v>58</v>
      </c>
      <c r="D67">
        <v>19.454563140869141</v>
      </c>
      <c r="E67">
        <v>19.57843017578125</v>
      </c>
      <c r="F67">
        <v>0.14572067558765411</v>
      </c>
      <c r="H67">
        <v>0</v>
      </c>
      <c r="L67" s="5"/>
    </row>
    <row r="68" spans="1:12" x14ac:dyDescent="0.2">
      <c r="A68" s="4" t="s">
        <v>134</v>
      </c>
      <c r="B68" t="s">
        <v>130</v>
      </c>
      <c r="C68" t="s">
        <v>118</v>
      </c>
      <c r="D68">
        <v>23.919301986694336</v>
      </c>
      <c r="E68">
        <v>23.763498306274414</v>
      </c>
      <c r="F68">
        <v>0.22662822902202606</v>
      </c>
      <c r="H68">
        <v>4.3408711751302071</v>
      </c>
      <c r="K68">
        <v>1</v>
      </c>
      <c r="L68" s="5"/>
    </row>
    <row r="69" spans="1:12" x14ac:dyDescent="0.2">
      <c r="A69" s="4" t="s">
        <v>135</v>
      </c>
      <c r="B69" t="s">
        <v>130</v>
      </c>
      <c r="C69" t="s">
        <v>118</v>
      </c>
      <c r="D69">
        <v>23.867679595947266</v>
      </c>
      <c r="E69">
        <v>23.763498306274414</v>
      </c>
      <c r="F69">
        <v>0.22662822902202606</v>
      </c>
      <c r="H69">
        <v>4.2892487843831368</v>
      </c>
      <c r="I69" s="6">
        <v>4.1850674947102853</v>
      </c>
      <c r="K69">
        <v>1</v>
      </c>
      <c r="L69" s="5"/>
    </row>
    <row r="70" spans="1:12" x14ac:dyDescent="0.2">
      <c r="A70" s="4" t="s">
        <v>136</v>
      </c>
      <c r="B70" t="s">
        <v>130</v>
      </c>
      <c r="C70" t="s">
        <v>118</v>
      </c>
      <c r="D70">
        <v>23.503513336181641</v>
      </c>
      <c r="E70">
        <v>23.763498306274414</v>
      </c>
      <c r="F70">
        <v>0.22662822902202606</v>
      </c>
      <c r="H70">
        <v>3.9250825246175118</v>
      </c>
      <c r="K70">
        <v>1</v>
      </c>
      <c r="L70" s="5"/>
    </row>
    <row r="71" spans="1:12" x14ac:dyDescent="0.2">
      <c r="A71" s="4"/>
      <c r="L71" s="5"/>
    </row>
    <row r="72" spans="1:12" x14ac:dyDescent="0.2">
      <c r="A72" s="4" t="s">
        <v>56</v>
      </c>
      <c r="B72" t="s">
        <v>137</v>
      </c>
      <c r="C72" t="s">
        <v>117</v>
      </c>
      <c r="D72">
        <v>22.905536651611328</v>
      </c>
      <c r="E72">
        <v>22.877630233764648</v>
      </c>
      <c r="F72">
        <v>3.1141763553023338E-2</v>
      </c>
      <c r="H72">
        <v>3.4796269734700509</v>
      </c>
      <c r="J72">
        <v>0.31230227152506496</v>
      </c>
      <c r="K72">
        <v>0.80535553636167301</v>
      </c>
      <c r="L72" s="5"/>
    </row>
    <row r="73" spans="1:12" x14ac:dyDescent="0.2">
      <c r="A73" s="4" t="s">
        <v>59</v>
      </c>
      <c r="B73" t="s">
        <v>137</v>
      </c>
      <c r="C73" t="s">
        <v>117</v>
      </c>
      <c r="D73">
        <v>22.844036102294922</v>
      </c>
      <c r="E73">
        <v>22.877630233764648</v>
      </c>
      <c r="F73">
        <v>3.1141763553023338E-2</v>
      </c>
      <c r="H73">
        <v>3.4181264241536446</v>
      </c>
      <c r="I73" s="6"/>
      <c r="J73">
        <v>0.25080172220865871</v>
      </c>
      <c r="K73">
        <v>0.84042924927187324</v>
      </c>
      <c r="L73" s="5">
        <v>6.3744485664707796E-5</v>
      </c>
    </row>
    <row r="74" spans="1:12" x14ac:dyDescent="0.2">
      <c r="A74" s="4" t="s">
        <v>60</v>
      </c>
      <c r="B74" t="s">
        <v>137</v>
      </c>
      <c r="C74" t="s">
        <v>117</v>
      </c>
      <c r="D74">
        <v>22.883312225341797</v>
      </c>
      <c r="E74">
        <v>22.877630233764648</v>
      </c>
      <c r="F74">
        <v>3.1141763553023338E-2</v>
      </c>
      <c r="H74">
        <v>3.4574025472005196</v>
      </c>
      <c r="J74">
        <v>0.29007784525553371</v>
      </c>
      <c r="K74">
        <v>0.81785792720969863</v>
      </c>
      <c r="L74" s="5"/>
    </row>
    <row r="75" spans="1:12" x14ac:dyDescent="0.2">
      <c r="A75" s="8" t="s">
        <v>62</v>
      </c>
      <c r="B75" s="1" t="s">
        <v>137</v>
      </c>
      <c r="C75" s="1" t="s">
        <v>116</v>
      </c>
      <c r="D75" s="1">
        <v>25.908788681030273</v>
      </c>
      <c r="E75" s="1">
        <v>26.360021591186523</v>
      </c>
      <c r="F75" s="1">
        <v>0.39114505052566528</v>
      </c>
      <c r="G75" s="1"/>
      <c r="H75" s="1">
        <v>6.4828790028889962</v>
      </c>
      <c r="I75" s="1"/>
      <c r="J75" s="1">
        <v>-8.122952779134085E-2</v>
      </c>
      <c r="K75" s="1">
        <v>1.0579192615258837</v>
      </c>
      <c r="L75" s="9"/>
    </row>
    <row r="76" spans="1:12" x14ac:dyDescent="0.2">
      <c r="A76" s="4" t="s">
        <v>64</v>
      </c>
      <c r="B76" t="s">
        <v>137</v>
      </c>
      <c r="C76" t="s">
        <v>116</v>
      </c>
      <c r="D76">
        <v>26.60255241394043</v>
      </c>
      <c r="E76">
        <v>26.360021591186523</v>
      </c>
      <c r="F76">
        <v>0.39114505052566528</v>
      </c>
      <c r="H76">
        <v>7.1766427357991525</v>
      </c>
      <c r="I76" s="6"/>
      <c r="J76">
        <v>0.6125342051188154</v>
      </c>
      <c r="K76">
        <v>0.65404680861873121</v>
      </c>
      <c r="L76" s="5">
        <v>1.1014907244487826E-5</v>
      </c>
    </row>
    <row r="77" spans="1:12" x14ac:dyDescent="0.2">
      <c r="A77" s="4" t="s">
        <v>65</v>
      </c>
      <c r="B77" t="s">
        <v>137</v>
      </c>
      <c r="C77" t="s">
        <v>116</v>
      </c>
      <c r="D77">
        <v>26.568723678588867</v>
      </c>
      <c r="E77">
        <v>26.360021591186523</v>
      </c>
      <c r="F77">
        <v>0.39114505052566528</v>
      </c>
      <c r="H77">
        <v>7.14281400044759</v>
      </c>
      <c r="J77">
        <v>0.5787054697672529</v>
      </c>
      <c r="K77">
        <v>0.66956430796552868</v>
      </c>
      <c r="L77" s="5"/>
    </row>
    <row r="78" spans="1:12" x14ac:dyDescent="0.2">
      <c r="A78" s="4" t="s">
        <v>104</v>
      </c>
      <c r="B78" t="s">
        <v>137</v>
      </c>
      <c r="C78" t="s">
        <v>58</v>
      </c>
      <c r="D78">
        <v>19.31572151184082</v>
      </c>
      <c r="E78">
        <v>19.425909042358398</v>
      </c>
      <c r="F78">
        <v>0.10559645295143127</v>
      </c>
      <c r="H78">
        <v>0</v>
      </c>
      <c r="L78" s="5"/>
    </row>
    <row r="79" spans="1:12" x14ac:dyDescent="0.2">
      <c r="A79" s="4" t="s">
        <v>105</v>
      </c>
      <c r="B79" t="s">
        <v>137</v>
      </c>
      <c r="C79" t="s">
        <v>58</v>
      </c>
      <c r="D79">
        <v>19.435787200927734</v>
      </c>
      <c r="E79">
        <v>19.425909042358398</v>
      </c>
      <c r="F79">
        <v>0.10559645295143127</v>
      </c>
      <c r="G79" s="7">
        <v>19.425909678141277</v>
      </c>
      <c r="H79">
        <v>0</v>
      </c>
      <c r="L79" s="5"/>
    </row>
    <row r="80" spans="1:12" x14ac:dyDescent="0.2">
      <c r="A80" s="4" t="s">
        <v>106</v>
      </c>
      <c r="B80" t="s">
        <v>137</v>
      </c>
      <c r="C80" t="s">
        <v>58</v>
      </c>
      <c r="D80">
        <v>19.526220321655273</v>
      </c>
      <c r="E80">
        <v>19.425909042358398</v>
      </c>
      <c r="F80">
        <v>0.10559645295143127</v>
      </c>
      <c r="H80">
        <v>0</v>
      </c>
      <c r="L80" s="5"/>
    </row>
    <row r="81" spans="1:12" x14ac:dyDescent="0.2">
      <c r="A81" s="4" t="s">
        <v>107</v>
      </c>
      <c r="B81" t="s">
        <v>137</v>
      </c>
      <c r="C81" t="s">
        <v>118</v>
      </c>
      <c r="D81">
        <v>24.477750778198242</v>
      </c>
      <c r="E81">
        <v>24.324846267700195</v>
      </c>
      <c r="F81">
        <v>0.24417327344417572</v>
      </c>
      <c r="H81">
        <v>5.051841100056965</v>
      </c>
      <c r="J81">
        <v>0.86677360534667969</v>
      </c>
      <c r="K81">
        <v>0.54837184069236722</v>
      </c>
      <c r="L81" s="5"/>
    </row>
    <row r="82" spans="1:12" x14ac:dyDescent="0.2">
      <c r="A82" s="4" t="s">
        <v>108</v>
      </c>
      <c r="B82" t="s">
        <v>137</v>
      </c>
      <c r="C82" t="s">
        <v>118</v>
      </c>
      <c r="D82">
        <v>24.453540802001953</v>
      </c>
      <c r="E82">
        <v>24.324846267700195</v>
      </c>
      <c r="F82">
        <v>0.24417327344417572</v>
      </c>
      <c r="H82">
        <v>5.0276311238606759</v>
      </c>
      <c r="I82" s="6"/>
      <c r="J82">
        <v>0.84256362915039062</v>
      </c>
      <c r="K82">
        <v>0.55765175635135456</v>
      </c>
      <c r="L82" s="5">
        <v>3.6015958847415552E-3</v>
      </c>
    </row>
    <row r="83" spans="1:12" x14ac:dyDescent="0.2">
      <c r="A83" s="10" t="s">
        <v>109</v>
      </c>
      <c r="B83" s="11" t="s">
        <v>137</v>
      </c>
      <c r="C83" s="11" t="s">
        <v>118</v>
      </c>
      <c r="D83" s="11">
        <v>24.043245315551758</v>
      </c>
      <c r="E83" s="11">
        <v>24.324846267700195</v>
      </c>
      <c r="F83" s="11">
        <v>0.24417327344417572</v>
      </c>
      <c r="G83" s="11"/>
      <c r="H83" s="11">
        <v>4.6173356374104806</v>
      </c>
      <c r="I83" s="11"/>
      <c r="J83" s="11">
        <v>0.43226814270019531</v>
      </c>
      <c r="K83" s="11">
        <v>0.74109575029747909</v>
      </c>
      <c r="L83" s="12"/>
    </row>
    <row r="84" spans="1:12" x14ac:dyDescent="0.2">
      <c r="A84" s="13"/>
    </row>
    <row r="86" spans="1:12" s="13" customFormat="1" x14ac:dyDescent="0.2">
      <c r="G86" s="22"/>
      <c r="H86" s="22"/>
      <c r="J86" s="22"/>
      <c r="K86" s="22"/>
    </row>
    <row r="87" spans="1:12" x14ac:dyDescent="0.2">
      <c r="I87" s="20"/>
    </row>
    <row r="88" spans="1:12" x14ac:dyDescent="0.2">
      <c r="I88" s="20"/>
    </row>
    <row r="89" spans="1:12" x14ac:dyDescent="0.2">
      <c r="I89" s="20"/>
    </row>
    <row r="90" spans="1:12" x14ac:dyDescent="0.2">
      <c r="I90" s="20"/>
    </row>
    <row r="91" spans="1:12" x14ac:dyDescent="0.2">
      <c r="I91" s="20"/>
    </row>
    <row r="92" spans="1:12" x14ac:dyDescent="0.2">
      <c r="I92" s="20"/>
    </row>
    <row r="93" spans="1:12" x14ac:dyDescent="0.2">
      <c r="I93" s="20"/>
    </row>
    <row r="94" spans="1:12" x14ac:dyDescent="0.2">
      <c r="I94" s="20"/>
    </row>
    <row r="95" spans="1:12" x14ac:dyDescent="0.2">
      <c r="G95" s="15"/>
      <c r="I95" s="20"/>
    </row>
    <row r="96" spans="1:12" x14ac:dyDescent="0.2">
      <c r="G96" s="15"/>
      <c r="I96" s="20"/>
    </row>
    <row r="97" spans="7:7" x14ac:dyDescent="0.2">
      <c r="G97" s="15"/>
    </row>
    <row r="98" spans="7:7" x14ac:dyDescent="0.2">
      <c r="G98" s="15"/>
    </row>
    <row r="99" spans="7:7" x14ac:dyDescent="0.2">
      <c r="G99" s="15"/>
    </row>
    <row r="100" spans="7:7" x14ac:dyDescent="0.2">
      <c r="G100" s="15"/>
    </row>
    <row r="101" spans="7:7" x14ac:dyDescent="0.2">
      <c r="G101" s="15"/>
    </row>
    <row r="102" spans="7:7" x14ac:dyDescent="0.2">
      <c r="G102" s="15"/>
    </row>
    <row r="103" spans="7:7" s="1" customFormat="1" x14ac:dyDescent="0.2">
      <c r="G103" s="15"/>
    </row>
    <row r="104" spans="7:7" x14ac:dyDescent="0.2">
      <c r="G104" s="15"/>
    </row>
    <row r="105" spans="7:7" x14ac:dyDescent="0.2">
      <c r="G105" s="15"/>
    </row>
    <row r="106" spans="7:7" x14ac:dyDescent="0.2">
      <c r="G106" s="15"/>
    </row>
    <row r="107" spans="7:7" x14ac:dyDescent="0.2">
      <c r="G107" s="15"/>
    </row>
    <row r="108" spans="7:7" x14ac:dyDescent="0.2">
      <c r="G108" s="15"/>
    </row>
    <row r="109" spans="7:7" x14ac:dyDescent="0.2">
      <c r="G109" s="15"/>
    </row>
    <row r="110" spans="7:7" x14ac:dyDescent="0.2">
      <c r="G11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17CE8-A4FB-E642-9710-C1C2FBD658C0}">
  <dimension ref="A1:O14"/>
  <sheetViews>
    <sheetView zoomScaleNormal="100" workbookViewId="0">
      <selection activeCell="P30" sqref="P30"/>
    </sheetView>
  </sheetViews>
  <sheetFormatPr baseColWidth="10" defaultColWidth="10.83203125" defaultRowHeight="14" x14ac:dyDescent="0.2"/>
  <cols>
    <col min="1" max="1" width="16.1640625" style="41" customWidth="1"/>
    <col min="2" max="16384" width="10.83203125" style="41"/>
  </cols>
  <sheetData>
    <row r="1" spans="1:15" s="45" customFormat="1" x14ac:dyDescent="0.2">
      <c r="A1" s="84" t="s">
        <v>138</v>
      </c>
      <c r="B1" s="166" t="s">
        <v>139</v>
      </c>
      <c r="C1" s="167"/>
      <c r="D1" s="167"/>
      <c r="E1" s="167"/>
      <c r="F1" s="167"/>
      <c r="G1" s="168"/>
      <c r="H1" s="169" t="s">
        <v>140</v>
      </c>
      <c r="I1" s="170"/>
      <c r="J1" s="170"/>
      <c r="K1" s="170"/>
      <c r="L1" s="170"/>
      <c r="M1" s="171"/>
      <c r="N1" s="85" t="s">
        <v>141</v>
      </c>
      <c r="O1" s="90" t="s">
        <v>142</v>
      </c>
    </row>
    <row r="2" spans="1:15" x14ac:dyDescent="0.2">
      <c r="A2" s="86" t="s">
        <v>143</v>
      </c>
      <c r="B2" s="55">
        <v>0.40510000000000002</v>
      </c>
      <c r="C2" s="40">
        <v>0.3584</v>
      </c>
      <c r="D2" s="40">
        <v>0.37509999999999999</v>
      </c>
      <c r="E2" s="40">
        <v>0.36499999999999999</v>
      </c>
      <c r="F2" s="40">
        <v>0.37230000000000002</v>
      </c>
      <c r="G2" s="56">
        <v>0.4037</v>
      </c>
      <c r="H2" s="55">
        <v>0.38900000000000001</v>
      </c>
      <c r="I2" s="40">
        <v>0.38419999999999999</v>
      </c>
      <c r="J2" s="40">
        <v>0.38690000000000002</v>
      </c>
      <c r="K2" s="40">
        <v>0.4425</v>
      </c>
      <c r="L2" s="40">
        <v>0.38919999999999999</v>
      </c>
      <c r="M2" s="56">
        <v>0.38190000000000002</v>
      </c>
      <c r="N2" s="87">
        <f t="shared" ref="N2:N7" si="0">TTEST(B2:G2, H2:M2, 2, 2)</f>
        <v>0.23609641528691008</v>
      </c>
      <c r="O2" s="49" t="s">
        <v>144</v>
      </c>
    </row>
    <row r="3" spans="1:15" x14ac:dyDescent="0.2">
      <c r="A3" s="86" t="s">
        <v>145</v>
      </c>
      <c r="B3" s="55">
        <v>0.49249999999999999</v>
      </c>
      <c r="C3" s="40">
        <v>0.44280000000000003</v>
      </c>
      <c r="D3" s="40">
        <v>0.4486</v>
      </c>
      <c r="E3" s="40">
        <v>0.442</v>
      </c>
      <c r="F3" s="40">
        <v>0.46200000000000002</v>
      </c>
      <c r="G3" s="56">
        <v>0.43</v>
      </c>
      <c r="H3" s="55">
        <v>0.41360000000000002</v>
      </c>
      <c r="I3" s="40">
        <v>0.41439999999999999</v>
      </c>
      <c r="J3" s="40">
        <v>0.40739999999999998</v>
      </c>
      <c r="K3" s="40">
        <v>0.40920000000000001</v>
      </c>
      <c r="L3" s="40">
        <v>0.42449999999999999</v>
      </c>
      <c r="M3" s="56">
        <v>0.43319999999999997</v>
      </c>
      <c r="N3" s="87">
        <f t="shared" si="0"/>
        <v>4.4487350893003749E-3</v>
      </c>
      <c r="O3" s="49" t="s">
        <v>146</v>
      </c>
    </row>
    <row r="4" spans="1:15" x14ac:dyDescent="0.2">
      <c r="A4" s="86" t="s">
        <v>147</v>
      </c>
      <c r="B4" s="55">
        <v>0.50180000000000002</v>
      </c>
      <c r="C4" s="40">
        <v>0.49830000000000002</v>
      </c>
      <c r="D4" s="40">
        <v>0.56369999999999998</v>
      </c>
      <c r="E4" s="40">
        <v>0.48080000000000001</v>
      </c>
      <c r="F4" s="40">
        <v>0.56210000000000004</v>
      </c>
      <c r="G4" s="56">
        <v>0.47899999999999998</v>
      </c>
      <c r="H4" s="55">
        <v>0.41849999999999998</v>
      </c>
      <c r="I4" s="40">
        <v>0.37269999999999998</v>
      </c>
      <c r="J4" s="40">
        <v>0.40920000000000001</v>
      </c>
      <c r="K4" s="40">
        <v>0.35730000000000001</v>
      </c>
      <c r="L4" s="40">
        <v>0.44219999999999998</v>
      </c>
      <c r="M4" s="56">
        <v>0.51939999999999997</v>
      </c>
      <c r="N4" s="87">
        <f t="shared" si="0"/>
        <v>7.6689771414826489E-3</v>
      </c>
      <c r="O4" s="49" t="s">
        <v>146</v>
      </c>
    </row>
    <row r="5" spans="1:15" x14ac:dyDescent="0.2">
      <c r="A5" s="86" t="s">
        <v>148</v>
      </c>
      <c r="B5" s="55">
        <v>0.87919999999999998</v>
      </c>
      <c r="C5" s="40">
        <v>0.81259999999999999</v>
      </c>
      <c r="D5" s="40">
        <v>0.78359999999999996</v>
      </c>
      <c r="E5" s="40">
        <v>0.77229999999999999</v>
      </c>
      <c r="F5" s="40">
        <v>0.77669999999999995</v>
      </c>
      <c r="G5" s="56">
        <v>0.80549999999999999</v>
      </c>
      <c r="H5" s="55">
        <v>0.73260000000000003</v>
      </c>
      <c r="I5" s="40">
        <v>0.68940000000000001</v>
      </c>
      <c r="J5" s="40">
        <v>0.69020000000000004</v>
      </c>
      <c r="K5" s="40">
        <v>0.70369999999999999</v>
      </c>
      <c r="L5" s="40">
        <v>0.7107</v>
      </c>
      <c r="M5" s="56">
        <v>0.72509999999999997</v>
      </c>
      <c r="N5" s="87">
        <f t="shared" si="0"/>
        <v>2.9205982408180378E-4</v>
      </c>
      <c r="O5" s="49" t="s">
        <v>149</v>
      </c>
    </row>
    <row r="6" spans="1:15" x14ac:dyDescent="0.2">
      <c r="A6" s="86" t="s">
        <v>150</v>
      </c>
      <c r="B6" s="55">
        <v>0.91679999999999995</v>
      </c>
      <c r="C6" s="40">
        <v>1.0244</v>
      </c>
      <c r="D6" s="40">
        <v>1.2675000000000001</v>
      </c>
      <c r="E6" s="40">
        <v>1.3008999999999999</v>
      </c>
      <c r="F6" s="40">
        <v>1.4137</v>
      </c>
      <c r="G6" s="56">
        <v>1.2864</v>
      </c>
      <c r="H6" s="55">
        <v>0.89139999999999997</v>
      </c>
      <c r="I6" s="40">
        <v>0.78890000000000005</v>
      </c>
      <c r="J6" s="40">
        <v>0.80640000000000001</v>
      </c>
      <c r="K6" s="40">
        <v>0.77910000000000001</v>
      </c>
      <c r="L6" s="40">
        <v>0.80459999999999998</v>
      </c>
      <c r="M6" s="56">
        <v>0.77100000000000002</v>
      </c>
      <c r="N6" s="87">
        <f t="shared" si="0"/>
        <v>5.5295960255728586E-4</v>
      </c>
      <c r="O6" s="49" t="s">
        <v>149</v>
      </c>
    </row>
    <row r="7" spans="1:15" x14ac:dyDescent="0.2">
      <c r="A7" s="88" t="s">
        <v>151</v>
      </c>
      <c r="B7" s="59">
        <v>1.4346000000000001</v>
      </c>
      <c r="C7" s="60">
        <v>1.4258</v>
      </c>
      <c r="D7" s="60">
        <v>1.2434000000000001</v>
      </c>
      <c r="E7" s="60">
        <v>1.0470999999999999</v>
      </c>
      <c r="F7" s="60">
        <v>1.0517000000000001</v>
      </c>
      <c r="G7" s="61">
        <v>0.99370000000000003</v>
      </c>
      <c r="H7" s="59">
        <v>0.8639</v>
      </c>
      <c r="I7" s="60">
        <v>0.8851</v>
      </c>
      <c r="J7" s="60">
        <v>0.77949999999999997</v>
      </c>
      <c r="K7" s="60">
        <v>0.82040000000000002</v>
      </c>
      <c r="L7" s="60">
        <v>0.92789999999999995</v>
      </c>
      <c r="M7" s="61">
        <v>1.0038</v>
      </c>
      <c r="N7" s="89">
        <f t="shared" si="0"/>
        <v>4.3363410123360242E-3</v>
      </c>
      <c r="O7" s="52" t="s">
        <v>146</v>
      </c>
    </row>
    <row r="9" spans="1:15" s="45" customFormat="1" x14ac:dyDescent="0.2">
      <c r="A9" s="84" t="s">
        <v>152</v>
      </c>
      <c r="B9" s="166" t="s">
        <v>139</v>
      </c>
      <c r="C9" s="167"/>
      <c r="D9" s="167"/>
      <c r="E9" s="167"/>
      <c r="F9" s="167"/>
      <c r="G9" s="168"/>
      <c r="H9" s="169" t="s">
        <v>140</v>
      </c>
      <c r="I9" s="170"/>
      <c r="J9" s="170"/>
      <c r="K9" s="170"/>
      <c r="L9" s="170"/>
      <c r="M9" s="171"/>
      <c r="N9" s="85" t="s">
        <v>141</v>
      </c>
      <c r="O9" s="90" t="s">
        <v>142</v>
      </c>
    </row>
    <row r="10" spans="1:15" x14ac:dyDescent="0.2">
      <c r="A10" s="86" t="s">
        <v>143</v>
      </c>
      <c r="B10" s="55">
        <v>0.41739999999999999</v>
      </c>
      <c r="C10" s="40">
        <v>0.39900000000000002</v>
      </c>
      <c r="D10" s="40">
        <v>0.36559999999999998</v>
      </c>
      <c r="E10" s="40">
        <v>0.31490000000000001</v>
      </c>
      <c r="F10" s="40">
        <v>0.37290000000000001</v>
      </c>
      <c r="G10" s="56">
        <v>0.41499999999999998</v>
      </c>
      <c r="H10" s="55">
        <v>0.38479999999999998</v>
      </c>
      <c r="I10" s="40">
        <v>0.4118</v>
      </c>
      <c r="J10" s="40">
        <v>0.39169999999999999</v>
      </c>
      <c r="K10" s="40">
        <v>0.39410000000000001</v>
      </c>
      <c r="L10" s="40">
        <v>0.39579999999999999</v>
      </c>
      <c r="M10" s="56">
        <v>0.40689999999999998</v>
      </c>
      <c r="N10" s="87">
        <f t="shared" ref="N10:N14" si="1">TTEST(B10:G10, H10:M10, 2, 2)</f>
        <v>0.32950376067480536</v>
      </c>
      <c r="O10" s="49" t="s">
        <v>144</v>
      </c>
    </row>
    <row r="11" spans="1:15" x14ac:dyDescent="0.2">
      <c r="A11" s="86" t="s">
        <v>145</v>
      </c>
      <c r="B11" s="55">
        <v>0.42149999999999999</v>
      </c>
      <c r="C11" s="40">
        <v>0.45710000000000001</v>
      </c>
      <c r="D11" s="40">
        <v>0.43469999999999998</v>
      </c>
      <c r="E11" s="40">
        <v>0.43340000000000001</v>
      </c>
      <c r="F11" s="40">
        <v>0.42199999999999999</v>
      </c>
      <c r="G11" s="56">
        <v>0.439</v>
      </c>
      <c r="H11" s="55">
        <v>0.434</v>
      </c>
      <c r="I11" s="40">
        <v>0.55859999999999999</v>
      </c>
      <c r="J11" s="40">
        <v>0.4854</v>
      </c>
      <c r="K11" s="40">
        <v>0.45650000000000002</v>
      </c>
      <c r="L11" s="40">
        <v>0.4491</v>
      </c>
      <c r="M11" s="56">
        <v>0.4415</v>
      </c>
      <c r="N11" s="87">
        <f t="shared" si="1"/>
        <v>9.6022433531775073E-2</v>
      </c>
      <c r="O11" s="49" t="s">
        <v>144</v>
      </c>
    </row>
    <row r="12" spans="1:15" x14ac:dyDescent="0.2">
      <c r="A12" s="86" t="s">
        <v>147</v>
      </c>
      <c r="B12" s="55">
        <v>0.62309999999999999</v>
      </c>
      <c r="C12" s="40">
        <v>0.6099</v>
      </c>
      <c r="D12" s="40">
        <v>0.53369999999999995</v>
      </c>
      <c r="E12" s="40">
        <v>0.50960000000000005</v>
      </c>
      <c r="F12" s="40">
        <v>0.52249999999999996</v>
      </c>
      <c r="G12" s="56">
        <v>0.61719999999999997</v>
      </c>
      <c r="H12" s="55">
        <v>0.52769999999999995</v>
      </c>
      <c r="I12" s="40">
        <v>0.55210000000000004</v>
      </c>
      <c r="J12" s="40">
        <v>0.56459999999999999</v>
      </c>
      <c r="K12" s="40">
        <v>0.56769999999999998</v>
      </c>
      <c r="L12" s="40">
        <v>0.56369999999999998</v>
      </c>
      <c r="M12" s="56">
        <v>0.58179999999999998</v>
      </c>
      <c r="N12" s="87">
        <f t="shared" si="1"/>
        <v>0.67789536010530582</v>
      </c>
      <c r="O12" s="49" t="s">
        <v>144</v>
      </c>
    </row>
    <row r="13" spans="1:15" x14ac:dyDescent="0.2">
      <c r="A13" s="86" t="s">
        <v>148</v>
      </c>
      <c r="B13" s="55">
        <v>0.81020000000000003</v>
      </c>
      <c r="C13" s="40">
        <v>0.79420000000000002</v>
      </c>
      <c r="D13" s="40">
        <v>0.62029999999999996</v>
      </c>
      <c r="E13" s="40">
        <v>0.62309999999999999</v>
      </c>
      <c r="F13" s="40">
        <v>0.74809999999999999</v>
      </c>
      <c r="G13" s="56">
        <v>0.80030000000000001</v>
      </c>
      <c r="H13" s="55">
        <v>0.64590000000000003</v>
      </c>
      <c r="I13" s="40">
        <v>0.62960000000000005</v>
      </c>
      <c r="J13" s="40">
        <v>0.63280000000000003</v>
      </c>
      <c r="K13" s="40">
        <v>0.6179</v>
      </c>
      <c r="L13" s="40">
        <v>0.62460000000000004</v>
      </c>
      <c r="M13" s="56">
        <v>0.61960000000000004</v>
      </c>
      <c r="N13" s="87">
        <f t="shared" si="1"/>
        <v>1.6823666572064432E-2</v>
      </c>
      <c r="O13" s="49" t="s">
        <v>153</v>
      </c>
    </row>
    <row r="14" spans="1:15" x14ac:dyDescent="0.2">
      <c r="A14" s="88" t="s">
        <v>151</v>
      </c>
      <c r="B14" s="59">
        <v>1.2738</v>
      </c>
      <c r="C14" s="60">
        <v>1.2491000000000001</v>
      </c>
      <c r="D14" s="60">
        <v>0.74219999999999997</v>
      </c>
      <c r="E14" s="60">
        <v>0.78249999999999997</v>
      </c>
      <c r="F14" s="60">
        <v>0.90839999999999999</v>
      </c>
      <c r="G14" s="61">
        <v>1.1808000000000001</v>
      </c>
      <c r="H14" s="59">
        <v>0.71550000000000002</v>
      </c>
      <c r="I14" s="60">
        <v>0.79210000000000003</v>
      </c>
      <c r="J14" s="60">
        <v>0.79479999999999995</v>
      </c>
      <c r="K14" s="60">
        <v>0.78549999999999998</v>
      </c>
      <c r="L14" s="60">
        <v>0.77300000000000002</v>
      </c>
      <c r="M14" s="61">
        <v>0.78180000000000005</v>
      </c>
      <c r="N14" s="89">
        <f t="shared" si="1"/>
        <v>3.042810310493084E-2</v>
      </c>
      <c r="O14" s="52" t="s">
        <v>153</v>
      </c>
    </row>
  </sheetData>
  <mergeCells count="4">
    <mergeCell ref="B1:G1"/>
    <mergeCell ref="H1:M1"/>
    <mergeCell ref="B9:G9"/>
    <mergeCell ref="H9:M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935AF-D7E2-094E-B21F-448A4EBAFAF9}">
  <dimension ref="A1:O14"/>
  <sheetViews>
    <sheetView zoomScale="101" workbookViewId="0">
      <selection activeCell="E27" sqref="E27"/>
    </sheetView>
  </sheetViews>
  <sheetFormatPr baseColWidth="10" defaultColWidth="10.83203125" defaultRowHeight="14" x14ac:dyDescent="0.2"/>
  <cols>
    <col min="1" max="1" width="14.5" style="41" customWidth="1"/>
    <col min="2" max="16384" width="10.83203125" style="41"/>
  </cols>
  <sheetData>
    <row r="1" spans="1:15" x14ac:dyDescent="0.2">
      <c r="A1" s="84" t="s">
        <v>138</v>
      </c>
      <c r="B1" s="166" t="s">
        <v>154</v>
      </c>
      <c r="C1" s="167"/>
      <c r="D1" s="167"/>
      <c r="E1" s="167"/>
      <c r="F1" s="167"/>
      <c r="G1" s="167"/>
      <c r="H1" s="169" t="s">
        <v>155</v>
      </c>
      <c r="I1" s="170"/>
      <c r="J1" s="170"/>
      <c r="K1" s="170"/>
      <c r="L1" s="170"/>
      <c r="M1" s="170"/>
      <c r="N1" s="46" t="s">
        <v>141</v>
      </c>
      <c r="O1" s="85" t="s">
        <v>142</v>
      </c>
    </row>
    <row r="2" spans="1:15" x14ac:dyDescent="0.2">
      <c r="A2" s="86" t="s">
        <v>143</v>
      </c>
      <c r="B2" s="55">
        <v>0.49630000000000002</v>
      </c>
      <c r="C2" s="40">
        <v>0.67600000000000005</v>
      </c>
      <c r="D2" s="40">
        <v>0.53380000000000005</v>
      </c>
      <c r="E2" s="40">
        <v>0.52510000000000001</v>
      </c>
      <c r="F2" s="40">
        <v>0.54930000000000001</v>
      </c>
      <c r="G2" s="40">
        <v>0.49930000000000002</v>
      </c>
      <c r="H2" s="55">
        <v>0.52839999999999998</v>
      </c>
      <c r="I2" s="40">
        <v>0.50280000000000002</v>
      </c>
      <c r="J2" s="40">
        <v>0.5222</v>
      </c>
      <c r="K2" s="40">
        <v>0.53610000000000002</v>
      </c>
      <c r="L2" s="40">
        <v>0.52039999999999997</v>
      </c>
      <c r="M2" s="40">
        <v>0.54120000000000001</v>
      </c>
      <c r="N2" s="48">
        <f t="shared" ref="N2:N7" si="0">TTEST(B2:G2, H2:M2, 2, 2)</f>
        <v>0.45706073543764525</v>
      </c>
      <c r="O2" s="87" t="s">
        <v>144</v>
      </c>
    </row>
    <row r="3" spans="1:15" x14ac:dyDescent="0.2">
      <c r="A3" s="86" t="s">
        <v>145</v>
      </c>
      <c r="B3" s="55">
        <v>0.66180000000000005</v>
      </c>
      <c r="C3" s="40">
        <v>0.63470000000000004</v>
      </c>
      <c r="D3" s="40">
        <v>0.64439999999999997</v>
      </c>
      <c r="E3" s="40">
        <v>0.61760000000000004</v>
      </c>
      <c r="F3" s="40">
        <v>0.62209999999999999</v>
      </c>
      <c r="G3" s="40">
        <v>0.65610000000000002</v>
      </c>
      <c r="H3" s="55">
        <v>0.6028</v>
      </c>
      <c r="I3" s="40">
        <v>0.55230000000000001</v>
      </c>
      <c r="J3" s="40">
        <v>0.65090000000000003</v>
      </c>
      <c r="K3" s="40">
        <v>0.60680000000000001</v>
      </c>
      <c r="L3" s="40">
        <v>0.66279999999999994</v>
      </c>
      <c r="M3" s="40">
        <v>0.6089</v>
      </c>
      <c r="N3" s="48">
        <f t="shared" si="0"/>
        <v>0.18141112368967818</v>
      </c>
      <c r="O3" s="87" t="s">
        <v>144</v>
      </c>
    </row>
    <row r="4" spans="1:15" x14ac:dyDescent="0.2">
      <c r="A4" s="86" t="s">
        <v>147</v>
      </c>
      <c r="B4" s="55">
        <v>0.72729999999999995</v>
      </c>
      <c r="C4" s="40">
        <v>0.54549999999999998</v>
      </c>
      <c r="D4" s="40">
        <v>0.55520000000000003</v>
      </c>
      <c r="E4" s="40">
        <v>0.63900000000000001</v>
      </c>
      <c r="F4" s="40">
        <v>0.65290000000000004</v>
      </c>
      <c r="G4" s="40">
        <v>0.90010000000000001</v>
      </c>
      <c r="H4" s="55">
        <v>0.57279999999999998</v>
      </c>
      <c r="I4" s="40">
        <v>0.66869999999999996</v>
      </c>
      <c r="J4" s="40">
        <v>0.6008</v>
      </c>
      <c r="K4" s="40">
        <v>0.71299999999999997</v>
      </c>
      <c r="L4" s="40">
        <v>0.66520000000000001</v>
      </c>
      <c r="M4" s="40">
        <v>1.0214000000000001</v>
      </c>
      <c r="N4" s="48">
        <f t="shared" si="0"/>
        <v>0.67329205384035018</v>
      </c>
      <c r="O4" s="87" t="s">
        <v>144</v>
      </c>
    </row>
    <row r="5" spans="1:15" x14ac:dyDescent="0.2">
      <c r="A5" s="86" t="s">
        <v>148</v>
      </c>
      <c r="B5" s="55">
        <v>1.3086</v>
      </c>
      <c r="C5" s="40">
        <v>1.1753</v>
      </c>
      <c r="D5" s="40">
        <v>1.1691</v>
      </c>
      <c r="E5" s="40">
        <v>1.1259999999999999</v>
      </c>
      <c r="F5" s="40">
        <v>1.2037</v>
      </c>
      <c r="G5" s="40">
        <v>1.1580999999999999</v>
      </c>
      <c r="H5" s="55">
        <v>1.0349999999999999</v>
      </c>
      <c r="I5" s="40">
        <v>1.1073</v>
      </c>
      <c r="J5" s="40">
        <v>1.085</v>
      </c>
      <c r="K5" s="40">
        <v>1.1273</v>
      </c>
      <c r="L5" s="40">
        <v>1.2684</v>
      </c>
      <c r="M5" s="40">
        <v>1.3084</v>
      </c>
      <c r="N5" s="48">
        <f t="shared" si="0"/>
        <v>0.51123293656624469</v>
      </c>
      <c r="O5" s="87" t="s">
        <v>144</v>
      </c>
    </row>
    <row r="6" spans="1:15" x14ac:dyDescent="0.2">
      <c r="A6" s="86" t="s">
        <v>150</v>
      </c>
      <c r="B6" s="55">
        <v>1.2951999999999999</v>
      </c>
      <c r="C6" s="40">
        <v>1.5481</v>
      </c>
      <c r="D6" s="40">
        <v>1.6911</v>
      </c>
      <c r="E6" s="40">
        <v>1.669</v>
      </c>
      <c r="F6" s="40">
        <v>1.7730999999999999</v>
      </c>
      <c r="G6" s="40">
        <v>1.6187</v>
      </c>
      <c r="H6" s="55">
        <v>1.3957999999999999</v>
      </c>
      <c r="I6" s="40">
        <v>1.3768</v>
      </c>
      <c r="J6" s="40">
        <v>1.3219000000000001</v>
      </c>
      <c r="K6" s="40">
        <v>1.5130999999999999</v>
      </c>
      <c r="L6" s="40">
        <v>1.4142999999999999</v>
      </c>
      <c r="M6" s="40">
        <v>1.5772999999999999</v>
      </c>
      <c r="N6" s="48">
        <f t="shared" si="0"/>
        <v>5.9734970635384979E-2</v>
      </c>
      <c r="O6" s="87" t="s">
        <v>144</v>
      </c>
    </row>
    <row r="7" spans="1:15" x14ac:dyDescent="0.2">
      <c r="A7" s="88" t="s">
        <v>151</v>
      </c>
      <c r="B7" s="59">
        <v>1.107</v>
      </c>
      <c r="C7" s="60">
        <v>0.99960000000000004</v>
      </c>
      <c r="D7" s="60">
        <v>1.2612000000000001</v>
      </c>
      <c r="E7" s="60">
        <v>1.3596999999999999</v>
      </c>
      <c r="F7" s="60">
        <v>1.2229000000000001</v>
      </c>
      <c r="G7" s="60">
        <v>1.2738</v>
      </c>
      <c r="H7" s="59">
        <v>1.2627999999999999</v>
      </c>
      <c r="I7" s="60">
        <v>1.6105</v>
      </c>
      <c r="J7" s="60">
        <v>1.4452</v>
      </c>
      <c r="K7" s="60">
        <v>1.3824000000000001</v>
      </c>
      <c r="L7" s="60">
        <v>1.3106</v>
      </c>
      <c r="M7" s="60">
        <v>1.1968000000000001</v>
      </c>
      <c r="N7" s="53">
        <f t="shared" si="0"/>
        <v>6.7832602641937412E-2</v>
      </c>
      <c r="O7" s="89" t="s">
        <v>144</v>
      </c>
    </row>
    <row r="9" spans="1:15" s="45" customFormat="1" x14ac:dyDescent="0.2">
      <c r="A9" s="84" t="s">
        <v>152</v>
      </c>
      <c r="B9" s="166" t="s">
        <v>154</v>
      </c>
      <c r="C9" s="167"/>
      <c r="D9" s="167"/>
      <c r="E9" s="167"/>
      <c r="F9" s="167"/>
      <c r="G9" s="168"/>
      <c r="H9" s="169" t="s">
        <v>156</v>
      </c>
      <c r="I9" s="170"/>
      <c r="J9" s="170"/>
      <c r="K9" s="170"/>
      <c r="L9" s="170"/>
      <c r="M9" s="171"/>
      <c r="N9" s="85" t="s">
        <v>141</v>
      </c>
      <c r="O9" s="90" t="s">
        <v>142</v>
      </c>
    </row>
    <row r="10" spans="1:15" x14ac:dyDescent="0.2">
      <c r="A10" s="86" t="s">
        <v>143</v>
      </c>
      <c r="B10" s="55">
        <v>0.3821</v>
      </c>
      <c r="C10" s="40">
        <v>0.32600000000000001</v>
      </c>
      <c r="D10" s="40">
        <v>0.439</v>
      </c>
      <c r="E10" s="40">
        <v>0.4597</v>
      </c>
      <c r="F10" s="40">
        <v>0.42099999999999999</v>
      </c>
      <c r="G10" s="56">
        <v>0.47039999999999998</v>
      </c>
      <c r="H10" s="55">
        <v>0.43559999999999999</v>
      </c>
      <c r="I10" s="40">
        <v>0.42380000000000001</v>
      </c>
      <c r="J10" s="40">
        <v>0.39029999999999998</v>
      </c>
      <c r="K10" s="40">
        <v>0.42809999999999998</v>
      </c>
      <c r="L10" s="40">
        <v>0.43309999999999998</v>
      </c>
      <c r="M10" s="56">
        <v>0.42799999999999999</v>
      </c>
      <c r="N10" s="87">
        <f t="shared" ref="N10:N14" si="1">TTEST(B10:G10, H10:M10, 2, 2)</f>
        <v>0.775332846469168</v>
      </c>
      <c r="O10" s="49" t="s">
        <v>144</v>
      </c>
    </row>
    <row r="11" spans="1:15" x14ac:dyDescent="0.2">
      <c r="A11" s="86" t="s">
        <v>145</v>
      </c>
      <c r="B11" s="55">
        <v>0.45860000000000001</v>
      </c>
      <c r="C11" s="40">
        <v>0.46820000000000001</v>
      </c>
      <c r="D11" s="40">
        <v>0.44919999999999999</v>
      </c>
      <c r="E11" s="40">
        <v>0.43580000000000002</v>
      </c>
      <c r="F11" s="40">
        <v>0.63670000000000004</v>
      </c>
      <c r="G11" s="56">
        <v>0.55579999999999996</v>
      </c>
      <c r="H11" s="55">
        <v>0.49030000000000001</v>
      </c>
      <c r="I11" s="40">
        <v>0.46929999999999999</v>
      </c>
      <c r="J11" s="40">
        <v>0.49740000000000001</v>
      </c>
      <c r="K11" s="40">
        <v>0.48130000000000001</v>
      </c>
      <c r="L11" s="40">
        <v>0.48980000000000001</v>
      </c>
      <c r="M11" s="56">
        <v>0.47639999999999999</v>
      </c>
      <c r="N11" s="87">
        <f t="shared" si="1"/>
        <v>0.62029451185041129</v>
      </c>
      <c r="O11" s="49" t="s">
        <v>144</v>
      </c>
    </row>
    <row r="12" spans="1:15" x14ac:dyDescent="0.2">
      <c r="A12" s="86" t="s">
        <v>147</v>
      </c>
      <c r="B12" s="55">
        <v>0.55400000000000005</v>
      </c>
      <c r="C12" s="40">
        <v>0.54330000000000001</v>
      </c>
      <c r="D12" s="40">
        <v>0.53749999999999998</v>
      </c>
      <c r="E12" s="40">
        <v>0.50629999999999997</v>
      </c>
      <c r="F12" s="40">
        <v>0.51739999999999997</v>
      </c>
      <c r="G12" s="56">
        <v>0.53759999999999997</v>
      </c>
      <c r="H12" s="55">
        <v>0.53659999999999997</v>
      </c>
      <c r="I12" s="40">
        <v>0.54369999999999996</v>
      </c>
      <c r="J12" s="40">
        <v>0.53690000000000004</v>
      </c>
      <c r="K12" s="40">
        <v>0.53059999999999996</v>
      </c>
      <c r="L12" s="40">
        <v>0.54510000000000003</v>
      </c>
      <c r="M12" s="56">
        <v>0.56479999999999997</v>
      </c>
      <c r="N12" s="87">
        <f t="shared" si="1"/>
        <v>0.26384485172561051</v>
      </c>
      <c r="O12" s="49" t="s">
        <v>144</v>
      </c>
    </row>
    <row r="13" spans="1:15" x14ac:dyDescent="0.2">
      <c r="A13" s="86" t="s">
        <v>148</v>
      </c>
      <c r="B13" s="55">
        <v>0.60699999999999998</v>
      </c>
      <c r="C13" s="40">
        <v>0.62419999999999998</v>
      </c>
      <c r="D13" s="40">
        <v>0.59279999999999999</v>
      </c>
      <c r="E13" s="40">
        <v>0.52849999999999997</v>
      </c>
      <c r="F13" s="40">
        <v>0.53069999999999995</v>
      </c>
      <c r="G13" s="56">
        <v>0.54330000000000001</v>
      </c>
      <c r="H13" s="55">
        <v>0.58520000000000005</v>
      </c>
      <c r="I13" s="40">
        <v>0.62280000000000002</v>
      </c>
      <c r="J13" s="40">
        <v>0.58809999999999996</v>
      </c>
      <c r="K13" s="40">
        <v>0.58150000000000002</v>
      </c>
      <c r="L13" s="40">
        <v>0.60589999999999999</v>
      </c>
      <c r="M13" s="56">
        <v>0.61680000000000001</v>
      </c>
      <c r="N13" s="87">
        <f t="shared" si="1"/>
        <v>0.14973730323815174</v>
      </c>
      <c r="O13" s="49" t="s">
        <v>144</v>
      </c>
    </row>
    <row r="14" spans="1:15" x14ac:dyDescent="0.2">
      <c r="A14" s="88" t="s">
        <v>151</v>
      </c>
      <c r="B14" s="59">
        <v>0.66469999999999996</v>
      </c>
      <c r="C14" s="60">
        <v>0.76939999999999997</v>
      </c>
      <c r="D14" s="60">
        <v>0.82240000000000002</v>
      </c>
      <c r="E14" s="60">
        <v>0.69689999999999996</v>
      </c>
      <c r="F14" s="60">
        <v>0.78939999999999999</v>
      </c>
      <c r="G14" s="61">
        <v>0.75029999999999997</v>
      </c>
      <c r="H14" s="59">
        <v>0.8528</v>
      </c>
      <c r="I14" s="60">
        <v>0.76670000000000005</v>
      </c>
      <c r="J14" s="60">
        <v>0.87460000000000004</v>
      </c>
      <c r="K14" s="60">
        <v>0.78090000000000004</v>
      </c>
      <c r="L14" s="60">
        <v>0.81040000000000001</v>
      </c>
      <c r="M14" s="61">
        <v>0.751</v>
      </c>
      <c r="N14" s="89">
        <f t="shared" si="1"/>
        <v>9.7406808058435115E-2</v>
      </c>
      <c r="O14" s="52" t="s">
        <v>144</v>
      </c>
    </row>
  </sheetData>
  <mergeCells count="4">
    <mergeCell ref="B1:G1"/>
    <mergeCell ref="H1:M1"/>
    <mergeCell ref="B9:G9"/>
    <mergeCell ref="H9:M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2EF47-FD87-784B-A34D-03BA7CF3853A}">
  <dimension ref="A1:BC8"/>
  <sheetViews>
    <sheetView zoomScale="110" workbookViewId="0">
      <selection activeCell="C20" sqref="C20"/>
    </sheetView>
  </sheetViews>
  <sheetFormatPr baseColWidth="10" defaultColWidth="10.83203125" defaultRowHeight="14" x14ac:dyDescent="0.2"/>
  <cols>
    <col min="1" max="16384" width="10.83203125" style="41"/>
  </cols>
  <sheetData>
    <row r="1" spans="1:55" x14ac:dyDescent="0.2">
      <c r="A1" s="45" t="s">
        <v>44</v>
      </c>
    </row>
    <row r="2" spans="1:55" s="47" customFormat="1" x14ac:dyDescent="0.2">
      <c r="A2" s="65" t="s">
        <v>157</v>
      </c>
      <c r="B2" s="159" t="s">
        <v>1</v>
      </c>
      <c r="C2" s="160"/>
      <c r="D2" s="160"/>
      <c r="E2" s="160"/>
      <c r="F2" s="160"/>
      <c r="G2" s="161"/>
      <c r="H2" s="159" t="s">
        <v>158</v>
      </c>
      <c r="I2" s="160"/>
      <c r="J2" s="160"/>
      <c r="K2" s="160"/>
      <c r="L2" s="160"/>
      <c r="M2" s="161"/>
      <c r="N2" s="159" t="s">
        <v>159</v>
      </c>
      <c r="O2" s="160"/>
      <c r="P2" s="160"/>
      <c r="Q2" s="160"/>
      <c r="R2" s="160"/>
      <c r="S2" s="161"/>
      <c r="T2" s="159" t="s">
        <v>160</v>
      </c>
      <c r="U2" s="160"/>
      <c r="V2" s="160"/>
      <c r="W2" s="160"/>
      <c r="X2" s="160"/>
      <c r="Y2" s="161"/>
      <c r="Z2" s="159" t="s">
        <v>161</v>
      </c>
      <c r="AA2" s="160"/>
      <c r="AB2" s="160"/>
      <c r="AC2" s="160"/>
      <c r="AD2" s="160"/>
      <c r="AE2" s="161"/>
      <c r="AF2" s="159" t="s">
        <v>162</v>
      </c>
      <c r="AG2" s="160"/>
      <c r="AH2" s="160"/>
      <c r="AI2" s="160"/>
      <c r="AJ2" s="160"/>
      <c r="AK2" s="161"/>
      <c r="AL2" s="159" t="s">
        <v>163</v>
      </c>
      <c r="AM2" s="160"/>
      <c r="AN2" s="160"/>
      <c r="AO2" s="160"/>
      <c r="AP2" s="160"/>
      <c r="AQ2" s="161"/>
      <c r="AR2" s="159" t="s">
        <v>164</v>
      </c>
      <c r="AS2" s="160"/>
      <c r="AT2" s="160"/>
      <c r="AU2" s="160"/>
      <c r="AV2" s="160"/>
      <c r="AW2" s="161"/>
      <c r="AX2" s="160" t="s">
        <v>165</v>
      </c>
      <c r="AY2" s="160"/>
      <c r="AZ2" s="160"/>
      <c r="BA2" s="160"/>
      <c r="BB2" s="160"/>
      <c r="BC2" s="161"/>
    </row>
    <row r="3" spans="1:55" x14ac:dyDescent="0.2">
      <c r="A3" s="92">
        <v>1.08</v>
      </c>
      <c r="B3" s="55">
        <v>97.75</v>
      </c>
      <c r="C3" s="40">
        <v>128.08000000000001</v>
      </c>
      <c r="D3" s="40">
        <v>174.47</v>
      </c>
      <c r="E3" s="40">
        <v>175.87</v>
      </c>
      <c r="F3" s="40">
        <v>170.37</v>
      </c>
      <c r="G3" s="56">
        <v>126.24</v>
      </c>
      <c r="H3" s="55">
        <v>210.14</v>
      </c>
      <c r="I3" s="40">
        <v>247.56</v>
      </c>
      <c r="J3" s="40">
        <v>258.23</v>
      </c>
      <c r="K3" s="40">
        <v>235.91</v>
      </c>
      <c r="L3" s="40">
        <v>198.62</v>
      </c>
      <c r="M3" s="56">
        <v>125.05</v>
      </c>
      <c r="N3" s="55">
        <v>164.45</v>
      </c>
      <c r="O3" s="40">
        <v>151.16</v>
      </c>
      <c r="P3" s="40">
        <v>186.59</v>
      </c>
      <c r="Q3" s="40">
        <v>195.61</v>
      </c>
      <c r="R3" s="40">
        <v>209.95</v>
      </c>
      <c r="S3" s="56">
        <v>185.31</v>
      </c>
      <c r="T3" s="55">
        <v>166.88</v>
      </c>
      <c r="U3" s="40">
        <v>157.47999999999999</v>
      </c>
      <c r="V3" s="40">
        <v>170.28</v>
      </c>
      <c r="W3" s="40">
        <v>172.37</v>
      </c>
      <c r="X3" s="40">
        <v>174.72</v>
      </c>
      <c r="Y3" s="56">
        <v>167.46</v>
      </c>
      <c r="Z3" s="55">
        <v>54.83</v>
      </c>
      <c r="AA3" s="40">
        <v>61.94</v>
      </c>
      <c r="AB3" s="40">
        <v>62.66</v>
      </c>
      <c r="AC3" s="40">
        <v>59.21</v>
      </c>
      <c r="AD3" s="40">
        <v>59.87</v>
      </c>
      <c r="AE3" s="56">
        <v>61.1</v>
      </c>
      <c r="AF3" s="55">
        <v>11.48</v>
      </c>
      <c r="AG3" s="40">
        <v>10.220000000000001</v>
      </c>
      <c r="AH3" s="40">
        <v>9.85</v>
      </c>
      <c r="AI3" s="40">
        <v>11.16</v>
      </c>
      <c r="AJ3" s="40">
        <v>15.79</v>
      </c>
      <c r="AK3" s="56">
        <v>19.11</v>
      </c>
      <c r="AL3" s="55">
        <v>5.57</v>
      </c>
      <c r="AM3" s="40">
        <v>0.46</v>
      </c>
      <c r="AN3" s="40">
        <v>5.94</v>
      </c>
      <c r="AO3" s="40">
        <v>11.87</v>
      </c>
      <c r="AP3" s="40">
        <v>7.84</v>
      </c>
      <c r="AQ3" s="56">
        <v>15.96</v>
      </c>
      <c r="AR3" s="55">
        <v>5.82</v>
      </c>
      <c r="AS3" s="40">
        <v>4.58</v>
      </c>
      <c r="AT3" s="40">
        <v>10.92</v>
      </c>
      <c r="AU3" s="40">
        <v>6.54</v>
      </c>
      <c r="AV3" s="40">
        <v>13.37</v>
      </c>
      <c r="AW3" s="56">
        <v>16.63</v>
      </c>
      <c r="AX3" s="40">
        <v>12.13</v>
      </c>
      <c r="AY3" s="40">
        <v>12.96</v>
      </c>
      <c r="AZ3" s="40">
        <v>20.52</v>
      </c>
      <c r="BA3" s="40">
        <v>20.440000000000001</v>
      </c>
      <c r="BB3" s="40">
        <v>21.09</v>
      </c>
      <c r="BC3" s="56">
        <v>20.11</v>
      </c>
    </row>
    <row r="4" spans="1:55" x14ac:dyDescent="0.2">
      <c r="A4" s="92">
        <v>6.28</v>
      </c>
      <c r="B4" s="55">
        <v>96.91</v>
      </c>
      <c r="C4" s="40">
        <v>128.53</v>
      </c>
      <c r="D4" s="40">
        <v>178.05</v>
      </c>
      <c r="E4" s="40">
        <v>177.07</v>
      </c>
      <c r="F4" s="40">
        <v>170.16</v>
      </c>
      <c r="G4" s="56">
        <v>125.64</v>
      </c>
      <c r="H4" s="55">
        <v>211.07</v>
      </c>
      <c r="I4" s="40">
        <v>245.37</v>
      </c>
      <c r="J4" s="40">
        <v>259.33</v>
      </c>
      <c r="K4" s="40">
        <v>231.09</v>
      </c>
      <c r="L4" s="40">
        <v>195.42</v>
      </c>
      <c r="M4" s="56">
        <v>117.85</v>
      </c>
      <c r="N4" s="55">
        <v>169.23</v>
      </c>
      <c r="O4" s="40">
        <v>149.37</v>
      </c>
      <c r="P4" s="40">
        <v>179.29</v>
      </c>
      <c r="Q4" s="40">
        <v>187.66</v>
      </c>
      <c r="R4" s="40">
        <v>201.33</v>
      </c>
      <c r="S4" s="56">
        <v>176.99</v>
      </c>
      <c r="T4" s="55">
        <v>166.9</v>
      </c>
      <c r="U4" s="40">
        <v>156.47</v>
      </c>
      <c r="V4" s="40">
        <v>165.03</v>
      </c>
      <c r="W4" s="40">
        <v>163.56</v>
      </c>
      <c r="X4" s="40">
        <v>171.1</v>
      </c>
      <c r="Y4" s="56">
        <v>161.35</v>
      </c>
      <c r="Z4" s="55">
        <v>57.1</v>
      </c>
      <c r="AA4" s="40">
        <v>62.62</v>
      </c>
      <c r="AB4" s="40">
        <v>61.18</v>
      </c>
      <c r="AC4" s="40">
        <v>55.67</v>
      </c>
      <c r="AD4" s="40">
        <v>57.02</v>
      </c>
      <c r="AE4" s="56">
        <v>58.61</v>
      </c>
      <c r="AF4" s="55">
        <v>12.87</v>
      </c>
      <c r="AG4" s="40">
        <v>10.75</v>
      </c>
      <c r="AH4" s="40">
        <v>9.43</v>
      </c>
      <c r="AI4" s="40">
        <v>8.6</v>
      </c>
      <c r="AJ4" s="40">
        <v>13.41</v>
      </c>
      <c r="AK4" s="56">
        <v>14.24</v>
      </c>
      <c r="AL4" s="55">
        <v>5.68</v>
      </c>
      <c r="AM4" s="40">
        <v>1.57</v>
      </c>
      <c r="AN4" s="40">
        <v>7.09</v>
      </c>
      <c r="AO4" s="40">
        <v>8.5500000000000007</v>
      </c>
      <c r="AP4" s="40">
        <v>8.41</v>
      </c>
      <c r="AQ4" s="56">
        <v>10.48</v>
      </c>
      <c r="AR4" s="55">
        <v>10.35</v>
      </c>
      <c r="AS4" s="40">
        <v>5.62</v>
      </c>
      <c r="AT4" s="40">
        <v>13.85</v>
      </c>
      <c r="AU4" s="40">
        <v>6.34</v>
      </c>
      <c r="AV4" s="40">
        <v>11.47</v>
      </c>
      <c r="AW4" s="56">
        <v>12.26</v>
      </c>
      <c r="AX4" s="40">
        <v>16.350000000000001</v>
      </c>
      <c r="AY4" s="40">
        <v>12</v>
      </c>
      <c r="AZ4" s="40">
        <v>22.36</v>
      </c>
      <c r="BA4" s="40">
        <v>21.97</v>
      </c>
      <c r="BB4" s="40">
        <v>22.93</v>
      </c>
      <c r="BC4" s="56">
        <v>19.2</v>
      </c>
    </row>
    <row r="5" spans="1:55" x14ac:dyDescent="0.2">
      <c r="A5" s="92">
        <v>11.53</v>
      </c>
      <c r="B5" s="55">
        <v>95.67</v>
      </c>
      <c r="C5" s="40">
        <v>126.9</v>
      </c>
      <c r="D5" s="40">
        <v>177.86</v>
      </c>
      <c r="E5" s="40">
        <v>175.89</v>
      </c>
      <c r="F5" s="40">
        <v>168.53</v>
      </c>
      <c r="G5" s="56">
        <v>123.42</v>
      </c>
      <c r="H5" s="55">
        <v>207.9</v>
      </c>
      <c r="I5" s="40">
        <v>241.55</v>
      </c>
      <c r="J5" s="40">
        <v>255.68</v>
      </c>
      <c r="K5" s="40">
        <v>226.45</v>
      </c>
      <c r="L5" s="40">
        <v>192.38</v>
      </c>
      <c r="M5" s="56">
        <v>112.85</v>
      </c>
      <c r="N5" s="55">
        <v>163.31</v>
      </c>
      <c r="O5" s="40">
        <v>145.04</v>
      </c>
      <c r="P5" s="40">
        <v>171.79</v>
      </c>
      <c r="Q5" s="40">
        <v>181.96</v>
      </c>
      <c r="R5" s="40">
        <v>195.67</v>
      </c>
      <c r="S5" s="56">
        <v>172.02</v>
      </c>
      <c r="T5" s="55">
        <v>162.94</v>
      </c>
      <c r="U5" s="40">
        <v>151.21</v>
      </c>
      <c r="V5" s="40">
        <v>158.57</v>
      </c>
      <c r="W5" s="40">
        <v>154.78</v>
      </c>
      <c r="X5" s="40">
        <v>166.76</v>
      </c>
      <c r="Y5" s="56">
        <v>156.27000000000001</v>
      </c>
      <c r="Z5" s="55">
        <v>55.42</v>
      </c>
      <c r="AA5" s="40">
        <v>59.87</v>
      </c>
      <c r="AB5" s="40">
        <v>57.67</v>
      </c>
      <c r="AC5" s="40">
        <v>52.91</v>
      </c>
      <c r="AD5" s="40">
        <v>53.42</v>
      </c>
      <c r="AE5" s="56">
        <v>54.38</v>
      </c>
      <c r="AF5" s="55">
        <v>12.92</v>
      </c>
      <c r="AG5" s="40">
        <v>10.72</v>
      </c>
      <c r="AH5" s="40">
        <v>8.73</v>
      </c>
      <c r="AI5" s="40">
        <v>9.39</v>
      </c>
      <c r="AJ5" s="40">
        <v>12.24</v>
      </c>
      <c r="AK5" s="56">
        <v>12.02</v>
      </c>
      <c r="AL5" s="55">
        <v>5.7</v>
      </c>
      <c r="AM5" s="40">
        <v>1.64</v>
      </c>
      <c r="AN5" s="40">
        <v>6.47</v>
      </c>
      <c r="AO5" s="40">
        <v>5.65</v>
      </c>
      <c r="AP5" s="40">
        <v>7.7</v>
      </c>
      <c r="AQ5" s="56">
        <v>5.89</v>
      </c>
      <c r="AR5" s="55">
        <v>1.22</v>
      </c>
      <c r="AS5" s="40">
        <v>5.39</v>
      </c>
      <c r="AT5" s="40">
        <v>10.53</v>
      </c>
      <c r="AU5" s="40">
        <v>5.62</v>
      </c>
      <c r="AV5" s="40">
        <v>10.199999999999999</v>
      </c>
      <c r="AW5" s="56">
        <v>13.45</v>
      </c>
      <c r="AX5" s="40">
        <v>15.26</v>
      </c>
      <c r="AY5" s="40">
        <v>14.43</v>
      </c>
      <c r="AZ5" s="40">
        <v>21.58</v>
      </c>
      <c r="BA5" s="40">
        <v>20.49</v>
      </c>
      <c r="BB5" s="40">
        <v>22.1</v>
      </c>
      <c r="BC5" s="56">
        <v>16.739999999999998</v>
      </c>
    </row>
    <row r="6" spans="1:55" x14ac:dyDescent="0.2">
      <c r="A6" s="92">
        <v>16.98</v>
      </c>
      <c r="B6" s="55">
        <v>194.5</v>
      </c>
      <c r="C6" s="40">
        <v>255.34</v>
      </c>
      <c r="D6" s="40">
        <v>414.3</v>
      </c>
      <c r="E6" s="40">
        <v>397.96</v>
      </c>
      <c r="F6" s="40">
        <v>378.22</v>
      </c>
      <c r="G6" s="56">
        <v>230.68</v>
      </c>
      <c r="H6" s="55">
        <v>427.89</v>
      </c>
      <c r="I6" s="40">
        <v>518.67999999999995</v>
      </c>
      <c r="J6" s="40">
        <v>562.70000000000005</v>
      </c>
      <c r="K6" s="40">
        <v>536.86</v>
      </c>
      <c r="L6" s="40">
        <v>476.06</v>
      </c>
      <c r="M6" s="56">
        <v>197.25</v>
      </c>
      <c r="N6" s="55">
        <v>345.67</v>
      </c>
      <c r="O6" s="40">
        <v>305.39999999999998</v>
      </c>
      <c r="P6" s="40">
        <v>310.37</v>
      </c>
      <c r="Q6" s="40">
        <v>335.17</v>
      </c>
      <c r="R6" s="40">
        <v>503.03</v>
      </c>
      <c r="S6" s="56">
        <v>318.36</v>
      </c>
      <c r="T6" s="55">
        <v>286.79000000000002</v>
      </c>
      <c r="U6" s="40">
        <v>275.61</v>
      </c>
      <c r="V6" s="40">
        <v>247.44</v>
      </c>
      <c r="W6" s="40">
        <v>333.4</v>
      </c>
      <c r="X6" s="40">
        <v>288.57</v>
      </c>
      <c r="Y6" s="56">
        <v>279.77999999999997</v>
      </c>
      <c r="Z6" s="55">
        <v>148.16</v>
      </c>
      <c r="AA6" s="40">
        <v>151.37</v>
      </c>
      <c r="AB6" s="40">
        <v>174.13</v>
      </c>
      <c r="AC6" s="40">
        <v>180.55</v>
      </c>
      <c r="AD6" s="40">
        <v>161.80000000000001</v>
      </c>
      <c r="AE6" s="56">
        <v>103.25</v>
      </c>
      <c r="AF6" s="55">
        <v>69.66</v>
      </c>
      <c r="AG6" s="40">
        <v>68.95</v>
      </c>
      <c r="AH6" s="40">
        <v>53.77</v>
      </c>
      <c r="AI6" s="40">
        <v>60.35</v>
      </c>
      <c r="AJ6" s="40">
        <v>62</v>
      </c>
      <c r="AK6" s="56">
        <v>61.28</v>
      </c>
      <c r="AL6" s="55">
        <v>40.57</v>
      </c>
      <c r="AM6" s="40">
        <v>38.21</v>
      </c>
      <c r="AN6" s="40">
        <v>28.19</v>
      </c>
      <c r="AO6" s="40">
        <v>43.78</v>
      </c>
      <c r="AP6" s="40">
        <v>43.34</v>
      </c>
      <c r="AQ6" s="56">
        <v>39.58</v>
      </c>
      <c r="AR6" s="55">
        <v>36.36</v>
      </c>
      <c r="AS6" s="40">
        <v>42.58</v>
      </c>
      <c r="AT6" s="40">
        <v>60.27</v>
      </c>
      <c r="AU6" s="40">
        <v>51.42</v>
      </c>
      <c r="AV6" s="40">
        <v>65.37</v>
      </c>
      <c r="AW6" s="56">
        <v>51.74</v>
      </c>
      <c r="AX6" s="40">
        <v>21.45</v>
      </c>
      <c r="AY6" s="40">
        <v>24.03</v>
      </c>
      <c r="AZ6" s="40">
        <v>33.86</v>
      </c>
      <c r="BA6" s="40">
        <v>30.61</v>
      </c>
      <c r="BB6" s="40">
        <v>30.3</v>
      </c>
      <c r="BC6" s="56">
        <v>25.09</v>
      </c>
    </row>
    <row r="7" spans="1:55" x14ac:dyDescent="0.2">
      <c r="A7" s="92">
        <v>22.22</v>
      </c>
      <c r="B7" s="55">
        <v>179.69</v>
      </c>
      <c r="C7" s="40">
        <v>243.61</v>
      </c>
      <c r="D7" s="40">
        <v>372.83</v>
      </c>
      <c r="E7" s="40">
        <v>358.47</v>
      </c>
      <c r="F7" s="40">
        <v>334.9</v>
      </c>
      <c r="G7" s="56">
        <v>225.82</v>
      </c>
      <c r="H7" s="55">
        <v>475.5</v>
      </c>
      <c r="I7" s="40">
        <v>589.57000000000005</v>
      </c>
      <c r="J7" s="40">
        <v>568.21</v>
      </c>
      <c r="K7" s="40">
        <v>495.09</v>
      </c>
      <c r="L7" s="40">
        <v>452.86</v>
      </c>
      <c r="M7" s="56">
        <v>188.67</v>
      </c>
      <c r="N7" s="55">
        <v>347.5</v>
      </c>
      <c r="O7" s="40">
        <v>286.52</v>
      </c>
      <c r="P7" s="40">
        <v>313.08999999999997</v>
      </c>
      <c r="Q7" s="40">
        <v>359.84</v>
      </c>
      <c r="R7" s="40">
        <v>431.49</v>
      </c>
      <c r="S7" s="56">
        <v>354.85</v>
      </c>
      <c r="T7" s="55">
        <v>299.02</v>
      </c>
      <c r="U7" s="40">
        <v>291.60000000000002</v>
      </c>
      <c r="V7" s="40">
        <v>268.33999999999997</v>
      </c>
      <c r="W7" s="40">
        <v>306.64999999999998</v>
      </c>
      <c r="X7" s="40">
        <v>345.18</v>
      </c>
      <c r="Y7" s="56">
        <v>327.32</v>
      </c>
      <c r="Z7" s="55">
        <v>136.26</v>
      </c>
      <c r="AA7" s="40">
        <v>136.91999999999999</v>
      </c>
      <c r="AB7" s="40">
        <v>158.9</v>
      </c>
      <c r="AC7" s="40">
        <v>141.87</v>
      </c>
      <c r="AD7" s="40">
        <v>132.47</v>
      </c>
      <c r="AE7" s="56">
        <v>112.69</v>
      </c>
      <c r="AF7" s="55">
        <v>60.45</v>
      </c>
      <c r="AG7" s="40">
        <v>61.17</v>
      </c>
      <c r="AH7" s="40">
        <v>44.75</v>
      </c>
      <c r="AI7" s="40">
        <v>48.36</v>
      </c>
      <c r="AJ7" s="40">
        <v>55.58</v>
      </c>
      <c r="AK7" s="56">
        <v>64.790000000000006</v>
      </c>
      <c r="AL7" s="55">
        <v>40.47</v>
      </c>
      <c r="AM7" s="40">
        <v>41.16</v>
      </c>
      <c r="AN7" s="40">
        <v>36.880000000000003</v>
      </c>
      <c r="AO7" s="40">
        <v>45.18</v>
      </c>
      <c r="AP7" s="40">
        <v>45.29</v>
      </c>
      <c r="AQ7" s="56">
        <v>38.86</v>
      </c>
      <c r="AR7" s="55">
        <v>62.11</v>
      </c>
      <c r="AS7" s="40">
        <v>45.39</v>
      </c>
      <c r="AT7" s="40">
        <v>59.38</v>
      </c>
      <c r="AU7" s="40">
        <v>51.46</v>
      </c>
      <c r="AV7" s="40">
        <v>64.92</v>
      </c>
      <c r="AW7" s="56">
        <v>51.03</v>
      </c>
      <c r="AX7" s="40">
        <v>22.2</v>
      </c>
      <c r="AY7" s="40">
        <v>20.170000000000002</v>
      </c>
      <c r="AZ7" s="40">
        <v>34.659999999999997</v>
      </c>
      <c r="BA7" s="40">
        <v>28.05</v>
      </c>
      <c r="BB7" s="40">
        <v>28.58</v>
      </c>
      <c r="BC7" s="56">
        <v>21.99</v>
      </c>
    </row>
    <row r="8" spans="1:55" x14ac:dyDescent="0.2">
      <c r="A8" s="93">
        <v>27.43</v>
      </c>
      <c r="B8" s="59">
        <v>174.04</v>
      </c>
      <c r="C8" s="60">
        <v>235.87</v>
      </c>
      <c r="D8" s="60">
        <v>355.3</v>
      </c>
      <c r="E8" s="60">
        <v>339.06</v>
      </c>
      <c r="F8" s="60">
        <v>318.48</v>
      </c>
      <c r="G8" s="61">
        <v>223.65</v>
      </c>
      <c r="H8" s="59">
        <v>481.13</v>
      </c>
      <c r="I8" s="60">
        <v>561.83000000000004</v>
      </c>
      <c r="J8" s="60">
        <v>543.20000000000005</v>
      </c>
      <c r="K8" s="60">
        <v>470.31</v>
      </c>
      <c r="L8" s="60">
        <v>420.2</v>
      </c>
      <c r="M8" s="61">
        <v>186.82</v>
      </c>
      <c r="N8" s="59">
        <v>349.36</v>
      </c>
      <c r="O8" s="60">
        <v>274.29000000000002</v>
      </c>
      <c r="P8" s="60">
        <v>309.94</v>
      </c>
      <c r="Q8" s="60">
        <v>367.96</v>
      </c>
      <c r="R8" s="60">
        <v>401.01</v>
      </c>
      <c r="S8" s="61">
        <v>353.18</v>
      </c>
      <c r="T8" s="59">
        <v>312.24</v>
      </c>
      <c r="U8" s="60">
        <v>298.52999999999997</v>
      </c>
      <c r="V8" s="60">
        <v>279.92</v>
      </c>
      <c r="W8" s="60">
        <v>291.55</v>
      </c>
      <c r="X8" s="60">
        <v>351.28</v>
      </c>
      <c r="Y8" s="61">
        <v>330.29</v>
      </c>
      <c r="Z8" s="59">
        <v>125.52</v>
      </c>
      <c r="AA8" s="60">
        <v>129.69</v>
      </c>
      <c r="AB8" s="60">
        <v>139.16999999999999</v>
      </c>
      <c r="AC8" s="60">
        <v>116.68</v>
      </c>
      <c r="AD8" s="60">
        <v>116.66</v>
      </c>
      <c r="AE8" s="61">
        <v>113.9</v>
      </c>
      <c r="AF8" s="59">
        <v>53.6</v>
      </c>
      <c r="AG8" s="60">
        <v>52.76</v>
      </c>
      <c r="AH8" s="60">
        <v>41.01</v>
      </c>
      <c r="AI8" s="60">
        <v>43.44</v>
      </c>
      <c r="AJ8" s="60">
        <v>49.11</v>
      </c>
      <c r="AK8" s="61">
        <v>59.09</v>
      </c>
      <c r="AL8" s="59">
        <v>35.6</v>
      </c>
      <c r="AM8" s="60">
        <v>38.21</v>
      </c>
      <c r="AN8" s="60">
        <v>33.74</v>
      </c>
      <c r="AO8" s="60">
        <v>39.21</v>
      </c>
      <c r="AP8" s="60">
        <v>39.729999999999997</v>
      </c>
      <c r="AQ8" s="61">
        <v>38.090000000000003</v>
      </c>
      <c r="AR8" s="59">
        <v>39.17</v>
      </c>
      <c r="AS8" s="60">
        <v>43.17</v>
      </c>
      <c r="AT8" s="60">
        <v>55.22</v>
      </c>
      <c r="AU8" s="60">
        <v>48.13</v>
      </c>
      <c r="AV8" s="60">
        <v>58.47</v>
      </c>
      <c r="AW8" s="61">
        <v>47.71</v>
      </c>
      <c r="AX8" s="60">
        <v>20.309999999999999</v>
      </c>
      <c r="AY8" s="60">
        <v>20.29</v>
      </c>
      <c r="AZ8" s="60">
        <v>31.3</v>
      </c>
      <c r="BA8" s="60">
        <v>27.79</v>
      </c>
      <c r="BB8" s="60">
        <v>27.05</v>
      </c>
      <c r="BC8" s="61">
        <v>21.53</v>
      </c>
    </row>
  </sheetData>
  <mergeCells count="9">
    <mergeCell ref="AL2:AQ2"/>
    <mergeCell ref="AR2:AW2"/>
    <mergeCell ref="AX2:BC2"/>
    <mergeCell ref="B2:G2"/>
    <mergeCell ref="H2:M2"/>
    <mergeCell ref="N2:S2"/>
    <mergeCell ref="T2:Y2"/>
    <mergeCell ref="Z2:AE2"/>
    <mergeCell ref="AF2:A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C7A1-54BB-9643-96B6-4584B7AD3F19}">
  <dimension ref="A1:AF62"/>
  <sheetViews>
    <sheetView topLeftCell="A25" workbookViewId="0">
      <selection activeCell="C27" sqref="C27"/>
    </sheetView>
  </sheetViews>
  <sheetFormatPr baseColWidth="10" defaultColWidth="10.83203125" defaultRowHeight="14" x14ac:dyDescent="0.2"/>
  <cols>
    <col min="1" max="1" width="38" style="41" customWidth="1"/>
    <col min="2" max="11" width="10.83203125" style="41"/>
    <col min="12" max="12" width="34.1640625" style="41" customWidth="1"/>
    <col min="13" max="22" width="10.83203125" style="41"/>
    <col min="23" max="23" width="36.5" style="41" customWidth="1"/>
    <col min="24" max="16384" width="10.83203125" style="41"/>
  </cols>
  <sheetData>
    <row r="1" spans="1:32" x14ac:dyDescent="0.2">
      <c r="A1" s="45" t="s">
        <v>166</v>
      </c>
    </row>
    <row r="2" spans="1:32" x14ac:dyDescent="0.2">
      <c r="A2" s="103"/>
      <c r="B2" s="104" t="s">
        <v>1</v>
      </c>
      <c r="C2" s="105" t="s">
        <v>167</v>
      </c>
      <c r="D2" s="105" t="s">
        <v>168</v>
      </c>
      <c r="E2" s="105" t="s">
        <v>169</v>
      </c>
      <c r="F2" s="105" t="s">
        <v>170</v>
      </c>
      <c r="G2" s="105" t="s">
        <v>171</v>
      </c>
      <c r="H2" s="105" t="s">
        <v>172</v>
      </c>
      <c r="I2" s="105" t="s">
        <v>173</v>
      </c>
      <c r="J2" s="106" t="s">
        <v>174</v>
      </c>
    </row>
    <row r="3" spans="1:32" x14ac:dyDescent="0.2">
      <c r="A3" s="87" t="s">
        <v>175</v>
      </c>
      <c r="B3" s="107">
        <v>100</v>
      </c>
      <c r="C3" s="108">
        <v>80.599999999999994</v>
      </c>
      <c r="D3" s="108"/>
      <c r="E3" s="108">
        <v>57.704561120000001</v>
      </c>
      <c r="F3" s="108">
        <v>44.759905689999997</v>
      </c>
      <c r="G3" s="108">
        <v>19.650929290000001</v>
      </c>
      <c r="H3" s="108">
        <v>7.8605280300000002</v>
      </c>
      <c r="I3" s="108">
        <v>9.7985820760000006</v>
      </c>
      <c r="J3" s="109">
        <v>11.67906269</v>
      </c>
    </row>
    <row r="4" spans="1:32" x14ac:dyDescent="0.2">
      <c r="A4" s="87" t="s">
        <v>176</v>
      </c>
      <c r="B4" s="107">
        <v>100</v>
      </c>
      <c r="C4" s="108">
        <v>77.2</v>
      </c>
      <c r="D4" s="108">
        <v>58.4</v>
      </c>
      <c r="E4" s="108">
        <v>56.6</v>
      </c>
      <c r="F4" s="108">
        <v>33.700000000000003</v>
      </c>
      <c r="G4" s="108">
        <v>14.5</v>
      </c>
      <c r="H4" s="108">
        <v>8</v>
      </c>
      <c r="I4" s="108">
        <v>11.4</v>
      </c>
      <c r="J4" s="109">
        <v>4.8</v>
      </c>
    </row>
    <row r="5" spans="1:32" x14ac:dyDescent="0.2">
      <c r="A5" s="89" t="s">
        <v>177</v>
      </c>
      <c r="B5" s="110">
        <v>100</v>
      </c>
      <c r="C5" s="111">
        <v>106.8</v>
      </c>
      <c r="D5" s="111">
        <v>61.6</v>
      </c>
      <c r="E5" s="111">
        <v>39.6</v>
      </c>
      <c r="F5" s="111">
        <v>10.6</v>
      </c>
      <c r="G5" s="111">
        <v>7.8</v>
      </c>
      <c r="H5" s="111">
        <v>12.7</v>
      </c>
      <c r="I5" s="111">
        <v>10.7</v>
      </c>
      <c r="J5" s="112">
        <v>5.7</v>
      </c>
    </row>
    <row r="7" spans="1:32" x14ac:dyDescent="0.2">
      <c r="A7" s="45" t="s">
        <v>175</v>
      </c>
      <c r="L7" s="45" t="s">
        <v>178</v>
      </c>
      <c r="W7" s="45" t="s">
        <v>179</v>
      </c>
    </row>
    <row r="8" spans="1:32" x14ac:dyDescent="0.2">
      <c r="A8" s="113" t="s">
        <v>180</v>
      </c>
      <c r="B8" s="114" t="s">
        <v>181</v>
      </c>
      <c r="C8" s="78" t="s">
        <v>167</v>
      </c>
      <c r="D8" s="78"/>
      <c r="E8" s="78" t="s">
        <v>169</v>
      </c>
      <c r="F8" s="78" t="s">
        <v>170</v>
      </c>
      <c r="G8" s="78" t="s">
        <v>182</v>
      </c>
      <c r="H8" s="78" t="s">
        <v>172</v>
      </c>
      <c r="I8" s="78" t="s">
        <v>173</v>
      </c>
      <c r="J8" s="79" t="s">
        <v>183</v>
      </c>
      <c r="L8" s="113" t="s">
        <v>180</v>
      </c>
      <c r="M8" s="78" t="s">
        <v>181</v>
      </c>
      <c r="N8" s="78" t="s">
        <v>167</v>
      </c>
      <c r="O8" s="78" t="s">
        <v>184</v>
      </c>
      <c r="P8" s="78" t="s">
        <v>169</v>
      </c>
      <c r="Q8" s="78" t="s">
        <v>170</v>
      </c>
      <c r="R8" s="78" t="s">
        <v>182</v>
      </c>
      <c r="S8" s="78" t="s">
        <v>172</v>
      </c>
      <c r="T8" s="78" t="s">
        <v>173</v>
      </c>
      <c r="U8" s="79" t="s">
        <v>183</v>
      </c>
      <c r="W8" s="113" t="s">
        <v>180</v>
      </c>
      <c r="X8" s="114" t="s">
        <v>181</v>
      </c>
      <c r="Y8" s="78" t="s">
        <v>167</v>
      </c>
      <c r="Z8" s="78" t="s">
        <v>184</v>
      </c>
      <c r="AA8" s="78" t="s">
        <v>169</v>
      </c>
      <c r="AB8" s="78" t="s">
        <v>170</v>
      </c>
      <c r="AC8" s="78" t="s">
        <v>182</v>
      </c>
      <c r="AD8" s="78" t="s">
        <v>172</v>
      </c>
      <c r="AE8" s="78" t="s">
        <v>173</v>
      </c>
      <c r="AF8" s="79" t="s">
        <v>183</v>
      </c>
    </row>
    <row r="9" spans="1:32" x14ac:dyDescent="0.2">
      <c r="A9" s="87" t="s">
        <v>185</v>
      </c>
      <c r="B9" s="48">
        <v>310.21528196291399</v>
      </c>
      <c r="C9" s="41">
        <v>237.46689794999699</v>
      </c>
      <c r="E9" s="41">
        <v>166.889844258371</v>
      </c>
      <c r="F9" s="41">
        <v>131.826139384139</v>
      </c>
      <c r="G9" s="41">
        <v>61.8569877663491</v>
      </c>
      <c r="H9" s="41">
        <v>14.799806718504501</v>
      </c>
      <c r="I9" s="41">
        <v>13.2554593222733</v>
      </c>
      <c r="J9" s="49">
        <v>32.815937775038897</v>
      </c>
      <c r="L9" s="87" t="s">
        <v>185</v>
      </c>
      <c r="M9" s="41">
        <v>244.31753926645499</v>
      </c>
      <c r="N9" s="41">
        <v>207.27504747466801</v>
      </c>
      <c r="O9" s="41">
        <v>177.590847106171</v>
      </c>
      <c r="P9" s="41">
        <v>161.15111227039699</v>
      </c>
      <c r="Q9" s="41">
        <v>101.095911673999</v>
      </c>
      <c r="R9" s="41">
        <v>24.044837276759299</v>
      </c>
      <c r="S9" s="41">
        <v>7.5042007267986603</v>
      </c>
      <c r="T9" s="41">
        <v>4.1844950518325899</v>
      </c>
      <c r="U9" s="49">
        <v>13.203484749267</v>
      </c>
      <c r="W9" s="87" t="s">
        <v>185</v>
      </c>
      <c r="X9" s="48">
        <v>244.31753926645499</v>
      </c>
      <c r="Y9" s="41">
        <v>207.27504747466801</v>
      </c>
      <c r="Z9" s="41">
        <v>177.590847106171</v>
      </c>
      <c r="AA9" s="41">
        <v>161.15111227039699</v>
      </c>
      <c r="AB9" s="41">
        <v>101.095911673999</v>
      </c>
      <c r="AC9" s="41">
        <v>24.044837276759299</v>
      </c>
      <c r="AD9" s="41">
        <v>7.5042007267986603</v>
      </c>
      <c r="AE9" s="41">
        <v>4.1844950518325899</v>
      </c>
      <c r="AF9" s="49">
        <v>13.203484749267</v>
      </c>
    </row>
    <row r="10" spans="1:32" x14ac:dyDescent="0.2">
      <c r="A10" s="87" t="s">
        <v>186</v>
      </c>
      <c r="B10" s="48">
        <v>330.08237350963401</v>
      </c>
      <c r="C10" s="41">
        <v>246.974127756896</v>
      </c>
      <c r="E10" s="41">
        <v>169.77469134146401</v>
      </c>
      <c r="F10" s="41">
        <v>135.49182982390101</v>
      </c>
      <c r="G10" s="41">
        <v>64.652761131673898</v>
      </c>
      <c r="H10" s="41">
        <v>12.1411523299014</v>
      </c>
      <c r="I10" s="41">
        <v>7.3093184747456004</v>
      </c>
      <c r="J10" s="49">
        <v>38.226260437824997</v>
      </c>
      <c r="L10" s="87" t="s">
        <v>186</v>
      </c>
      <c r="M10" s="41">
        <v>230.373593471535</v>
      </c>
      <c r="N10" s="41">
        <v>213.31237356968899</v>
      </c>
      <c r="O10" s="41">
        <v>160.857683213054</v>
      </c>
      <c r="P10" s="41">
        <v>157.67320484047599</v>
      </c>
      <c r="Q10" s="41">
        <v>98.194058628140795</v>
      </c>
      <c r="R10" s="41">
        <v>22.570902272073599</v>
      </c>
      <c r="S10" s="41">
        <v>5.8942816143385999</v>
      </c>
      <c r="T10" s="41">
        <v>11.5808595242042</v>
      </c>
      <c r="U10" s="49">
        <v>16.023978567740901</v>
      </c>
      <c r="W10" s="87" t="s">
        <v>186</v>
      </c>
      <c r="X10" s="48">
        <v>230.373593471535</v>
      </c>
      <c r="Y10" s="41">
        <v>213.31237356968899</v>
      </c>
      <c r="Z10" s="41">
        <v>160.857683213054</v>
      </c>
      <c r="AA10" s="41">
        <v>157.67320484047599</v>
      </c>
      <c r="AB10" s="41">
        <v>98.194058628140795</v>
      </c>
      <c r="AC10" s="41">
        <v>22.570902272073599</v>
      </c>
      <c r="AD10" s="41">
        <v>5.8942816143385999</v>
      </c>
      <c r="AE10" s="41">
        <v>11.5808595242042</v>
      </c>
      <c r="AF10" s="49">
        <v>16.023978567740901</v>
      </c>
    </row>
    <row r="11" spans="1:32" x14ac:dyDescent="0.2">
      <c r="A11" s="87" t="s">
        <v>187</v>
      </c>
      <c r="B11" s="48">
        <v>291.515789849513</v>
      </c>
      <c r="C11" s="41">
        <v>256.68363026586798</v>
      </c>
      <c r="E11" s="41">
        <v>169.728492189371</v>
      </c>
      <c r="F11" s="41">
        <v>144.158329216086</v>
      </c>
      <c r="G11" s="41">
        <v>65.992223151089206</v>
      </c>
      <c r="H11" s="41">
        <v>14.5861206199009</v>
      </c>
      <c r="I11" s="41">
        <v>8.7555767881924407</v>
      </c>
      <c r="J11" s="49">
        <v>32.296183705824099</v>
      </c>
      <c r="L11" s="87" t="s">
        <v>187</v>
      </c>
      <c r="M11" s="41">
        <v>236.52356528881501</v>
      </c>
      <c r="N11" s="41">
        <v>199.95874623035601</v>
      </c>
      <c r="O11" s="41">
        <v>162.34203322400299</v>
      </c>
      <c r="P11" s="41">
        <v>157.493962935464</v>
      </c>
      <c r="Q11" s="41">
        <v>105.512831450256</v>
      </c>
      <c r="R11" s="41">
        <v>17.936995262669001</v>
      </c>
      <c r="S11" s="41">
        <v>9.2587075236936602</v>
      </c>
      <c r="T11" s="41">
        <v>13.801612659211401</v>
      </c>
      <c r="U11" s="49">
        <v>10.9288420802862</v>
      </c>
      <c r="W11" s="87" t="s">
        <v>187</v>
      </c>
      <c r="X11" s="48">
        <v>236.52356528881501</v>
      </c>
      <c r="Y11" s="41">
        <v>199.95874623035601</v>
      </c>
      <c r="Z11" s="41">
        <v>162.34203322400299</v>
      </c>
      <c r="AA11" s="41">
        <v>157.493962935464</v>
      </c>
      <c r="AB11" s="41">
        <v>105.512831450256</v>
      </c>
      <c r="AC11" s="41">
        <v>17.936995262669001</v>
      </c>
      <c r="AD11" s="41">
        <v>9.2587075236936602</v>
      </c>
      <c r="AE11" s="41">
        <v>13.801612659211401</v>
      </c>
      <c r="AF11" s="49">
        <v>10.9288420802862</v>
      </c>
    </row>
    <row r="12" spans="1:32" x14ac:dyDescent="0.2">
      <c r="A12" s="87" t="s">
        <v>188</v>
      </c>
      <c r="B12" s="48">
        <v>304.88831541886799</v>
      </c>
      <c r="C12" s="41">
        <v>274.20143328814999</v>
      </c>
      <c r="E12" s="41">
        <v>237.40060976311901</v>
      </c>
      <c r="F12" s="41">
        <v>173.34589701683299</v>
      </c>
      <c r="G12" s="41">
        <v>58.206098554710202</v>
      </c>
      <c r="H12" s="41">
        <v>16.827016772986099</v>
      </c>
      <c r="I12" s="41">
        <v>13.286757499502</v>
      </c>
      <c r="J12" s="49">
        <v>42.324089395295999</v>
      </c>
      <c r="L12" s="87" t="s">
        <v>188</v>
      </c>
      <c r="M12" s="41">
        <v>225.27140226922501</v>
      </c>
      <c r="N12" s="41">
        <v>196.98150219679599</v>
      </c>
      <c r="O12" s="41">
        <v>164.7185788301</v>
      </c>
      <c r="P12" s="41">
        <v>164.83603391269199</v>
      </c>
      <c r="Q12" s="41">
        <v>103.722835283623</v>
      </c>
      <c r="R12" s="41">
        <v>19.9908595501863</v>
      </c>
      <c r="S12" s="41">
        <v>11.8608646808906</v>
      </c>
      <c r="T12" s="41">
        <v>8.2315066823017808</v>
      </c>
      <c r="U12" s="49">
        <v>15.9809094573846</v>
      </c>
      <c r="W12" s="87" t="s">
        <v>188</v>
      </c>
      <c r="X12" s="48">
        <v>225.27140226922501</v>
      </c>
      <c r="Y12" s="41">
        <v>196.98150219679599</v>
      </c>
      <c r="Z12" s="41">
        <v>164.7185788301</v>
      </c>
      <c r="AA12" s="41">
        <v>164.83603391269199</v>
      </c>
      <c r="AB12" s="41">
        <v>103.722835283623</v>
      </c>
      <c r="AC12" s="41">
        <v>19.9908595501863</v>
      </c>
      <c r="AD12" s="41">
        <v>11.8608646808906</v>
      </c>
      <c r="AE12" s="41">
        <v>8.2315066823017808</v>
      </c>
      <c r="AF12" s="49">
        <v>15.9809094573846</v>
      </c>
    </row>
    <row r="13" spans="1:32" x14ac:dyDescent="0.2">
      <c r="A13" s="87" t="s">
        <v>189</v>
      </c>
      <c r="B13" s="48">
        <v>276.19000633008801</v>
      </c>
      <c r="C13" s="41">
        <v>197.94348942066799</v>
      </c>
      <c r="E13" s="41">
        <v>206.987703169963</v>
      </c>
      <c r="F13" s="41">
        <v>149.88894692873501</v>
      </c>
      <c r="G13" s="41">
        <v>63.246274249934402</v>
      </c>
      <c r="H13" s="41">
        <v>14.229969186053401</v>
      </c>
      <c r="I13" s="41">
        <v>18.1835984521</v>
      </c>
      <c r="J13" s="49">
        <v>44.960351277039599</v>
      </c>
      <c r="L13" s="87" t="s">
        <v>189</v>
      </c>
      <c r="M13" s="41">
        <v>243.68919754256399</v>
      </c>
      <c r="N13" s="41">
        <v>197.36224139285801</v>
      </c>
      <c r="O13" s="41">
        <v>167.82649606153799</v>
      </c>
      <c r="P13" s="41">
        <v>159.25389916066001</v>
      </c>
      <c r="Q13" s="41">
        <v>96.847179558788199</v>
      </c>
      <c r="R13" s="41">
        <v>27.047809795814398</v>
      </c>
      <c r="S13" s="41">
        <v>9.6679217893192906</v>
      </c>
      <c r="T13" s="41">
        <v>10.1551022333219</v>
      </c>
      <c r="U13" s="49">
        <v>17.960159924437601</v>
      </c>
      <c r="W13" s="87" t="s">
        <v>189</v>
      </c>
      <c r="X13" s="48">
        <v>243.68919754256399</v>
      </c>
      <c r="Y13" s="41">
        <v>197.36224139285801</v>
      </c>
      <c r="Z13" s="41">
        <v>167.82649606153799</v>
      </c>
      <c r="AA13" s="41">
        <v>159.25389916066001</v>
      </c>
      <c r="AB13" s="41">
        <v>96.847179558788199</v>
      </c>
      <c r="AC13" s="41">
        <v>27.047809795814398</v>
      </c>
      <c r="AD13" s="41">
        <v>9.6679217893192906</v>
      </c>
      <c r="AE13" s="41">
        <v>10.1551022333219</v>
      </c>
      <c r="AF13" s="49">
        <v>17.960159924437601</v>
      </c>
    </row>
    <row r="14" spans="1:32" x14ac:dyDescent="0.2">
      <c r="A14" s="87" t="s">
        <v>190</v>
      </c>
      <c r="B14" s="48">
        <v>317.04096481821301</v>
      </c>
      <c r="C14" s="41">
        <v>200.76365636179401</v>
      </c>
      <c r="E14" s="41">
        <v>182.100979143502</v>
      </c>
      <c r="F14" s="41">
        <v>156.97535572757801</v>
      </c>
      <c r="G14" s="41">
        <v>70.891241315174497</v>
      </c>
      <c r="H14" s="41">
        <v>14.7956290161154</v>
      </c>
      <c r="I14" s="41">
        <v>14.3381249747131</v>
      </c>
      <c r="J14" s="49">
        <v>42.589919260101503</v>
      </c>
      <c r="L14" s="87" t="s">
        <v>190</v>
      </c>
      <c r="M14" s="41">
        <v>243.80484230722601</v>
      </c>
      <c r="N14" s="41">
        <v>188.53538894571199</v>
      </c>
      <c r="O14" s="41">
        <v>154.245739489919</v>
      </c>
      <c r="P14" s="41">
        <v>153.11616308084299</v>
      </c>
      <c r="Q14" s="41">
        <v>97.008328842091103</v>
      </c>
      <c r="R14" s="41">
        <v>22.1070888509275</v>
      </c>
      <c r="S14" s="41">
        <v>10.8252887701241</v>
      </c>
      <c r="T14" s="41">
        <v>12.853136346806</v>
      </c>
      <c r="U14" s="49">
        <v>15.1587315020586</v>
      </c>
      <c r="W14" s="87" t="s">
        <v>190</v>
      </c>
      <c r="X14" s="48">
        <v>243.80484230722601</v>
      </c>
      <c r="Y14" s="41">
        <v>188.53538894571199</v>
      </c>
      <c r="Z14" s="41">
        <v>154.245739489919</v>
      </c>
      <c r="AA14" s="41">
        <v>153.11616308084299</v>
      </c>
      <c r="AB14" s="41">
        <v>97.008328842091103</v>
      </c>
      <c r="AC14" s="41">
        <v>22.1070888509275</v>
      </c>
      <c r="AD14" s="41">
        <v>10.8252887701241</v>
      </c>
      <c r="AE14" s="41">
        <v>12.853136346806</v>
      </c>
      <c r="AF14" s="49">
        <v>15.1587315020586</v>
      </c>
    </row>
    <row r="15" spans="1:32" x14ac:dyDescent="0.2">
      <c r="A15" s="87" t="s">
        <v>191</v>
      </c>
      <c r="B15" s="48">
        <v>304.988788648205</v>
      </c>
      <c r="C15" s="41">
        <v>235.67220584056213</v>
      </c>
      <c r="E15" s="41">
        <v>188.81371997763165</v>
      </c>
      <c r="F15" s="41">
        <v>148.61441634954534</v>
      </c>
      <c r="G15" s="41">
        <v>64.140931028155208</v>
      </c>
      <c r="H15" s="41">
        <v>14.563282440576948</v>
      </c>
      <c r="I15" s="41">
        <v>12.521472585254408</v>
      </c>
      <c r="J15" s="49">
        <v>38.86879030852085</v>
      </c>
      <c r="L15" s="87" t="s">
        <v>191</v>
      </c>
      <c r="M15" s="41">
        <v>237.33002335763663</v>
      </c>
      <c r="N15" s="41">
        <v>200.57088330167983</v>
      </c>
      <c r="O15" s="41">
        <v>164.59689632079753</v>
      </c>
      <c r="P15" s="41">
        <v>158.92072936675532</v>
      </c>
      <c r="Q15" s="41">
        <v>100.39685757281636</v>
      </c>
      <c r="R15" s="41">
        <v>22.283082168071683</v>
      </c>
      <c r="S15" s="41">
        <v>9.1685441841941522</v>
      </c>
      <c r="T15" s="41">
        <v>10.134452082946311</v>
      </c>
      <c r="U15" s="49">
        <v>14.876017713529151</v>
      </c>
      <c r="W15" s="87" t="s">
        <v>191</v>
      </c>
      <c r="X15" s="48">
        <v>237.33002335763663</v>
      </c>
      <c r="Y15" s="41">
        <v>200.57088330167983</v>
      </c>
      <c r="Z15" s="41">
        <v>164.59689632079753</v>
      </c>
      <c r="AA15" s="41">
        <v>158.92072936675532</v>
      </c>
      <c r="AB15" s="41">
        <v>100.39685757281636</v>
      </c>
      <c r="AC15" s="41">
        <v>22.283082168071683</v>
      </c>
      <c r="AD15" s="41">
        <v>9.1685441841941522</v>
      </c>
      <c r="AE15" s="41">
        <v>10.134452082946311</v>
      </c>
      <c r="AF15" s="49">
        <v>14.876017713529151</v>
      </c>
    </row>
    <row r="16" spans="1:32" x14ac:dyDescent="0.2">
      <c r="A16" s="87"/>
      <c r="B16" s="48"/>
      <c r="J16" s="49"/>
      <c r="L16" s="87"/>
      <c r="U16" s="49"/>
      <c r="W16" s="87"/>
      <c r="X16" s="48"/>
      <c r="AF16" s="49"/>
    </row>
    <row r="17" spans="1:32" x14ac:dyDescent="0.2">
      <c r="A17" s="87" t="s">
        <v>180</v>
      </c>
      <c r="B17" s="48" t="s">
        <v>181</v>
      </c>
      <c r="C17" s="41" t="s">
        <v>167</v>
      </c>
      <c r="E17" s="41" t="s">
        <v>169</v>
      </c>
      <c r="F17" s="41" t="s">
        <v>170</v>
      </c>
      <c r="G17" s="41" t="s">
        <v>182</v>
      </c>
      <c r="H17" s="41" t="s">
        <v>172</v>
      </c>
      <c r="I17" s="41" t="s">
        <v>173</v>
      </c>
      <c r="J17" s="49" t="s">
        <v>183</v>
      </c>
      <c r="L17" s="87" t="s">
        <v>180</v>
      </c>
      <c r="M17" s="41" t="s">
        <v>181</v>
      </c>
      <c r="N17" s="41" t="s">
        <v>167</v>
      </c>
      <c r="O17" s="41" t="s">
        <v>184</v>
      </c>
      <c r="P17" s="41" t="s">
        <v>169</v>
      </c>
      <c r="Q17" s="41" t="s">
        <v>170</v>
      </c>
      <c r="R17" s="41" t="s">
        <v>182</v>
      </c>
      <c r="S17" s="41" t="s">
        <v>172</v>
      </c>
      <c r="T17" s="41" t="s">
        <v>173</v>
      </c>
      <c r="U17" s="49" t="s">
        <v>183</v>
      </c>
      <c r="W17" s="87" t="s">
        <v>180</v>
      </c>
      <c r="X17" s="48" t="s">
        <v>181</v>
      </c>
      <c r="Y17" s="41" t="s">
        <v>167</v>
      </c>
      <c r="Z17" s="41" t="s">
        <v>184</v>
      </c>
      <c r="AA17" s="41" t="s">
        <v>169</v>
      </c>
      <c r="AB17" s="41" t="s">
        <v>170</v>
      </c>
      <c r="AC17" s="41" t="s">
        <v>182</v>
      </c>
      <c r="AD17" s="41" t="s">
        <v>172</v>
      </c>
      <c r="AE17" s="41" t="s">
        <v>173</v>
      </c>
      <c r="AF17" s="49" t="s">
        <v>183</v>
      </c>
    </row>
    <row r="18" spans="1:32" x14ac:dyDescent="0.2">
      <c r="A18" s="87" t="s">
        <v>192</v>
      </c>
      <c r="B18" s="48">
        <v>1.0171366735737213</v>
      </c>
      <c r="C18" s="41">
        <v>0.77860861378713697</v>
      </c>
      <c r="E18" s="41">
        <v>0.54719993150591906</v>
      </c>
      <c r="F18" s="41">
        <v>0.43223273868009721</v>
      </c>
      <c r="G18" s="41">
        <v>0.20281725121935285</v>
      </c>
      <c r="H18" s="41">
        <v>4.8525740189012699E-2</v>
      </c>
      <c r="I18" s="41">
        <v>4.3462119971770685E-2</v>
      </c>
      <c r="J18" s="49">
        <v>0.10759719372140938</v>
      </c>
      <c r="L18" s="87" t="s">
        <v>192</v>
      </c>
      <c r="M18" s="41">
        <v>1.0294421911309921</v>
      </c>
      <c r="N18" s="41">
        <v>0.87336209950277444</v>
      </c>
      <c r="O18" s="41">
        <v>0.74828647717510377</v>
      </c>
      <c r="P18" s="41">
        <v>0.67901696544965007</v>
      </c>
      <c r="Q18" s="41">
        <v>0.42597186080269267</v>
      </c>
      <c r="R18" s="41">
        <v>0.10131392959299433</v>
      </c>
      <c r="S18" s="41">
        <v>3.1619264265989863E-2</v>
      </c>
      <c r="T18" s="41">
        <v>1.7631545274518021E-2</v>
      </c>
      <c r="U18" s="49">
        <v>5.5633436353606409E-2</v>
      </c>
      <c r="W18" s="87" t="s">
        <v>192</v>
      </c>
      <c r="X18" s="48">
        <v>1.0294421911309921</v>
      </c>
      <c r="Y18" s="41">
        <v>0.87336209950277444</v>
      </c>
      <c r="Z18" s="41">
        <v>0.74828647717510377</v>
      </c>
      <c r="AA18" s="41">
        <v>0.67901696544965007</v>
      </c>
      <c r="AB18" s="41">
        <v>0.42597186080269267</v>
      </c>
      <c r="AC18" s="41">
        <v>0.10131392959299433</v>
      </c>
      <c r="AD18" s="41">
        <v>3.1619264265989863E-2</v>
      </c>
      <c r="AE18" s="41">
        <v>1.7631545274518021E-2</v>
      </c>
      <c r="AF18" s="49">
        <v>5.5633436353606409E-2</v>
      </c>
    </row>
    <row r="19" spans="1:32" x14ac:dyDescent="0.2">
      <c r="A19" s="87" t="s">
        <v>193</v>
      </c>
      <c r="B19" s="48">
        <v>1.0822770731102962</v>
      </c>
      <c r="C19" s="41">
        <v>0.80978100490694727</v>
      </c>
      <c r="E19" s="41">
        <v>0.55665879422634712</v>
      </c>
      <c r="F19" s="41">
        <v>0.44425183766406112</v>
      </c>
      <c r="G19" s="41">
        <v>0.21198405822795285</v>
      </c>
      <c r="H19" s="41">
        <v>3.980852012204894E-2</v>
      </c>
      <c r="I19" s="41">
        <v>2.3965859555502119E-2</v>
      </c>
      <c r="J19" s="49">
        <v>0.12533660862503962</v>
      </c>
      <c r="L19" s="87" t="s">
        <v>193</v>
      </c>
      <c r="M19" s="41">
        <v>0.97068879112855067</v>
      </c>
      <c r="N19" s="41">
        <v>0.89880062603055055</v>
      </c>
      <c r="O19" s="41">
        <v>0.67778058981882305</v>
      </c>
      <c r="P19" s="41">
        <v>0.66436265673338579</v>
      </c>
      <c r="Q19" s="41">
        <v>0.41374478137631371</v>
      </c>
      <c r="R19" s="41">
        <v>9.510344267763006E-2</v>
      </c>
      <c r="S19" s="41">
        <v>2.4835802613377773E-2</v>
      </c>
      <c r="T19" s="41">
        <v>4.8796436963025137E-2</v>
      </c>
      <c r="U19" s="49">
        <v>6.7517705265608546E-2</v>
      </c>
      <c r="W19" s="87" t="s">
        <v>193</v>
      </c>
      <c r="X19" s="48">
        <v>0.97068879112855067</v>
      </c>
      <c r="Y19" s="41">
        <v>0.89880062603055055</v>
      </c>
      <c r="Z19" s="41">
        <v>0.67778058981882305</v>
      </c>
      <c r="AA19" s="41">
        <v>0.66436265673338579</v>
      </c>
      <c r="AB19" s="41">
        <v>0.41374478137631371</v>
      </c>
      <c r="AC19" s="41">
        <v>9.510344267763006E-2</v>
      </c>
      <c r="AD19" s="41">
        <v>2.4835802613377773E-2</v>
      </c>
      <c r="AE19" s="41">
        <v>4.8796436963025137E-2</v>
      </c>
      <c r="AF19" s="49">
        <v>6.7517705265608546E-2</v>
      </c>
    </row>
    <row r="20" spans="1:32" x14ac:dyDescent="0.2">
      <c r="A20" s="87" t="s">
        <v>194</v>
      </c>
      <c r="B20" s="48">
        <v>0.95582460962447813</v>
      </c>
      <c r="C20" s="41">
        <v>0.84161660959263818</v>
      </c>
      <c r="E20" s="41">
        <v>0.55650731602841796</v>
      </c>
      <c r="F20" s="41">
        <v>0.47266763429251202</v>
      </c>
      <c r="G20" s="41">
        <v>0.21637589841772567</v>
      </c>
      <c r="H20" s="41">
        <v>4.7825104275310039E-2</v>
      </c>
      <c r="I20" s="41">
        <v>2.870786440052301E-2</v>
      </c>
      <c r="J20" s="49">
        <v>0.10589301937612118</v>
      </c>
      <c r="L20" s="87" t="s">
        <v>194</v>
      </c>
      <c r="M20" s="41">
        <v>0.99660195512808614</v>
      </c>
      <c r="N20" s="41">
        <v>0.84253455758117379</v>
      </c>
      <c r="O20" s="41">
        <v>0.68403496079957415</v>
      </c>
      <c r="P20" s="41">
        <v>0.66360741345452812</v>
      </c>
      <c r="Q20" s="41">
        <v>0.44458273739457282</v>
      </c>
      <c r="R20" s="41">
        <v>7.5578281284873247E-2</v>
      </c>
      <c r="S20" s="41">
        <v>3.9011952186687973E-2</v>
      </c>
      <c r="T20" s="41">
        <v>5.8153673369902792E-2</v>
      </c>
      <c r="U20" s="49">
        <v>4.6049134136802165E-2</v>
      </c>
      <c r="W20" s="87" t="s">
        <v>194</v>
      </c>
      <c r="X20" s="48">
        <v>0.99660195512808614</v>
      </c>
      <c r="Y20" s="41">
        <v>0.84253455758117379</v>
      </c>
      <c r="Z20" s="41">
        <v>0.68403496079957415</v>
      </c>
      <c r="AA20" s="41">
        <v>0.66360741345452812</v>
      </c>
      <c r="AB20" s="41">
        <v>0.44458273739457282</v>
      </c>
      <c r="AC20" s="41">
        <v>7.5578281284873247E-2</v>
      </c>
      <c r="AD20" s="41">
        <v>3.9011952186687973E-2</v>
      </c>
      <c r="AE20" s="41">
        <v>5.8153673369902792E-2</v>
      </c>
      <c r="AF20" s="49">
        <v>4.6049134136802165E-2</v>
      </c>
    </row>
    <row r="21" spans="1:32" x14ac:dyDescent="0.2">
      <c r="A21" s="87" t="s">
        <v>195</v>
      </c>
      <c r="B21" s="48">
        <v>0.99967056746648841</v>
      </c>
      <c r="C21" s="41">
        <v>0.89905414065706113</v>
      </c>
      <c r="E21" s="41">
        <v>0.7783912674801734</v>
      </c>
      <c r="F21" s="41">
        <v>0.56836809570984603</v>
      </c>
      <c r="G21" s="41">
        <v>0.19084668263609228</v>
      </c>
      <c r="H21" s="41">
        <v>5.517257485945011E-2</v>
      </c>
      <c r="I21" s="41">
        <v>4.3564740718478864E-2</v>
      </c>
      <c r="J21" s="49">
        <v>0.1387726072911995</v>
      </c>
      <c r="L21" s="87" t="s">
        <v>195</v>
      </c>
      <c r="M21" s="41">
        <v>0.94919049466303596</v>
      </c>
      <c r="N21" s="41">
        <v>0.82998981506845104</v>
      </c>
      <c r="O21" s="41">
        <v>0.69404863531270455</v>
      </c>
      <c r="P21" s="41">
        <v>0.69454353722578865</v>
      </c>
      <c r="Q21" s="41">
        <v>0.43704051352711198</v>
      </c>
      <c r="R21" s="41">
        <v>8.4232324538483422E-2</v>
      </c>
      <c r="S21" s="41">
        <v>4.9976250425835346E-2</v>
      </c>
      <c r="T21" s="41">
        <v>3.4683798391144063E-2</v>
      </c>
      <c r="U21" s="49">
        <v>6.73362317640811E-2</v>
      </c>
      <c r="W21" s="87" t="s">
        <v>195</v>
      </c>
      <c r="X21" s="48">
        <v>0.94919049466303596</v>
      </c>
      <c r="Y21" s="41">
        <v>0.82998981506845104</v>
      </c>
      <c r="Z21" s="41">
        <v>0.69404863531270455</v>
      </c>
      <c r="AA21" s="41">
        <v>0.69454353722578865</v>
      </c>
      <c r="AB21" s="41">
        <v>0.43704051352711198</v>
      </c>
      <c r="AC21" s="41">
        <v>8.4232324538483422E-2</v>
      </c>
      <c r="AD21" s="41">
        <v>4.9976250425835346E-2</v>
      </c>
      <c r="AE21" s="41">
        <v>3.4683798391144063E-2</v>
      </c>
      <c r="AF21" s="49">
        <v>6.73362317640811E-2</v>
      </c>
    </row>
    <row r="22" spans="1:32" x14ac:dyDescent="0.2">
      <c r="A22" s="87" t="s">
        <v>196</v>
      </c>
      <c r="B22" s="48">
        <v>0.90557429194115235</v>
      </c>
      <c r="C22" s="41">
        <v>0.64901890426205011</v>
      </c>
      <c r="E22" s="41">
        <v>0.67867315414245222</v>
      </c>
      <c r="F22" s="41">
        <v>0.49145723550391618</v>
      </c>
      <c r="G22" s="41">
        <v>0.20737245631309745</v>
      </c>
      <c r="H22" s="41">
        <v>4.6657351731270433E-2</v>
      </c>
      <c r="I22" s="41">
        <v>5.9620547144354906E-2</v>
      </c>
      <c r="J22" s="49">
        <v>0.14741640660404717</v>
      </c>
      <c r="L22" s="87" t="s">
        <v>196</v>
      </c>
      <c r="M22" s="41">
        <v>1.0267946469433604</v>
      </c>
      <c r="N22" s="41">
        <v>0.8315940756279685</v>
      </c>
      <c r="O22" s="41">
        <v>0.70714397482124458</v>
      </c>
      <c r="P22" s="41">
        <v>0.67102297849892178</v>
      </c>
      <c r="Q22" s="41">
        <v>0.40806964996943323</v>
      </c>
      <c r="R22" s="41">
        <v>0.11396708015764022</v>
      </c>
      <c r="S22" s="41">
        <v>4.0736193645211652E-2</v>
      </c>
      <c r="T22" s="41">
        <v>4.2788948863915981E-2</v>
      </c>
      <c r="U22" s="49">
        <v>7.5675886558074168E-2</v>
      </c>
      <c r="W22" s="87" t="s">
        <v>196</v>
      </c>
      <c r="X22" s="48">
        <v>1.0267946469433604</v>
      </c>
      <c r="Y22" s="41">
        <v>0.8315940756279685</v>
      </c>
      <c r="Z22" s="41">
        <v>0.70714397482124458</v>
      </c>
      <c r="AA22" s="41">
        <v>0.67102297849892178</v>
      </c>
      <c r="AB22" s="41">
        <v>0.40806964996943323</v>
      </c>
      <c r="AC22" s="41">
        <v>0.11396708015764022</v>
      </c>
      <c r="AD22" s="41">
        <v>4.0736193645211652E-2</v>
      </c>
      <c r="AE22" s="41">
        <v>4.2788948863915981E-2</v>
      </c>
      <c r="AF22" s="49">
        <v>7.5675886558074168E-2</v>
      </c>
    </row>
    <row r="23" spans="1:32" x14ac:dyDescent="0.2">
      <c r="A23" s="87" t="s">
        <v>197</v>
      </c>
      <c r="B23" s="48">
        <v>1.0395167842838637</v>
      </c>
      <c r="C23" s="41">
        <v>0.65826569314771954</v>
      </c>
      <c r="E23" s="41">
        <v>0.59707433820968991</v>
      </c>
      <c r="F23" s="41">
        <v>0.5146922167970055</v>
      </c>
      <c r="G23" s="41">
        <v>0.23243884350432736</v>
      </c>
      <c r="H23" s="41">
        <v>4.8512042300616155E-2</v>
      </c>
      <c r="I23" s="41">
        <v>4.7011973909807145E-2</v>
      </c>
      <c r="J23" s="49">
        <v>0.13964421265736307</v>
      </c>
      <c r="L23" s="87" t="s">
        <v>197</v>
      </c>
      <c r="M23" s="41">
        <v>1.0272819210059756</v>
      </c>
      <c r="N23" s="41">
        <v>0.79440176290550824</v>
      </c>
      <c r="O23" s="41">
        <v>0.64992088783256674</v>
      </c>
      <c r="P23" s="41">
        <v>0.64516137029199061</v>
      </c>
      <c r="Q23" s="41">
        <v>0.40874865922845172</v>
      </c>
      <c r="R23" s="41">
        <v>9.3149145389051571E-2</v>
      </c>
      <c r="S23" s="41">
        <v>4.5612807924479443E-2</v>
      </c>
      <c r="T23" s="41">
        <v>5.4157228676615397E-2</v>
      </c>
      <c r="U23" s="49">
        <v>6.3871950491555168E-2</v>
      </c>
      <c r="W23" s="87" t="s">
        <v>197</v>
      </c>
      <c r="X23" s="48">
        <v>1.0272819210059756</v>
      </c>
      <c r="Y23" s="41">
        <v>0.79440176290550824</v>
      </c>
      <c r="Z23" s="41">
        <v>0.64992088783256674</v>
      </c>
      <c r="AA23" s="41">
        <v>0.64516137029199061</v>
      </c>
      <c r="AB23" s="41">
        <v>0.40874865922845172</v>
      </c>
      <c r="AC23" s="41">
        <v>9.3149145389051571E-2</v>
      </c>
      <c r="AD23" s="41">
        <v>4.5612807924479443E-2</v>
      </c>
      <c r="AE23" s="41">
        <v>5.4157228676615397E-2</v>
      </c>
      <c r="AF23" s="49">
        <v>6.3871950491555168E-2</v>
      </c>
    </row>
    <row r="24" spans="1:32" x14ac:dyDescent="0.2">
      <c r="A24" s="87" t="s">
        <v>198</v>
      </c>
      <c r="B24" s="48">
        <v>1</v>
      </c>
      <c r="C24" s="41">
        <v>0.7727241610589255</v>
      </c>
      <c r="E24" s="41">
        <v>0.6190841335988333</v>
      </c>
      <c r="F24" s="41">
        <v>0.48727829310790632</v>
      </c>
      <c r="G24" s="41">
        <v>0.21030586505309143</v>
      </c>
      <c r="H24" s="41">
        <v>4.7750222246284731E-2</v>
      </c>
      <c r="I24" s="41">
        <v>4.1055517616739451E-2</v>
      </c>
      <c r="J24" s="49">
        <v>0.12744334137919663</v>
      </c>
      <c r="L24" s="87" t="s">
        <v>198</v>
      </c>
      <c r="M24" s="41">
        <v>1.0000000000000002</v>
      </c>
      <c r="N24" s="41">
        <v>0.84511382278607117</v>
      </c>
      <c r="O24" s="41">
        <v>0.69353592096000283</v>
      </c>
      <c r="P24" s="41">
        <v>0.66961915360904412</v>
      </c>
      <c r="Q24" s="41">
        <v>0.42302636704976271</v>
      </c>
      <c r="R24" s="41">
        <v>9.3890700606778829E-2</v>
      </c>
      <c r="S24" s="41">
        <v>3.8632045176930342E-2</v>
      </c>
      <c r="T24" s="41">
        <v>4.2701938589853571E-2</v>
      </c>
      <c r="U24" s="49">
        <v>6.2680724094954579E-2</v>
      </c>
      <c r="W24" s="87" t="s">
        <v>198</v>
      </c>
      <c r="X24" s="48">
        <v>1.0000000000000002</v>
      </c>
      <c r="Y24" s="41">
        <v>0.84511382278607117</v>
      </c>
      <c r="Z24" s="41">
        <v>0.69353592096000283</v>
      </c>
      <c r="AA24" s="41">
        <v>0.66961915360904412</v>
      </c>
      <c r="AB24" s="41">
        <v>0.42302636704976271</v>
      </c>
      <c r="AC24" s="41">
        <v>9.3890700606778829E-2</v>
      </c>
      <c r="AD24" s="41">
        <v>3.8632045176930342E-2</v>
      </c>
      <c r="AE24" s="41">
        <v>4.2701938589853571E-2</v>
      </c>
      <c r="AF24" s="49">
        <v>6.2680724094954579E-2</v>
      </c>
    </row>
    <row r="25" spans="1:32" x14ac:dyDescent="0.2">
      <c r="A25" s="87"/>
      <c r="B25" s="48"/>
      <c r="J25" s="49"/>
      <c r="L25" s="87"/>
      <c r="U25" s="49"/>
      <c r="W25" s="87"/>
      <c r="X25" s="48"/>
      <c r="AF25" s="49"/>
    </row>
    <row r="26" spans="1:32" x14ac:dyDescent="0.2">
      <c r="A26" s="87" t="s">
        <v>180</v>
      </c>
      <c r="B26" s="48" t="s">
        <v>181</v>
      </c>
      <c r="C26" s="41" t="s">
        <v>167</v>
      </c>
      <c r="E26" s="41" t="s">
        <v>169</v>
      </c>
      <c r="F26" s="41" t="s">
        <v>170</v>
      </c>
      <c r="G26" s="41" t="s">
        <v>182</v>
      </c>
      <c r="H26" s="41" t="s">
        <v>172</v>
      </c>
      <c r="I26" s="41" t="s">
        <v>173</v>
      </c>
      <c r="J26" s="49" t="s">
        <v>183</v>
      </c>
      <c r="L26" s="87" t="s">
        <v>180</v>
      </c>
      <c r="M26" s="41" t="s">
        <v>181</v>
      </c>
      <c r="N26" s="41" t="s">
        <v>167</v>
      </c>
      <c r="O26" s="41" t="s">
        <v>184</v>
      </c>
      <c r="P26" s="41" t="s">
        <v>169</v>
      </c>
      <c r="Q26" s="41" t="s">
        <v>170</v>
      </c>
      <c r="R26" s="41" t="s">
        <v>182</v>
      </c>
      <c r="S26" s="41" t="s">
        <v>172</v>
      </c>
      <c r="T26" s="41" t="s">
        <v>173</v>
      </c>
      <c r="U26" s="49" t="s">
        <v>183</v>
      </c>
      <c r="W26" s="87" t="s">
        <v>180</v>
      </c>
      <c r="X26" s="48" t="s">
        <v>181</v>
      </c>
      <c r="Y26" s="41" t="s">
        <v>167</v>
      </c>
      <c r="Z26" s="41" t="s">
        <v>184</v>
      </c>
      <c r="AA26" s="41" t="s">
        <v>169</v>
      </c>
      <c r="AB26" s="41" t="s">
        <v>170</v>
      </c>
      <c r="AC26" s="41" t="s">
        <v>182</v>
      </c>
      <c r="AD26" s="41" t="s">
        <v>172</v>
      </c>
      <c r="AE26" s="41" t="s">
        <v>173</v>
      </c>
      <c r="AF26" s="49" t="s">
        <v>183</v>
      </c>
    </row>
    <row r="27" spans="1:32" x14ac:dyDescent="0.2">
      <c r="A27" s="87" t="s">
        <v>199</v>
      </c>
      <c r="B27" s="48">
        <v>101.71366735737213</v>
      </c>
      <c r="C27" s="41">
        <v>77.860861378713693</v>
      </c>
      <c r="E27" s="41">
        <v>54.719993150591904</v>
      </c>
      <c r="F27" s="41">
        <v>43.22327386800972</v>
      </c>
      <c r="G27" s="41">
        <v>20.281725121935285</v>
      </c>
      <c r="H27" s="41">
        <v>4.8525740189012696</v>
      </c>
      <c r="I27" s="41">
        <v>4.3462119971770683</v>
      </c>
      <c r="J27" s="49">
        <v>10.759719372140939</v>
      </c>
      <c r="L27" s="87" t="s">
        <v>199</v>
      </c>
      <c r="M27" s="41">
        <v>102.94421911309921</v>
      </c>
      <c r="N27" s="41">
        <v>87.33620995027745</v>
      </c>
      <c r="O27" s="41">
        <v>74.828647717510378</v>
      </c>
      <c r="P27" s="41">
        <v>67.901696544965006</v>
      </c>
      <c r="Q27" s="41">
        <v>42.597186080269267</v>
      </c>
      <c r="R27" s="41">
        <v>10.131392959299433</v>
      </c>
      <c r="S27" s="41">
        <v>3.1619264265989862</v>
      </c>
      <c r="T27" s="41">
        <v>1.7631545274518021</v>
      </c>
      <c r="U27" s="49">
        <v>5.5633436353606411</v>
      </c>
      <c r="W27" s="87" t="s">
        <v>199</v>
      </c>
      <c r="X27" s="48">
        <v>102.94421911309921</v>
      </c>
      <c r="Y27" s="41">
        <v>87.33620995027745</v>
      </c>
      <c r="Z27" s="41">
        <v>74.828647717510378</v>
      </c>
      <c r="AA27" s="41">
        <v>67.901696544965006</v>
      </c>
      <c r="AB27" s="41">
        <v>42.597186080269267</v>
      </c>
      <c r="AC27" s="41">
        <v>10.131392959299433</v>
      </c>
      <c r="AD27" s="41">
        <v>3.1619264265989862</v>
      </c>
      <c r="AE27" s="41">
        <v>1.7631545274518021</v>
      </c>
      <c r="AF27" s="49">
        <v>5.5633436353606411</v>
      </c>
    </row>
    <row r="28" spans="1:32" x14ac:dyDescent="0.2">
      <c r="A28" s="87" t="s">
        <v>200</v>
      </c>
      <c r="B28" s="48">
        <v>108.22770731102962</v>
      </c>
      <c r="C28" s="41">
        <v>80.978100490694729</v>
      </c>
      <c r="E28" s="41">
        <v>55.66587942263471</v>
      </c>
      <c r="F28" s="41">
        <v>44.425183766406114</v>
      </c>
      <c r="G28" s="41">
        <v>21.198405822795287</v>
      </c>
      <c r="H28" s="41">
        <v>3.980852012204894</v>
      </c>
      <c r="I28" s="41">
        <v>2.3965859555502118</v>
      </c>
      <c r="J28" s="49">
        <v>12.533660862503963</v>
      </c>
      <c r="L28" s="87" t="s">
        <v>200</v>
      </c>
      <c r="M28" s="41">
        <v>97.068879112855072</v>
      </c>
      <c r="N28" s="41">
        <v>89.880062603055052</v>
      </c>
      <c r="O28" s="41">
        <v>67.77805898188231</v>
      </c>
      <c r="P28" s="41">
        <v>66.436265673338582</v>
      </c>
      <c r="Q28" s="41">
        <v>41.374478137631371</v>
      </c>
      <c r="R28" s="41">
        <v>9.5103442677630063</v>
      </c>
      <c r="S28" s="41">
        <v>2.4835802613377771</v>
      </c>
      <c r="T28" s="41">
        <v>4.879643696302514</v>
      </c>
      <c r="U28" s="49">
        <v>6.751770526560855</v>
      </c>
      <c r="W28" s="87" t="s">
        <v>200</v>
      </c>
      <c r="X28" s="48">
        <v>97.068879112855072</v>
      </c>
      <c r="Y28" s="41">
        <v>89.880062603055052</v>
      </c>
      <c r="Z28" s="41">
        <v>67.77805898188231</v>
      </c>
      <c r="AA28" s="41">
        <v>66.436265673338582</v>
      </c>
      <c r="AB28" s="41">
        <v>41.374478137631371</v>
      </c>
      <c r="AC28" s="41">
        <v>9.5103442677630063</v>
      </c>
      <c r="AD28" s="41">
        <v>2.4835802613377771</v>
      </c>
      <c r="AE28" s="41">
        <v>4.879643696302514</v>
      </c>
      <c r="AF28" s="49">
        <v>6.751770526560855</v>
      </c>
    </row>
    <row r="29" spans="1:32" x14ac:dyDescent="0.2">
      <c r="A29" s="87" t="s">
        <v>201</v>
      </c>
      <c r="B29" s="48">
        <v>95.582460962447811</v>
      </c>
      <c r="C29" s="41">
        <v>84.161660959263813</v>
      </c>
      <c r="E29" s="41">
        <v>55.650731602841795</v>
      </c>
      <c r="F29" s="41">
        <v>47.266763429251199</v>
      </c>
      <c r="G29" s="41">
        <v>21.637589841772567</v>
      </c>
      <c r="H29" s="41">
        <v>4.7825104275310037</v>
      </c>
      <c r="I29" s="41">
        <v>2.8707864400523011</v>
      </c>
      <c r="J29" s="49">
        <v>10.589301937612118</v>
      </c>
      <c r="L29" s="87" t="s">
        <v>201</v>
      </c>
      <c r="M29" s="41">
        <v>99.660195512808613</v>
      </c>
      <c r="N29" s="41">
        <v>84.253455758117383</v>
      </c>
      <c r="O29" s="41">
        <v>68.403496079957421</v>
      </c>
      <c r="P29" s="41">
        <v>66.360741345452809</v>
      </c>
      <c r="Q29" s="41">
        <v>44.458273739457283</v>
      </c>
      <c r="R29" s="41">
        <v>7.5578281284873245</v>
      </c>
      <c r="S29" s="41">
        <v>3.9011952186687973</v>
      </c>
      <c r="T29" s="41">
        <v>5.8153673369902794</v>
      </c>
      <c r="U29" s="49">
        <v>4.6049134136802161</v>
      </c>
      <c r="W29" s="87" t="s">
        <v>201</v>
      </c>
      <c r="X29" s="48">
        <v>99.660195512808613</v>
      </c>
      <c r="Y29" s="41">
        <v>84.253455758117383</v>
      </c>
      <c r="Z29" s="41">
        <v>68.403496079957421</v>
      </c>
      <c r="AA29" s="41">
        <v>66.360741345452809</v>
      </c>
      <c r="AB29" s="41">
        <v>44.458273739457283</v>
      </c>
      <c r="AC29" s="41">
        <v>7.5578281284873245</v>
      </c>
      <c r="AD29" s="41">
        <v>3.9011952186687973</v>
      </c>
      <c r="AE29" s="41">
        <v>5.8153673369902794</v>
      </c>
      <c r="AF29" s="49">
        <v>4.6049134136802161</v>
      </c>
    </row>
    <row r="30" spans="1:32" x14ac:dyDescent="0.2">
      <c r="A30" s="87" t="s">
        <v>202</v>
      </c>
      <c r="B30" s="48">
        <v>99.967056746648836</v>
      </c>
      <c r="C30" s="41">
        <v>89.905414065706111</v>
      </c>
      <c r="E30" s="41">
        <v>77.839126748017335</v>
      </c>
      <c r="F30" s="41">
        <v>56.836809570984606</v>
      </c>
      <c r="G30" s="41">
        <v>19.084668263609228</v>
      </c>
      <c r="H30" s="41">
        <v>5.5172574859450112</v>
      </c>
      <c r="I30" s="41">
        <v>4.3564740718478863</v>
      </c>
      <c r="J30" s="49">
        <v>13.87726072911995</v>
      </c>
      <c r="L30" s="87" t="s">
        <v>202</v>
      </c>
      <c r="M30" s="41">
        <v>94.919049466303591</v>
      </c>
      <c r="N30" s="41">
        <v>82.998981506845098</v>
      </c>
      <c r="O30" s="41">
        <v>69.40486353127045</v>
      </c>
      <c r="P30" s="41">
        <v>69.454353722578873</v>
      </c>
      <c r="Q30" s="41">
        <v>43.704051352711197</v>
      </c>
      <c r="R30" s="41">
        <v>8.4232324538483425</v>
      </c>
      <c r="S30" s="41">
        <v>4.9976250425835342</v>
      </c>
      <c r="T30" s="41">
        <v>3.4683798391144065</v>
      </c>
      <c r="U30" s="49">
        <v>6.73362317640811</v>
      </c>
      <c r="W30" s="87" t="s">
        <v>202</v>
      </c>
      <c r="X30" s="48">
        <v>94.919049466303591</v>
      </c>
      <c r="Y30" s="41">
        <v>82.998981506845098</v>
      </c>
      <c r="Z30" s="41">
        <v>69.40486353127045</v>
      </c>
      <c r="AA30" s="41">
        <v>69.454353722578873</v>
      </c>
      <c r="AB30" s="41">
        <v>43.704051352711197</v>
      </c>
      <c r="AC30" s="41">
        <v>8.4232324538483425</v>
      </c>
      <c r="AD30" s="41">
        <v>4.9976250425835342</v>
      </c>
      <c r="AE30" s="41">
        <v>3.4683798391144065</v>
      </c>
      <c r="AF30" s="49">
        <v>6.73362317640811</v>
      </c>
    </row>
    <row r="31" spans="1:32" x14ac:dyDescent="0.2">
      <c r="A31" s="87" t="s">
        <v>203</v>
      </c>
      <c r="B31" s="48">
        <v>90.55742919411523</v>
      </c>
      <c r="C31" s="41">
        <v>64.901890426205014</v>
      </c>
      <c r="E31" s="41">
        <v>67.867315414245226</v>
      </c>
      <c r="F31" s="41">
        <v>49.145723550391615</v>
      </c>
      <c r="G31" s="41">
        <v>20.737245631309744</v>
      </c>
      <c r="H31" s="41">
        <v>4.6657351731270431</v>
      </c>
      <c r="I31" s="41">
        <v>5.9620547144354905</v>
      </c>
      <c r="J31" s="49">
        <v>14.741640660404718</v>
      </c>
      <c r="L31" s="87" t="s">
        <v>203</v>
      </c>
      <c r="M31" s="41">
        <v>102.67946469433605</v>
      </c>
      <c r="N31" s="41">
        <v>83.159407562796844</v>
      </c>
      <c r="O31" s="41">
        <v>70.714397482124454</v>
      </c>
      <c r="P31" s="41">
        <v>67.102297849892182</v>
      </c>
      <c r="Q31" s="41">
        <v>40.806964996943321</v>
      </c>
      <c r="R31" s="41">
        <v>11.396708015764021</v>
      </c>
      <c r="S31" s="41">
        <v>4.0736193645211651</v>
      </c>
      <c r="T31" s="41">
        <v>4.2788948863915977</v>
      </c>
      <c r="U31" s="49">
        <v>7.567588655807417</v>
      </c>
      <c r="W31" s="87" t="s">
        <v>203</v>
      </c>
      <c r="X31" s="48">
        <v>102.67946469433605</v>
      </c>
      <c r="Y31" s="41">
        <v>83.159407562796844</v>
      </c>
      <c r="Z31" s="41">
        <v>70.714397482124454</v>
      </c>
      <c r="AA31" s="41">
        <v>67.102297849892182</v>
      </c>
      <c r="AB31" s="41">
        <v>40.806964996943321</v>
      </c>
      <c r="AC31" s="41">
        <v>11.396708015764021</v>
      </c>
      <c r="AD31" s="41">
        <v>4.0736193645211651</v>
      </c>
      <c r="AE31" s="41">
        <v>4.2788948863915977</v>
      </c>
      <c r="AF31" s="49">
        <v>7.567588655807417</v>
      </c>
    </row>
    <row r="32" spans="1:32" x14ac:dyDescent="0.2">
      <c r="A32" s="87" t="s">
        <v>204</v>
      </c>
      <c r="B32" s="48">
        <v>103.95167842838637</v>
      </c>
      <c r="C32" s="41">
        <v>65.826569314771959</v>
      </c>
      <c r="E32" s="41">
        <v>59.707433820968994</v>
      </c>
      <c r="F32" s="41">
        <v>51.469221679700553</v>
      </c>
      <c r="G32" s="41">
        <v>23.243884350432737</v>
      </c>
      <c r="H32" s="41">
        <v>4.8512042300616152</v>
      </c>
      <c r="I32" s="41">
        <v>4.7011973909807141</v>
      </c>
      <c r="J32" s="49">
        <v>13.964421265736307</v>
      </c>
      <c r="L32" s="87" t="s">
        <v>204</v>
      </c>
      <c r="M32" s="41">
        <v>102.72819210059755</v>
      </c>
      <c r="N32" s="41">
        <v>79.440176290550824</v>
      </c>
      <c r="O32" s="41">
        <v>64.992088783256676</v>
      </c>
      <c r="P32" s="41">
        <v>64.516137029199058</v>
      </c>
      <c r="Q32" s="41">
        <v>40.874865922845174</v>
      </c>
      <c r="R32" s="41">
        <v>9.3149145389051569</v>
      </c>
      <c r="S32" s="41">
        <v>4.5612807924479446</v>
      </c>
      <c r="T32" s="41">
        <v>5.4157228676615397</v>
      </c>
      <c r="U32" s="49">
        <v>6.3871950491555172</v>
      </c>
      <c r="W32" s="87" t="s">
        <v>204</v>
      </c>
      <c r="X32" s="48">
        <v>102.72819210059755</v>
      </c>
      <c r="Y32" s="41">
        <v>79.440176290550824</v>
      </c>
      <c r="Z32" s="41">
        <v>64.992088783256676</v>
      </c>
      <c r="AA32" s="41">
        <v>64.516137029199058</v>
      </c>
      <c r="AB32" s="41">
        <v>40.874865922845174</v>
      </c>
      <c r="AC32" s="41">
        <v>9.3149145389051569</v>
      </c>
      <c r="AD32" s="41">
        <v>4.5612807924479446</v>
      </c>
      <c r="AE32" s="41">
        <v>5.4157228676615397</v>
      </c>
      <c r="AF32" s="49">
        <v>6.3871950491555172</v>
      </c>
    </row>
    <row r="33" spans="1:32" x14ac:dyDescent="0.2">
      <c r="A33" s="87" t="s">
        <v>205</v>
      </c>
      <c r="B33" s="48">
        <v>100</v>
      </c>
      <c r="C33" s="41">
        <v>77.27241610589256</v>
      </c>
      <c r="E33" s="41">
        <v>61.908413359883333</v>
      </c>
      <c r="F33" s="41">
        <v>48.727829310790639</v>
      </c>
      <c r="G33" s="41">
        <v>21.030586505309142</v>
      </c>
      <c r="H33" s="41">
        <v>4.775022224628473</v>
      </c>
      <c r="I33" s="41">
        <v>4.1055517616739454</v>
      </c>
      <c r="J33" s="49">
        <v>12.744334137919667</v>
      </c>
      <c r="L33" s="87" t="s">
        <v>205</v>
      </c>
      <c r="M33" s="41">
        <v>100.00000000000001</v>
      </c>
      <c r="N33" s="41">
        <v>84.511382278607115</v>
      </c>
      <c r="O33" s="41">
        <v>69.353592096000284</v>
      </c>
      <c r="P33" s="41">
        <v>66.961915360904428</v>
      </c>
      <c r="Q33" s="41">
        <v>42.302636704976273</v>
      </c>
      <c r="R33" s="41">
        <v>9.3890700606778807</v>
      </c>
      <c r="S33" s="41">
        <v>3.8632045176930343</v>
      </c>
      <c r="T33" s="41">
        <v>4.2701938589853565</v>
      </c>
      <c r="U33" s="49">
        <v>6.268072409495459</v>
      </c>
      <c r="W33" s="87" t="s">
        <v>205</v>
      </c>
      <c r="X33" s="48">
        <v>100.00000000000001</v>
      </c>
      <c r="Y33" s="41">
        <v>84.511382278607115</v>
      </c>
      <c r="Z33" s="41">
        <v>69.353592096000284</v>
      </c>
      <c r="AA33" s="41">
        <v>66.961915360904428</v>
      </c>
      <c r="AB33" s="41">
        <v>42.302636704976273</v>
      </c>
      <c r="AC33" s="41">
        <v>9.3890700606778807</v>
      </c>
      <c r="AD33" s="41">
        <v>3.8632045176930343</v>
      </c>
      <c r="AE33" s="41">
        <v>4.2701938589853565</v>
      </c>
      <c r="AF33" s="49">
        <v>6.268072409495459</v>
      </c>
    </row>
    <row r="34" spans="1:32" x14ac:dyDescent="0.2">
      <c r="A34" s="87"/>
      <c r="B34" s="48"/>
      <c r="J34" s="49"/>
      <c r="L34" s="87"/>
      <c r="U34" s="49"/>
      <c r="W34" s="87"/>
      <c r="X34" s="48"/>
      <c r="AF34" s="49"/>
    </row>
    <row r="35" spans="1:32" x14ac:dyDescent="0.2">
      <c r="A35" s="87"/>
      <c r="B35" s="48"/>
      <c r="J35" s="49"/>
      <c r="L35" s="87"/>
      <c r="U35" s="49"/>
      <c r="W35" s="87"/>
      <c r="X35" s="48"/>
      <c r="AF35" s="49"/>
    </row>
    <row r="36" spans="1:32" x14ac:dyDescent="0.2">
      <c r="A36" s="87"/>
      <c r="B36" s="48"/>
      <c r="J36" s="49"/>
      <c r="L36" s="87"/>
      <c r="U36" s="49"/>
      <c r="W36" s="87"/>
      <c r="X36" s="48"/>
      <c r="AF36" s="49"/>
    </row>
    <row r="37" spans="1:32" x14ac:dyDescent="0.2">
      <c r="A37" s="87" t="s">
        <v>180</v>
      </c>
      <c r="B37" s="48" t="s">
        <v>181</v>
      </c>
      <c r="C37" s="41" t="s">
        <v>167</v>
      </c>
      <c r="E37" s="41" t="s">
        <v>169</v>
      </c>
      <c r="F37" s="41" t="s">
        <v>170</v>
      </c>
      <c r="G37" s="41" t="s">
        <v>182</v>
      </c>
      <c r="H37" s="41" t="s">
        <v>172</v>
      </c>
      <c r="I37" s="41" t="s">
        <v>173</v>
      </c>
      <c r="J37" s="49" t="s">
        <v>183</v>
      </c>
      <c r="L37" s="87" t="s">
        <v>180</v>
      </c>
      <c r="M37" s="41" t="s">
        <v>181</v>
      </c>
      <c r="N37" s="41" t="s">
        <v>167</v>
      </c>
      <c r="O37" s="41" t="s">
        <v>184</v>
      </c>
      <c r="P37" s="41" t="s">
        <v>169</v>
      </c>
      <c r="Q37" s="41" t="s">
        <v>170</v>
      </c>
      <c r="R37" s="41" t="s">
        <v>182</v>
      </c>
      <c r="S37" s="41" t="s">
        <v>172</v>
      </c>
      <c r="T37" s="41" t="s">
        <v>173</v>
      </c>
      <c r="U37" s="49" t="s">
        <v>183</v>
      </c>
      <c r="W37" s="87" t="s">
        <v>180</v>
      </c>
      <c r="X37" s="48" t="s">
        <v>181</v>
      </c>
      <c r="Y37" s="41" t="s">
        <v>167</v>
      </c>
      <c r="Z37" s="41" t="s">
        <v>184</v>
      </c>
      <c r="AA37" s="41" t="s">
        <v>169</v>
      </c>
      <c r="AB37" s="41" t="s">
        <v>170</v>
      </c>
      <c r="AC37" s="41" t="s">
        <v>182</v>
      </c>
      <c r="AD37" s="41" t="s">
        <v>172</v>
      </c>
      <c r="AE37" s="41" t="s">
        <v>173</v>
      </c>
      <c r="AF37" s="49" t="s">
        <v>183</v>
      </c>
    </row>
    <row r="38" spans="1:32" x14ac:dyDescent="0.2">
      <c r="A38" s="87" t="s">
        <v>206</v>
      </c>
      <c r="B38" s="48">
        <v>448.367618220959</v>
      </c>
      <c r="C38" s="41">
        <v>313.10978397469398</v>
      </c>
      <c r="E38" s="41">
        <v>189.08711003983501</v>
      </c>
      <c r="F38" s="41">
        <v>150.221839799131</v>
      </c>
      <c r="G38" s="41">
        <v>74.968473428716507</v>
      </c>
      <c r="H38" s="41">
        <v>31.395903893209901</v>
      </c>
      <c r="I38" s="41">
        <v>34.9015479753308</v>
      </c>
      <c r="J38" s="49">
        <v>38.708597120093799</v>
      </c>
      <c r="L38" s="87" t="s">
        <v>206</v>
      </c>
      <c r="M38" s="41">
        <v>463.30838687464302</v>
      </c>
      <c r="N38" s="41">
        <v>300.88217550013798</v>
      </c>
      <c r="O38" s="41">
        <v>254.023651362403</v>
      </c>
      <c r="P38" s="41">
        <v>221.65891701158401</v>
      </c>
      <c r="Q38" s="41">
        <v>135.23057620892999</v>
      </c>
      <c r="R38" s="41">
        <v>60.6795952416416</v>
      </c>
      <c r="S38" s="41">
        <v>27.797709193356798</v>
      </c>
      <c r="T38" s="41">
        <v>46.856571643554801</v>
      </c>
      <c r="U38" s="49">
        <v>17.686380806256299</v>
      </c>
      <c r="W38" s="87" t="s">
        <v>206</v>
      </c>
      <c r="X38" s="48">
        <v>463.30838687464302</v>
      </c>
      <c r="Y38" s="41">
        <v>300.88217550013798</v>
      </c>
      <c r="Z38" s="41">
        <v>254.023651362403</v>
      </c>
      <c r="AA38" s="41">
        <v>221.65891701158401</v>
      </c>
      <c r="AB38" s="41">
        <v>135.23057620892999</v>
      </c>
      <c r="AC38" s="41">
        <v>60.6795952416416</v>
      </c>
      <c r="AD38" s="41">
        <v>27.797709193356798</v>
      </c>
      <c r="AE38" s="41">
        <v>46.856571643554801</v>
      </c>
      <c r="AF38" s="49">
        <v>17.686380806256299</v>
      </c>
    </row>
    <row r="39" spans="1:32" x14ac:dyDescent="0.2">
      <c r="A39" s="87" t="s">
        <v>207</v>
      </c>
      <c r="B39" s="48">
        <v>425.98281692496897</v>
      </c>
      <c r="C39" s="41">
        <v>340.95802404547902</v>
      </c>
      <c r="E39" s="41">
        <v>226.62260728513399</v>
      </c>
      <c r="F39" s="41">
        <v>158.71518509605599</v>
      </c>
      <c r="G39" s="41">
        <v>78.043762594849298</v>
      </c>
      <c r="H39" s="41">
        <v>20.834153032865899</v>
      </c>
      <c r="I39" s="41">
        <v>44.456549488706997</v>
      </c>
      <c r="J39" s="49">
        <v>43.713863162328302</v>
      </c>
      <c r="L39" s="87" t="s">
        <v>207</v>
      </c>
      <c r="M39" s="41">
        <v>440.395901893207</v>
      </c>
      <c r="N39" s="41">
        <v>326.13313389925401</v>
      </c>
      <c r="O39" s="41">
        <v>238.05845599458999</v>
      </c>
      <c r="P39" s="41">
        <v>210.20725533899099</v>
      </c>
      <c r="Q39" s="41">
        <v>127.71483529518601</v>
      </c>
      <c r="R39" s="41">
        <v>57.744073410963701</v>
      </c>
      <c r="S39" s="41">
        <v>33.194947134410398</v>
      </c>
      <c r="T39" s="41">
        <v>43.814408153759999</v>
      </c>
      <c r="U39" s="49">
        <v>20.864913053461699</v>
      </c>
      <c r="W39" s="87" t="s">
        <v>207</v>
      </c>
      <c r="X39" s="48">
        <v>440.395901893207</v>
      </c>
      <c r="Y39" s="41">
        <v>326.13313389925401</v>
      </c>
      <c r="Z39" s="41">
        <v>238.05845599458999</v>
      </c>
      <c r="AA39" s="41">
        <v>210.20725533899099</v>
      </c>
      <c r="AB39" s="41">
        <v>127.71483529518601</v>
      </c>
      <c r="AC39" s="41">
        <v>57.744073410963701</v>
      </c>
      <c r="AD39" s="41">
        <v>33.194947134410398</v>
      </c>
      <c r="AE39" s="41">
        <v>43.814408153759999</v>
      </c>
      <c r="AF39" s="49">
        <v>20.864913053461699</v>
      </c>
    </row>
    <row r="40" spans="1:32" x14ac:dyDescent="0.2">
      <c r="A40" s="87" t="s">
        <v>208</v>
      </c>
      <c r="B40" s="48">
        <v>390.53816231912401</v>
      </c>
      <c r="C40" s="41">
        <v>372.21402999172398</v>
      </c>
      <c r="E40" s="41">
        <v>198.477060959559</v>
      </c>
      <c r="F40" s="41">
        <v>173.743454941702</v>
      </c>
      <c r="G40" s="41">
        <v>82.190676215973596</v>
      </c>
      <c r="H40" s="41">
        <v>29.0378824871622</v>
      </c>
      <c r="I40" s="41">
        <v>37.328381572211498</v>
      </c>
      <c r="J40" s="49">
        <v>38.351557875319699</v>
      </c>
      <c r="L40" s="87" t="s">
        <v>208</v>
      </c>
      <c r="M40" s="41">
        <v>424.56789235240501</v>
      </c>
      <c r="N40" s="41">
        <v>325.50865923617198</v>
      </c>
      <c r="O40" s="41">
        <v>217.62934194822299</v>
      </c>
      <c r="P40" s="41">
        <v>248.44639823209101</v>
      </c>
      <c r="Q40" s="41">
        <v>140.16185364530901</v>
      </c>
      <c r="R40" s="41">
        <v>54.678598494459699</v>
      </c>
      <c r="S40" s="41">
        <v>34.867285623530798</v>
      </c>
      <c r="T40" s="41">
        <v>49.984978144187501</v>
      </c>
      <c r="U40" s="49">
        <v>19.821133319636601</v>
      </c>
      <c r="W40" s="87" t="s">
        <v>208</v>
      </c>
      <c r="X40" s="48">
        <v>424.56789235240501</v>
      </c>
      <c r="Y40" s="41">
        <v>325.50865923617198</v>
      </c>
      <c r="Z40" s="41">
        <v>217.62934194822299</v>
      </c>
      <c r="AA40" s="41">
        <v>248.44639823209101</v>
      </c>
      <c r="AB40" s="41">
        <v>140.16185364530901</v>
      </c>
      <c r="AC40" s="41">
        <v>54.678598494459699</v>
      </c>
      <c r="AD40" s="41">
        <v>34.867285623530798</v>
      </c>
      <c r="AE40" s="41">
        <v>49.984978144187501</v>
      </c>
      <c r="AF40" s="49">
        <v>19.821133319636601</v>
      </c>
    </row>
    <row r="41" spans="1:32" x14ac:dyDescent="0.2">
      <c r="A41" s="87" t="s">
        <v>209</v>
      </c>
      <c r="B41" s="48">
        <v>346.74203363400898</v>
      </c>
      <c r="C41" s="41">
        <v>344.39439917613402</v>
      </c>
      <c r="E41" s="41">
        <v>281.66923846195402</v>
      </c>
      <c r="F41" s="41">
        <v>199.86074533817501</v>
      </c>
      <c r="G41" s="41">
        <v>69.265000366186499</v>
      </c>
      <c r="H41" s="41">
        <v>37.482132356108998</v>
      </c>
      <c r="I41" s="41">
        <v>37.736850307662301</v>
      </c>
      <c r="J41" s="49">
        <v>50.185901702161303</v>
      </c>
      <c r="L41" s="87" t="s">
        <v>209</v>
      </c>
      <c r="M41" s="41">
        <v>385.83446608537798</v>
      </c>
      <c r="N41" s="41">
        <v>288.882598772476</v>
      </c>
      <c r="O41" s="41">
        <v>243.28184919174799</v>
      </c>
      <c r="P41" s="41">
        <v>252.94059973120801</v>
      </c>
      <c r="Q41" s="41">
        <v>122.058904517532</v>
      </c>
      <c r="R41" s="41">
        <v>64.732096177168003</v>
      </c>
      <c r="S41" s="41">
        <v>35.067800748659899</v>
      </c>
      <c r="T41" s="41">
        <v>28.592502124355299</v>
      </c>
      <c r="U41" s="49">
        <v>17.809840714554099</v>
      </c>
      <c r="W41" s="87" t="s">
        <v>209</v>
      </c>
      <c r="X41" s="48">
        <v>385.83446608537798</v>
      </c>
      <c r="Y41" s="41">
        <v>288.882598772476</v>
      </c>
      <c r="Z41" s="41">
        <v>243.28184919174799</v>
      </c>
      <c r="AA41" s="41">
        <v>252.94059973120801</v>
      </c>
      <c r="AB41" s="41">
        <v>122.058904517532</v>
      </c>
      <c r="AC41" s="41">
        <v>64.732096177168003</v>
      </c>
      <c r="AD41" s="41">
        <v>35.067800748659899</v>
      </c>
      <c r="AE41" s="41">
        <v>28.592502124355299</v>
      </c>
      <c r="AF41" s="49">
        <v>17.809840714554099</v>
      </c>
    </row>
    <row r="42" spans="1:32" x14ac:dyDescent="0.2">
      <c r="A42" s="87" t="s">
        <v>210</v>
      </c>
      <c r="B42" s="48">
        <v>345.42585572922502</v>
      </c>
      <c r="C42" s="41">
        <v>249.611331001156</v>
      </c>
      <c r="E42" s="41">
        <v>253.18793852191499</v>
      </c>
      <c r="F42" s="41">
        <v>186.81562110434501</v>
      </c>
      <c r="G42" s="41">
        <v>76.781397833704602</v>
      </c>
      <c r="H42" s="41">
        <v>34.123360727891097</v>
      </c>
      <c r="I42" s="41">
        <v>44.3656085302934</v>
      </c>
      <c r="J42" s="49">
        <v>54.939080842897098</v>
      </c>
      <c r="L42" s="87" t="s">
        <v>210</v>
      </c>
      <c r="M42" s="41">
        <v>377.61865064621202</v>
      </c>
      <c r="N42" s="41">
        <v>328.60766518453897</v>
      </c>
      <c r="O42" s="41">
        <v>237.80944069120301</v>
      </c>
      <c r="P42" s="41">
        <v>216.947340082457</v>
      </c>
      <c r="Q42" s="41">
        <v>144.25686488869201</v>
      </c>
      <c r="R42" s="41">
        <v>62.999461290728597</v>
      </c>
      <c r="S42" s="41">
        <v>32.639423148262601</v>
      </c>
      <c r="T42" s="41">
        <v>44.283546703521601</v>
      </c>
      <c r="U42" s="49">
        <v>19.563624373259501</v>
      </c>
      <c r="W42" s="87" t="s">
        <v>210</v>
      </c>
      <c r="X42" s="48">
        <v>377.61865064621202</v>
      </c>
      <c r="Y42" s="41">
        <v>328.60766518453897</v>
      </c>
      <c r="Z42" s="41">
        <v>237.80944069120301</v>
      </c>
      <c r="AA42" s="41">
        <v>216.947340082457</v>
      </c>
      <c r="AB42" s="41">
        <v>144.25686488869201</v>
      </c>
      <c r="AC42" s="41">
        <v>62.999461290728597</v>
      </c>
      <c r="AD42" s="41">
        <v>32.639423148262601</v>
      </c>
      <c r="AE42" s="41">
        <v>44.283546703521601</v>
      </c>
      <c r="AF42" s="49">
        <v>19.563624373259501</v>
      </c>
    </row>
    <row r="43" spans="1:32" x14ac:dyDescent="0.2">
      <c r="A43" s="87" t="s">
        <v>211</v>
      </c>
      <c r="B43" s="48">
        <v>418.20328404534303</v>
      </c>
      <c r="C43" s="41">
        <v>294.56522090295903</v>
      </c>
      <c r="E43" s="41">
        <v>221.58927091781399</v>
      </c>
      <c r="F43" s="41">
        <v>193.80718695478399</v>
      </c>
      <c r="G43" s="41">
        <v>85.511307568204003</v>
      </c>
      <c r="H43" s="41">
        <v>33.8345275710507</v>
      </c>
      <c r="I43" s="41">
        <v>33.952840300941197</v>
      </c>
      <c r="J43" s="49">
        <v>51.509077098006799</v>
      </c>
      <c r="L43" s="87" t="s">
        <v>211</v>
      </c>
      <c r="M43" s="41">
        <v>332.13210836086603</v>
      </c>
      <c r="N43" s="41">
        <v>301.51294788668503</v>
      </c>
      <c r="O43" s="41">
        <v>225.67188590781799</v>
      </c>
      <c r="P43" s="41">
        <v>222.07300912044499</v>
      </c>
      <c r="Q43" s="41">
        <v>147.798321211255</v>
      </c>
      <c r="R43" s="41">
        <v>50.702226910079297</v>
      </c>
      <c r="S43" s="41">
        <v>30.105720679219498</v>
      </c>
      <c r="T43" s="41">
        <v>44.879508864242403</v>
      </c>
      <c r="U43" s="49">
        <v>20.5439763322128</v>
      </c>
      <c r="W43" s="87" t="s">
        <v>211</v>
      </c>
      <c r="X43" s="48">
        <v>332.13210836086603</v>
      </c>
      <c r="Y43" s="41">
        <v>301.51294788668503</v>
      </c>
      <c r="Z43" s="41">
        <v>225.67188590781799</v>
      </c>
      <c r="AA43" s="41">
        <v>222.07300912044499</v>
      </c>
      <c r="AB43" s="41">
        <v>147.798321211255</v>
      </c>
      <c r="AC43" s="41">
        <v>50.702226910079297</v>
      </c>
      <c r="AD43" s="41">
        <v>30.105720679219498</v>
      </c>
      <c r="AE43" s="41">
        <v>44.879508864242403</v>
      </c>
      <c r="AF43" s="49">
        <v>20.5439763322128</v>
      </c>
    </row>
    <row r="44" spans="1:32" x14ac:dyDescent="0.2">
      <c r="A44" s="87" t="s">
        <v>212</v>
      </c>
      <c r="B44" s="48">
        <v>395.87662847893824</v>
      </c>
      <c r="C44" s="41">
        <v>319.14213151535768</v>
      </c>
      <c r="E44" s="41">
        <v>228.43887103103518</v>
      </c>
      <c r="F44" s="41">
        <v>177.19400553903219</v>
      </c>
      <c r="G44" s="41">
        <v>77.793436334605744</v>
      </c>
      <c r="H44" s="41">
        <v>31.117993344714794</v>
      </c>
      <c r="I44" s="41">
        <v>38.790296362524366</v>
      </c>
      <c r="J44" s="49">
        <v>46.234679633467834</v>
      </c>
      <c r="L44" s="87" t="s">
        <v>212</v>
      </c>
      <c r="M44" s="41">
        <v>403.97623436878513</v>
      </c>
      <c r="N44" s="41">
        <v>311.92119674654401</v>
      </c>
      <c r="O44" s="41">
        <v>236.07910418266417</v>
      </c>
      <c r="P44" s="41">
        <v>228.71225325279602</v>
      </c>
      <c r="Q44" s="41">
        <v>136.20355929448399</v>
      </c>
      <c r="R44" s="41">
        <v>58.589341920840148</v>
      </c>
      <c r="S44" s="41">
        <v>32.27881442124</v>
      </c>
      <c r="T44" s="41">
        <v>43.068585938936934</v>
      </c>
      <c r="U44" s="49">
        <v>19.3816447665635</v>
      </c>
      <c r="W44" s="87" t="s">
        <v>212</v>
      </c>
      <c r="X44" s="48">
        <v>403.97623436878513</v>
      </c>
      <c r="Y44" s="41">
        <v>311.92119674654401</v>
      </c>
      <c r="Z44" s="41">
        <v>236.07910418266417</v>
      </c>
      <c r="AA44" s="41">
        <v>228.71225325279602</v>
      </c>
      <c r="AB44" s="41">
        <v>136.20355929448399</v>
      </c>
      <c r="AC44" s="41">
        <v>58.589341920840148</v>
      </c>
      <c r="AD44" s="41">
        <v>32.27881442124</v>
      </c>
      <c r="AE44" s="41">
        <v>43.068585938936934</v>
      </c>
      <c r="AF44" s="49">
        <v>19.3816447665635</v>
      </c>
    </row>
    <row r="45" spans="1:32" x14ac:dyDescent="0.2">
      <c r="A45" s="87"/>
      <c r="B45" s="48"/>
      <c r="J45" s="49"/>
      <c r="L45" s="87"/>
      <c r="U45" s="49"/>
      <c r="W45" s="87"/>
      <c r="X45" s="48"/>
      <c r="AF45" s="49"/>
    </row>
    <row r="46" spans="1:32" x14ac:dyDescent="0.2">
      <c r="A46" s="87" t="s">
        <v>180</v>
      </c>
      <c r="B46" s="48" t="s">
        <v>181</v>
      </c>
      <c r="C46" s="41" t="s">
        <v>167</v>
      </c>
      <c r="E46" s="41" t="s">
        <v>169</v>
      </c>
      <c r="F46" s="41" t="s">
        <v>170</v>
      </c>
      <c r="G46" s="41" t="s">
        <v>182</v>
      </c>
      <c r="H46" s="41" t="s">
        <v>172</v>
      </c>
      <c r="I46" s="41" t="s">
        <v>173</v>
      </c>
      <c r="J46" s="49" t="s">
        <v>183</v>
      </c>
      <c r="L46" s="87" t="s">
        <v>180</v>
      </c>
      <c r="M46" s="41" t="s">
        <v>181</v>
      </c>
      <c r="N46" s="41" t="s">
        <v>167</v>
      </c>
      <c r="O46" s="41" t="s">
        <v>184</v>
      </c>
      <c r="P46" s="41" t="s">
        <v>169</v>
      </c>
      <c r="Q46" s="41" t="s">
        <v>170</v>
      </c>
      <c r="R46" s="41" t="s">
        <v>182</v>
      </c>
      <c r="S46" s="41" t="s">
        <v>172</v>
      </c>
      <c r="T46" s="41" t="s">
        <v>173</v>
      </c>
      <c r="U46" s="49" t="s">
        <v>183</v>
      </c>
      <c r="W46" s="87" t="s">
        <v>180</v>
      </c>
      <c r="X46" s="48" t="s">
        <v>181</v>
      </c>
      <c r="Y46" s="41" t="s">
        <v>167</v>
      </c>
      <c r="Z46" s="41" t="s">
        <v>184</v>
      </c>
      <c r="AA46" s="41" t="s">
        <v>169</v>
      </c>
      <c r="AB46" s="41" t="s">
        <v>170</v>
      </c>
      <c r="AC46" s="41" t="s">
        <v>182</v>
      </c>
      <c r="AD46" s="41" t="s">
        <v>172</v>
      </c>
      <c r="AE46" s="41" t="s">
        <v>173</v>
      </c>
      <c r="AF46" s="49" t="s">
        <v>183</v>
      </c>
    </row>
    <row r="47" spans="1:32" x14ac:dyDescent="0.2">
      <c r="A47" s="87" t="s">
        <v>213</v>
      </c>
      <c r="B47" s="48">
        <v>1.1325943133943139</v>
      </c>
      <c r="C47" s="41">
        <v>0.79092768163087535</v>
      </c>
      <c r="E47" s="41">
        <v>0.47764150858401833</v>
      </c>
      <c r="F47" s="41">
        <v>0.37946630084307498</v>
      </c>
      <c r="G47" s="41">
        <v>0.18937332500977647</v>
      </c>
      <c r="H47" s="41">
        <v>7.9307293319742553E-2</v>
      </c>
      <c r="I47" s="41">
        <v>8.8162688738235684E-2</v>
      </c>
      <c r="J47" s="49">
        <v>9.7779445249956715E-2</v>
      </c>
      <c r="L47" s="87" t="s">
        <v>213</v>
      </c>
      <c r="M47" s="41">
        <v>1.1468704034002513</v>
      </c>
      <c r="N47" s="41">
        <v>0.74480167371793016</v>
      </c>
      <c r="O47" s="41">
        <v>0.62880840443328612</v>
      </c>
      <c r="P47" s="41">
        <v>0.54869296298562509</v>
      </c>
      <c r="Q47" s="41">
        <v>0.33474884090701135</v>
      </c>
      <c r="R47" s="41">
        <v>0.15020585390735613</v>
      </c>
      <c r="S47" s="41">
        <v>6.881025869452656E-2</v>
      </c>
      <c r="T47" s="41">
        <v>0.11598843609394109</v>
      </c>
      <c r="U47" s="49">
        <v>4.3780745750777533E-2</v>
      </c>
      <c r="W47" s="87" t="s">
        <v>213</v>
      </c>
      <c r="X47" s="48">
        <v>1.1468704034002513</v>
      </c>
      <c r="Y47" s="41">
        <v>0.74480167371793016</v>
      </c>
      <c r="Z47" s="41">
        <v>0.62880840443328612</v>
      </c>
      <c r="AA47" s="41">
        <v>0.54869296298562509</v>
      </c>
      <c r="AB47" s="41">
        <v>0.33474884090701135</v>
      </c>
      <c r="AC47" s="41">
        <v>0.15020585390735613</v>
      </c>
      <c r="AD47" s="41">
        <v>6.881025869452656E-2</v>
      </c>
      <c r="AE47" s="41">
        <v>0.11598843609394109</v>
      </c>
      <c r="AF47" s="49">
        <v>4.3780745750777533E-2</v>
      </c>
    </row>
    <row r="48" spans="1:32" x14ac:dyDescent="0.2">
      <c r="A48" s="87" t="s">
        <v>214</v>
      </c>
      <c r="B48" s="48">
        <v>1.0760494211585729</v>
      </c>
      <c r="C48" s="41">
        <v>0.86127343600840778</v>
      </c>
      <c r="E48" s="41">
        <v>0.57245765721476771</v>
      </c>
      <c r="F48" s="41">
        <v>0.40092082653598754</v>
      </c>
      <c r="G48" s="41">
        <v>0.19714162691218698</v>
      </c>
      <c r="H48" s="41">
        <v>5.2627893475086354E-2</v>
      </c>
      <c r="I48" s="41">
        <v>0.1122989999675422</v>
      </c>
      <c r="J48" s="49">
        <v>0.11042294497224658</v>
      </c>
      <c r="L48" s="87" t="s">
        <v>214</v>
      </c>
      <c r="M48" s="41">
        <v>1.0901529952159879</v>
      </c>
      <c r="N48" s="41">
        <v>0.80730772296256148</v>
      </c>
      <c r="O48" s="41">
        <v>0.58928826931256861</v>
      </c>
      <c r="P48" s="41">
        <v>0.52034559821926374</v>
      </c>
      <c r="Q48" s="41">
        <v>0.31614442739370813</v>
      </c>
      <c r="R48" s="41">
        <v>0.14293928330014041</v>
      </c>
      <c r="S48" s="41">
        <v>8.217054447838415E-2</v>
      </c>
      <c r="T48" s="41">
        <v>0.10845788545511899</v>
      </c>
      <c r="U48" s="49">
        <v>5.164886267644736E-2</v>
      </c>
      <c r="W48" s="87" t="s">
        <v>214</v>
      </c>
      <c r="X48" s="48">
        <v>1.0901529952159879</v>
      </c>
      <c r="Y48" s="41">
        <v>0.80730772296256148</v>
      </c>
      <c r="Z48" s="41">
        <v>0.58928826931256861</v>
      </c>
      <c r="AA48" s="41">
        <v>0.52034559821926374</v>
      </c>
      <c r="AB48" s="41">
        <v>0.31614442739370813</v>
      </c>
      <c r="AC48" s="41">
        <v>0.14293928330014041</v>
      </c>
      <c r="AD48" s="41">
        <v>8.217054447838415E-2</v>
      </c>
      <c r="AE48" s="41">
        <v>0.10845788545511899</v>
      </c>
      <c r="AF48" s="49">
        <v>5.164886267644736E-2</v>
      </c>
    </row>
    <row r="49" spans="1:32" x14ac:dyDescent="0.2">
      <c r="A49" s="87" t="s">
        <v>215</v>
      </c>
      <c r="B49" s="48">
        <v>0.98651482361985854</v>
      </c>
      <c r="C49" s="41">
        <v>0.94022734158838284</v>
      </c>
      <c r="E49" s="41">
        <v>0.50136089549453799</v>
      </c>
      <c r="F49" s="41">
        <v>0.43888282975751786</v>
      </c>
      <c r="G49" s="41">
        <v>0.20761689451527288</v>
      </c>
      <c r="H49" s="41">
        <v>7.3350838110179312E-2</v>
      </c>
      <c r="I49" s="41">
        <v>9.4292966259809083E-2</v>
      </c>
      <c r="J49" s="49">
        <v>9.6877550015206593E-2</v>
      </c>
      <c r="L49" s="87" t="s">
        <v>215</v>
      </c>
      <c r="M49" s="41">
        <v>1.0509724489506034</v>
      </c>
      <c r="N49" s="41">
        <v>0.80576190266435077</v>
      </c>
      <c r="O49" s="41">
        <v>0.53871818050947951</v>
      </c>
      <c r="P49" s="41">
        <v>0.61500251028452146</v>
      </c>
      <c r="Q49" s="41">
        <v>0.34695569125325554</v>
      </c>
      <c r="R49" s="41">
        <v>0.13535102771551719</v>
      </c>
      <c r="S49" s="41">
        <v>8.63102397050933E-2</v>
      </c>
      <c r="T49" s="41">
        <v>0.12373247209031808</v>
      </c>
      <c r="U49" s="49">
        <v>4.9065097481804147E-2</v>
      </c>
      <c r="W49" s="87" t="s">
        <v>215</v>
      </c>
      <c r="X49" s="48">
        <v>1.0509724489506034</v>
      </c>
      <c r="Y49" s="41">
        <v>0.80576190266435077</v>
      </c>
      <c r="Z49" s="41">
        <v>0.53871818050947951</v>
      </c>
      <c r="AA49" s="41">
        <v>0.61500251028452146</v>
      </c>
      <c r="AB49" s="41">
        <v>0.34695569125325554</v>
      </c>
      <c r="AC49" s="41">
        <v>0.13535102771551719</v>
      </c>
      <c r="AD49" s="41">
        <v>8.63102397050933E-2</v>
      </c>
      <c r="AE49" s="41">
        <v>0.12373247209031808</v>
      </c>
      <c r="AF49" s="49">
        <v>4.9065097481804147E-2</v>
      </c>
    </row>
    <row r="50" spans="1:32" x14ac:dyDescent="0.2">
      <c r="A50" s="87" t="s">
        <v>216</v>
      </c>
      <c r="B50" s="48">
        <v>0.87588407268770263</v>
      </c>
      <c r="C50" s="41">
        <v>0.86995385531949065</v>
      </c>
      <c r="E50" s="41">
        <v>0.71150762181693084</v>
      </c>
      <c r="F50" s="41">
        <v>0.50485613688813191</v>
      </c>
      <c r="G50" s="41">
        <v>0.17496612677621506</v>
      </c>
      <c r="H50" s="41">
        <v>9.4681346812831996E-2</v>
      </c>
      <c r="I50" s="41">
        <v>9.5324774419387096E-2</v>
      </c>
      <c r="J50" s="49">
        <v>0.1267715699585214</v>
      </c>
      <c r="L50" s="87" t="s">
        <v>216</v>
      </c>
      <c r="M50" s="41">
        <v>0.95509199121142918</v>
      </c>
      <c r="N50" s="41">
        <v>0.71509800378197119</v>
      </c>
      <c r="O50" s="41">
        <v>0.60221822100965194</v>
      </c>
      <c r="P50" s="41">
        <v>0.62612742585322856</v>
      </c>
      <c r="Q50" s="41">
        <v>0.30214377513630136</v>
      </c>
      <c r="R50" s="41">
        <v>0.16023738693022926</v>
      </c>
      <c r="S50" s="41">
        <v>8.6806593470661733E-2</v>
      </c>
      <c r="T50" s="41">
        <v>7.0777683665058239E-2</v>
      </c>
      <c r="U50" s="49">
        <v>4.4086357561063126E-2</v>
      </c>
      <c r="W50" s="87" t="s">
        <v>216</v>
      </c>
      <c r="X50" s="48">
        <v>0.95509199121142918</v>
      </c>
      <c r="Y50" s="41">
        <v>0.71509800378197119</v>
      </c>
      <c r="Z50" s="41">
        <v>0.60221822100965194</v>
      </c>
      <c r="AA50" s="41">
        <v>0.62612742585322856</v>
      </c>
      <c r="AB50" s="41">
        <v>0.30214377513630136</v>
      </c>
      <c r="AC50" s="41">
        <v>0.16023738693022926</v>
      </c>
      <c r="AD50" s="41">
        <v>8.6806593470661733E-2</v>
      </c>
      <c r="AE50" s="41">
        <v>7.0777683665058239E-2</v>
      </c>
      <c r="AF50" s="49">
        <v>4.4086357561063126E-2</v>
      </c>
    </row>
    <row r="51" spans="1:32" x14ac:dyDescent="0.2">
      <c r="A51" s="87" t="s">
        <v>217</v>
      </c>
      <c r="B51" s="48">
        <v>0.87255935531340079</v>
      </c>
      <c r="C51" s="41">
        <v>0.63052808133743121</v>
      </c>
      <c r="E51" s="41">
        <v>0.63956273320486079</v>
      </c>
      <c r="F51" s="41">
        <v>0.47190363781297112</v>
      </c>
      <c r="G51" s="41">
        <v>0.19395284366424675</v>
      </c>
      <c r="H51" s="41">
        <v>8.6196957014113187E-2</v>
      </c>
      <c r="I51" s="41">
        <v>0.11206927951457427</v>
      </c>
      <c r="J51" s="49">
        <v>0.13877828821061614</v>
      </c>
      <c r="L51" s="87" t="s">
        <v>217</v>
      </c>
      <c r="M51" s="41">
        <v>0.93475461801915904</v>
      </c>
      <c r="N51" s="41">
        <v>0.81343316073528449</v>
      </c>
      <c r="O51" s="41">
        <v>0.58867185853836534</v>
      </c>
      <c r="P51" s="41">
        <v>0.53702995776827889</v>
      </c>
      <c r="Q51" s="41">
        <v>0.35709245400065198</v>
      </c>
      <c r="R51" s="41">
        <v>0.15594843441512238</v>
      </c>
      <c r="S51" s="41">
        <v>8.0795404212977678E-2</v>
      </c>
      <c r="T51" s="41">
        <v>0.10961918780374509</v>
      </c>
      <c r="U51" s="49">
        <v>4.8427661601994389E-2</v>
      </c>
      <c r="W51" s="87" t="s">
        <v>217</v>
      </c>
      <c r="X51" s="48">
        <v>0.93475461801915904</v>
      </c>
      <c r="Y51" s="41">
        <v>0.81343316073528449</v>
      </c>
      <c r="Z51" s="41">
        <v>0.58867185853836534</v>
      </c>
      <c r="AA51" s="41">
        <v>0.53702995776827889</v>
      </c>
      <c r="AB51" s="41">
        <v>0.35709245400065198</v>
      </c>
      <c r="AC51" s="41">
        <v>0.15594843441512238</v>
      </c>
      <c r="AD51" s="41">
        <v>8.0795404212977678E-2</v>
      </c>
      <c r="AE51" s="41">
        <v>0.10961918780374509</v>
      </c>
      <c r="AF51" s="49">
        <v>4.8427661601994389E-2</v>
      </c>
    </row>
    <row r="52" spans="1:32" x14ac:dyDescent="0.2">
      <c r="A52" s="87" t="s">
        <v>218</v>
      </c>
      <c r="B52" s="48">
        <v>1.05639801382615</v>
      </c>
      <c r="C52" s="41">
        <v>0.74408338283256525</v>
      </c>
      <c r="E52" s="41">
        <v>0.55974325074258124</v>
      </c>
      <c r="F52" s="41">
        <v>0.4895646093062932</v>
      </c>
      <c r="G52" s="41">
        <v>0.21600494047037042</v>
      </c>
      <c r="H52" s="41">
        <v>8.5467353051509556E-2</v>
      </c>
      <c r="I52" s="41">
        <v>8.5766215680367158E-2</v>
      </c>
      <c r="J52" s="49">
        <v>0.13011396327163383</v>
      </c>
      <c r="L52" s="87" t="s">
        <v>218</v>
      </c>
      <c r="M52" s="41">
        <v>0.82215754320257006</v>
      </c>
      <c r="N52" s="41">
        <v>0.74636308335761514</v>
      </c>
      <c r="O52" s="41">
        <v>0.55862663866955298</v>
      </c>
      <c r="P52" s="41">
        <v>0.54971800375196622</v>
      </c>
      <c r="Q52" s="41">
        <v>0.36585895069345009</v>
      </c>
      <c r="R52" s="41">
        <v>0.12550794476635929</v>
      </c>
      <c r="S52" s="41">
        <v>7.4523494497788556E-2</v>
      </c>
      <c r="T52" s="41">
        <v>0.11109442844915582</v>
      </c>
      <c r="U52" s="49">
        <v>5.0854418117721366E-2</v>
      </c>
      <c r="W52" s="87" t="s">
        <v>218</v>
      </c>
      <c r="X52" s="48">
        <v>0.82215754320257006</v>
      </c>
      <c r="Y52" s="41">
        <v>0.74636308335761514</v>
      </c>
      <c r="Z52" s="41">
        <v>0.55862663866955298</v>
      </c>
      <c r="AA52" s="41">
        <v>0.54971800375196622</v>
      </c>
      <c r="AB52" s="41">
        <v>0.36585895069345009</v>
      </c>
      <c r="AC52" s="41">
        <v>0.12550794476635929</v>
      </c>
      <c r="AD52" s="41">
        <v>7.4523494497788556E-2</v>
      </c>
      <c r="AE52" s="41">
        <v>0.11109442844915582</v>
      </c>
      <c r="AF52" s="49">
        <v>5.0854418117721366E-2</v>
      </c>
    </row>
    <row r="53" spans="1:32" x14ac:dyDescent="0.2">
      <c r="A53" s="87" t="s">
        <v>219</v>
      </c>
      <c r="B53" s="48">
        <v>0.99999999999999989</v>
      </c>
      <c r="C53" s="41">
        <v>0.80616562978619211</v>
      </c>
      <c r="E53" s="41">
        <v>0.57704561117628295</v>
      </c>
      <c r="F53" s="41">
        <v>0.44759905685732942</v>
      </c>
      <c r="G53" s="41">
        <v>0.19650929289134475</v>
      </c>
      <c r="H53" s="41">
        <v>7.8605280297243826E-2</v>
      </c>
      <c r="I53" s="41">
        <v>9.7985820763319242E-2</v>
      </c>
      <c r="J53" s="49">
        <v>0.11679062694636355</v>
      </c>
      <c r="L53" s="87" t="s">
        <v>219</v>
      </c>
      <c r="M53" s="41">
        <v>1.0000000000000002</v>
      </c>
      <c r="N53" s="41">
        <v>0.77212759120328567</v>
      </c>
      <c r="O53" s="41">
        <v>0.58438859541215082</v>
      </c>
      <c r="P53" s="41">
        <v>0.56615274314381392</v>
      </c>
      <c r="Q53" s="41">
        <v>0.33715735656406309</v>
      </c>
      <c r="R53" s="41">
        <v>0.14503165517245412</v>
      </c>
      <c r="S53" s="41">
        <v>7.9902755843238665E-2</v>
      </c>
      <c r="T53" s="41">
        <v>0.10661168225955624</v>
      </c>
      <c r="U53" s="49">
        <v>4.7977190531634656E-2</v>
      </c>
      <c r="W53" s="87" t="s">
        <v>219</v>
      </c>
      <c r="X53" s="48">
        <v>1.0000000000000002</v>
      </c>
      <c r="Y53" s="41">
        <v>0.77212759120328567</v>
      </c>
      <c r="Z53" s="41">
        <v>0.58438859541215082</v>
      </c>
      <c r="AA53" s="41">
        <v>0.56615274314381392</v>
      </c>
      <c r="AB53" s="41">
        <v>0.33715735656406309</v>
      </c>
      <c r="AC53" s="41">
        <v>0.14503165517245412</v>
      </c>
      <c r="AD53" s="41">
        <v>7.9902755843238665E-2</v>
      </c>
      <c r="AE53" s="41">
        <v>0.10661168225955624</v>
      </c>
      <c r="AF53" s="49">
        <v>4.7977190531634656E-2</v>
      </c>
    </row>
    <row r="54" spans="1:32" x14ac:dyDescent="0.2">
      <c r="A54" s="87"/>
      <c r="B54" s="48"/>
      <c r="J54" s="49"/>
      <c r="L54" s="87"/>
      <c r="U54" s="49"/>
      <c r="W54" s="87"/>
      <c r="X54" s="48"/>
      <c r="AF54" s="49"/>
    </row>
    <row r="55" spans="1:32" x14ac:dyDescent="0.2">
      <c r="A55" s="87" t="s">
        <v>180</v>
      </c>
      <c r="B55" s="48" t="s">
        <v>181</v>
      </c>
      <c r="C55" s="41" t="s">
        <v>167</v>
      </c>
      <c r="E55" s="41" t="s">
        <v>169</v>
      </c>
      <c r="F55" s="41" t="s">
        <v>170</v>
      </c>
      <c r="G55" s="41" t="s">
        <v>182</v>
      </c>
      <c r="H55" s="41" t="s">
        <v>172</v>
      </c>
      <c r="I55" s="41" t="s">
        <v>173</v>
      </c>
      <c r="J55" s="49" t="s">
        <v>183</v>
      </c>
      <c r="L55" s="87" t="s">
        <v>180</v>
      </c>
      <c r="M55" s="41" t="s">
        <v>181</v>
      </c>
      <c r="N55" s="41" t="s">
        <v>167</v>
      </c>
      <c r="O55" s="41" t="s">
        <v>184</v>
      </c>
      <c r="P55" s="41" t="s">
        <v>169</v>
      </c>
      <c r="Q55" s="41" t="s">
        <v>170</v>
      </c>
      <c r="R55" s="41" t="s">
        <v>182</v>
      </c>
      <c r="S55" s="41" t="s">
        <v>172</v>
      </c>
      <c r="T55" s="41" t="s">
        <v>173</v>
      </c>
      <c r="U55" s="49" t="s">
        <v>183</v>
      </c>
      <c r="W55" s="87" t="s">
        <v>180</v>
      </c>
      <c r="X55" s="48" t="s">
        <v>181</v>
      </c>
      <c r="Y55" s="41" t="s">
        <v>167</v>
      </c>
      <c r="Z55" s="41" t="s">
        <v>184</v>
      </c>
      <c r="AA55" s="41" t="s">
        <v>169</v>
      </c>
      <c r="AB55" s="41" t="s">
        <v>170</v>
      </c>
      <c r="AC55" s="41" t="s">
        <v>182</v>
      </c>
      <c r="AD55" s="41" t="s">
        <v>172</v>
      </c>
      <c r="AE55" s="41" t="s">
        <v>173</v>
      </c>
      <c r="AF55" s="49" t="s">
        <v>183</v>
      </c>
    </row>
    <row r="56" spans="1:32" x14ac:dyDescent="0.2">
      <c r="A56" s="87" t="s">
        <v>220</v>
      </c>
      <c r="B56" s="48">
        <v>113.25943133943139</v>
      </c>
      <c r="C56" s="41">
        <v>79.092768163087541</v>
      </c>
      <c r="E56" s="41">
        <v>47.764150858401834</v>
      </c>
      <c r="F56" s="41">
        <v>37.9466300843075</v>
      </c>
      <c r="G56" s="41">
        <v>18.937332500977647</v>
      </c>
      <c r="H56" s="41">
        <v>7.9307293319742556</v>
      </c>
      <c r="I56" s="41">
        <v>8.8162688738235691</v>
      </c>
      <c r="J56" s="49">
        <v>9.7779445249956716</v>
      </c>
      <c r="L56" s="87" t="s">
        <v>220</v>
      </c>
      <c r="M56" s="41">
        <v>114.68704034002512</v>
      </c>
      <c r="N56" s="41">
        <v>74.480167371793016</v>
      </c>
      <c r="O56" s="41">
        <v>62.880840443328609</v>
      </c>
      <c r="P56" s="41">
        <v>54.86929629856251</v>
      </c>
      <c r="Q56" s="41">
        <v>33.474884090701131</v>
      </c>
      <c r="R56" s="41">
        <v>15.020585390735613</v>
      </c>
      <c r="S56" s="41">
        <v>6.8810258694526558</v>
      </c>
      <c r="T56" s="41">
        <v>11.598843609394109</v>
      </c>
      <c r="U56" s="49">
        <v>4.3780745750777532</v>
      </c>
      <c r="W56" s="87" t="s">
        <v>220</v>
      </c>
      <c r="X56" s="48">
        <v>114.68704034002512</v>
      </c>
      <c r="Y56" s="41">
        <v>74.480167371793016</v>
      </c>
      <c r="Z56" s="41">
        <v>62.880840443328609</v>
      </c>
      <c r="AA56" s="41">
        <v>54.86929629856251</v>
      </c>
      <c r="AB56" s="41">
        <v>33.474884090701131</v>
      </c>
      <c r="AC56" s="41">
        <v>15.020585390735613</v>
      </c>
      <c r="AD56" s="41">
        <v>6.8810258694526558</v>
      </c>
      <c r="AE56" s="41">
        <v>11.598843609394109</v>
      </c>
      <c r="AF56" s="49">
        <v>4.3780745750777532</v>
      </c>
    </row>
    <row r="57" spans="1:32" x14ac:dyDescent="0.2">
      <c r="A57" s="87" t="s">
        <v>221</v>
      </c>
      <c r="B57" s="48">
        <v>107.6049421158573</v>
      </c>
      <c r="C57" s="41">
        <v>86.127343600840774</v>
      </c>
      <c r="E57" s="41">
        <v>57.245765721476772</v>
      </c>
      <c r="F57" s="41">
        <v>40.092082653598752</v>
      </c>
      <c r="G57" s="41">
        <v>19.714162691218696</v>
      </c>
      <c r="H57" s="41">
        <v>5.2627893475086358</v>
      </c>
      <c r="I57" s="41">
        <v>11.22989999675422</v>
      </c>
      <c r="J57" s="49">
        <v>11.042294497224658</v>
      </c>
      <c r="L57" s="87" t="s">
        <v>221</v>
      </c>
      <c r="M57" s="41">
        <v>109.01529952159879</v>
      </c>
      <c r="N57" s="41">
        <v>80.730772296256148</v>
      </c>
      <c r="O57" s="41">
        <v>58.928826931256864</v>
      </c>
      <c r="P57" s="41">
        <v>52.034559821926372</v>
      </c>
      <c r="Q57" s="41">
        <v>31.614442739370812</v>
      </c>
      <c r="R57" s="41">
        <v>14.293928330014042</v>
      </c>
      <c r="S57" s="41">
        <v>8.2170544478384144</v>
      </c>
      <c r="T57" s="41">
        <v>10.845788545511899</v>
      </c>
      <c r="U57" s="49">
        <v>5.1648862676447358</v>
      </c>
      <c r="W57" s="87" t="s">
        <v>221</v>
      </c>
      <c r="X57" s="48">
        <v>109.01529952159879</v>
      </c>
      <c r="Y57" s="41">
        <v>80.730772296256148</v>
      </c>
      <c r="Z57" s="41">
        <v>58.928826931256864</v>
      </c>
      <c r="AA57" s="41">
        <v>52.034559821926372</v>
      </c>
      <c r="AB57" s="41">
        <v>31.614442739370812</v>
      </c>
      <c r="AC57" s="41">
        <v>14.293928330014042</v>
      </c>
      <c r="AD57" s="41">
        <v>8.2170544478384144</v>
      </c>
      <c r="AE57" s="41">
        <v>10.845788545511899</v>
      </c>
      <c r="AF57" s="49">
        <v>5.1648862676447358</v>
      </c>
    </row>
    <row r="58" spans="1:32" x14ac:dyDescent="0.2">
      <c r="A58" s="87" t="s">
        <v>222</v>
      </c>
      <c r="B58" s="48">
        <v>98.651482361985856</v>
      </c>
      <c r="C58" s="41">
        <v>94.02273415883829</v>
      </c>
      <c r="E58" s="41">
        <v>50.1360895494538</v>
      </c>
      <c r="F58" s="41">
        <v>43.888282975751785</v>
      </c>
      <c r="G58" s="41">
        <v>20.761689451527289</v>
      </c>
      <c r="H58" s="41">
        <v>7.3350838110179311</v>
      </c>
      <c r="I58" s="41">
        <v>9.4292966259809088</v>
      </c>
      <c r="J58" s="49">
        <v>9.6877550015206602</v>
      </c>
      <c r="L58" s="87" t="s">
        <v>222</v>
      </c>
      <c r="M58" s="41">
        <v>105.09724489506034</v>
      </c>
      <c r="N58" s="41">
        <v>80.576190266435077</v>
      </c>
      <c r="O58" s="41">
        <v>53.871818050947951</v>
      </c>
      <c r="P58" s="41">
        <v>61.500251028452148</v>
      </c>
      <c r="Q58" s="41">
        <v>34.695569125325555</v>
      </c>
      <c r="R58" s="41">
        <v>13.535102771551719</v>
      </c>
      <c r="S58" s="41">
        <v>8.6310239705093306</v>
      </c>
      <c r="T58" s="41">
        <v>12.373247209031808</v>
      </c>
      <c r="U58" s="49">
        <v>4.9065097481804143</v>
      </c>
      <c r="W58" s="87" t="s">
        <v>222</v>
      </c>
      <c r="X58" s="48">
        <v>105.09724489506034</v>
      </c>
      <c r="Y58" s="41">
        <v>80.576190266435077</v>
      </c>
      <c r="Z58" s="41">
        <v>53.871818050947951</v>
      </c>
      <c r="AA58" s="41">
        <v>61.500251028452148</v>
      </c>
      <c r="AB58" s="41">
        <v>34.695569125325555</v>
      </c>
      <c r="AC58" s="41">
        <v>13.535102771551719</v>
      </c>
      <c r="AD58" s="41">
        <v>8.6310239705093306</v>
      </c>
      <c r="AE58" s="41">
        <v>12.373247209031808</v>
      </c>
      <c r="AF58" s="49">
        <v>4.9065097481804143</v>
      </c>
    </row>
    <row r="59" spans="1:32" x14ac:dyDescent="0.2">
      <c r="A59" s="87" t="s">
        <v>223</v>
      </c>
      <c r="B59" s="48">
        <v>87.588407268770268</v>
      </c>
      <c r="C59" s="41">
        <v>86.995385531949069</v>
      </c>
      <c r="E59" s="41">
        <v>71.150762181693082</v>
      </c>
      <c r="F59" s="41">
        <v>50.485613688813189</v>
      </c>
      <c r="G59" s="41">
        <v>17.496612677621506</v>
      </c>
      <c r="H59" s="41">
        <v>9.4681346812831997</v>
      </c>
      <c r="I59" s="41">
        <v>9.5324774419387097</v>
      </c>
      <c r="J59" s="49">
        <v>12.67715699585214</v>
      </c>
      <c r="L59" s="87" t="s">
        <v>223</v>
      </c>
      <c r="M59" s="41">
        <v>95.509199121142913</v>
      </c>
      <c r="N59" s="41">
        <v>71.509800378197113</v>
      </c>
      <c r="O59" s="41">
        <v>60.221822100965191</v>
      </c>
      <c r="P59" s="41">
        <v>62.612742585322856</v>
      </c>
      <c r="Q59" s="41">
        <v>30.214377513630136</v>
      </c>
      <c r="R59" s="41">
        <v>16.023738693022928</v>
      </c>
      <c r="S59" s="41">
        <v>8.6806593470661735</v>
      </c>
      <c r="U59" s="49">
        <v>4.408635756106313</v>
      </c>
      <c r="W59" s="87" t="s">
        <v>223</v>
      </c>
      <c r="X59" s="48">
        <v>95.509199121142913</v>
      </c>
      <c r="Y59" s="41">
        <v>71.509800378197113</v>
      </c>
      <c r="Z59" s="41">
        <v>60.221822100965191</v>
      </c>
      <c r="AA59" s="41">
        <v>62.612742585322856</v>
      </c>
      <c r="AB59" s="41">
        <v>30.214377513630136</v>
      </c>
      <c r="AC59" s="41">
        <v>16.023738693022928</v>
      </c>
      <c r="AD59" s="41">
        <v>8.6806593470661735</v>
      </c>
      <c r="AF59" s="49">
        <v>4.408635756106313</v>
      </c>
    </row>
    <row r="60" spans="1:32" x14ac:dyDescent="0.2">
      <c r="A60" s="87" t="s">
        <v>224</v>
      </c>
      <c r="B60" s="48">
        <v>87.255935531340072</v>
      </c>
      <c r="C60" s="41">
        <v>63.05280813374312</v>
      </c>
      <c r="E60" s="41">
        <v>63.956273320486076</v>
      </c>
      <c r="F60" s="41">
        <v>47.190363781297116</v>
      </c>
      <c r="G60" s="41">
        <v>19.395284366424676</v>
      </c>
      <c r="H60" s="41">
        <v>8.6196957014113185</v>
      </c>
      <c r="I60" s="41">
        <v>11.206927951457427</v>
      </c>
      <c r="J60" s="49">
        <v>13.877828821061614</v>
      </c>
      <c r="L60" s="87" t="s">
        <v>224</v>
      </c>
      <c r="M60" s="41">
        <v>93.475461801915898</v>
      </c>
      <c r="N60" s="41">
        <v>81.343316073528456</v>
      </c>
      <c r="O60" s="41">
        <v>58.867185853836531</v>
      </c>
      <c r="P60" s="41">
        <v>53.70299577682789</v>
      </c>
      <c r="Q60" s="41">
        <v>35.7092454000652</v>
      </c>
      <c r="R60" s="41">
        <v>15.594843441512237</v>
      </c>
      <c r="S60" s="41">
        <v>8.0795404212977679</v>
      </c>
      <c r="T60" s="41">
        <v>10.961918780374509</v>
      </c>
      <c r="U60" s="49">
        <v>4.8427661601994387</v>
      </c>
      <c r="W60" s="87" t="s">
        <v>224</v>
      </c>
      <c r="X60" s="48">
        <v>93.475461801915898</v>
      </c>
      <c r="Y60" s="41">
        <v>81.343316073528456</v>
      </c>
      <c r="Z60" s="41">
        <v>58.867185853836531</v>
      </c>
      <c r="AA60" s="41">
        <v>53.70299577682789</v>
      </c>
      <c r="AB60" s="41">
        <v>35.7092454000652</v>
      </c>
      <c r="AC60" s="41">
        <v>15.594843441512237</v>
      </c>
      <c r="AD60" s="41">
        <v>8.0795404212977679</v>
      </c>
      <c r="AE60" s="41">
        <v>10.961918780374509</v>
      </c>
      <c r="AF60" s="49">
        <v>4.8427661601994387</v>
      </c>
    </row>
    <row r="61" spans="1:32" x14ac:dyDescent="0.2">
      <c r="A61" s="87" t="s">
        <v>225</v>
      </c>
      <c r="B61" s="48">
        <v>105.63980138261499</v>
      </c>
      <c r="C61" s="41">
        <v>74.408338283256526</v>
      </c>
      <c r="E61" s="41">
        <v>55.974325074258125</v>
      </c>
      <c r="F61" s="41">
        <v>48.956460930629319</v>
      </c>
      <c r="G61" s="41">
        <v>21.600494047037042</v>
      </c>
      <c r="H61" s="41">
        <v>8.5467353051509551</v>
      </c>
      <c r="I61" s="41">
        <v>8.5766215680367157</v>
      </c>
      <c r="J61" s="49">
        <v>13.011396327163382</v>
      </c>
      <c r="L61" s="87" t="s">
        <v>225</v>
      </c>
      <c r="M61" s="41">
        <v>82.215754320257005</v>
      </c>
      <c r="N61" s="41">
        <v>74.636308335761512</v>
      </c>
      <c r="O61" s="41">
        <v>55.862663866955295</v>
      </c>
      <c r="P61" s="41">
        <v>54.971800375196622</v>
      </c>
      <c r="Q61" s="41">
        <v>36.585895069345007</v>
      </c>
      <c r="R61" s="41">
        <v>12.550794476635929</v>
      </c>
      <c r="S61" s="41">
        <v>7.4523494497788558</v>
      </c>
      <c r="T61" s="41">
        <v>11.109442844915582</v>
      </c>
      <c r="U61" s="49">
        <v>5.0854418117721369</v>
      </c>
      <c r="W61" s="87" t="s">
        <v>225</v>
      </c>
      <c r="X61" s="48">
        <v>82.215754320257005</v>
      </c>
      <c r="Y61" s="41">
        <v>74.636308335761512</v>
      </c>
      <c r="Z61" s="41">
        <v>55.862663866955295</v>
      </c>
      <c r="AA61" s="41">
        <v>54.971800375196622</v>
      </c>
      <c r="AB61" s="41">
        <v>36.585895069345007</v>
      </c>
      <c r="AC61" s="41">
        <v>12.550794476635929</v>
      </c>
      <c r="AD61" s="41">
        <v>7.4523494497788558</v>
      </c>
      <c r="AE61" s="41">
        <v>11.109442844915582</v>
      </c>
      <c r="AF61" s="49">
        <v>5.0854418117721369</v>
      </c>
    </row>
    <row r="62" spans="1:32" x14ac:dyDescent="0.2">
      <c r="A62" s="115" t="s">
        <v>226</v>
      </c>
      <c r="B62" s="116">
        <v>99.999999999999986</v>
      </c>
      <c r="C62" s="117">
        <v>80.616562978619214</v>
      </c>
      <c r="D62" s="117"/>
      <c r="E62" s="117">
        <v>57.70456111762828</v>
      </c>
      <c r="F62" s="117">
        <v>44.759905685732946</v>
      </c>
      <c r="G62" s="117">
        <v>19.650929289134478</v>
      </c>
      <c r="H62" s="117">
        <v>7.8605280297243825</v>
      </c>
      <c r="I62" s="117">
        <v>9.7985820763319254</v>
      </c>
      <c r="J62" s="118">
        <v>11.679062694636352</v>
      </c>
      <c r="L62" s="115" t="s">
        <v>226</v>
      </c>
      <c r="M62" s="117">
        <v>100</v>
      </c>
      <c r="N62" s="117">
        <v>77.212759120328556</v>
      </c>
      <c r="O62" s="117">
        <v>58.438859541215074</v>
      </c>
      <c r="P62" s="117">
        <v>56.615274314381395</v>
      </c>
      <c r="Q62" s="117">
        <v>33.715735656406302</v>
      </c>
      <c r="R62" s="117">
        <v>14.503165517245412</v>
      </c>
      <c r="S62" s="117">
        <v>7.9902755843238671</v>
      </c>
      <c r="T62" s="117">
        <v>11.377848197845584</v>
      </c>
      <c r="U62" s="118">
        <v>4.7977190531634655</v>
      </c>
      <c r="W62" s="115" t="s">
        <v>226</v>
      </c>
      <c r="X62" s="116">
        <v>100</v>
      </c>
      <c r="Y62" s="117">
        <v>77.212759120328556</v>
      </c>
      <c r="Z62" s="117">
        <v>58.438859541215074</v>
      </c>
      <c r="AA62" s="117">
        <v>56.615274314381395</v>
      </c>
      <c r="AB62" s="117">
        <v>33.715735656406302</v>
      </c>
      <c r="AC62" s="117">
        <v>14.503165517245412</v>
      </c>
      <c r="AD62" s="117">
        <v>7.9902755843238671</v>
      </c>
      <c r="AE62" s="117">
        <v>11.377848197845584</v>
      </c>
      <c r="AF62" s="118">
        <v>4.7977190531634655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4C</vt:lpstr>
      <vt:lpstr>Figure 4D</vt:lpstr>
      <vt:lpstr>Figure 4F</vt:lpstr>
      <vt:lpstr>Figure 5C</vt:lpstr>
      <vt:lpstr>Figure 5F</vt:lpstr>
      <vt:lpstr>Figure 5I</vt:lpstr>
      <vt:lpstr>Figure 5J</vt:lpstr>
      <vt:lpstr>Figure 6D</vt:lpstr>
      <vt:lpstr>Figure 6E</vt:lpstr>
      <vt:lpstr>Figure 6F</vt:lpstr>
      <vt:lpstr>Figure 7B</vt:lpstr>
      <vt:lpstr>Figure 7D</vt:lpstr>
      <vt:lpstr>Figure S9D</vt:lpstr>
      <vt:lpstr>Figure S12D</vt:lpstr>
      <vt:lpstr>Figure S14B</vt:lpstr>
      <vt:lpstr>Figure S14D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Jiawen Yang</dc:creator>
  <cp:keywords/>
  <dc:description/>
  <cp:lastModifiedBy>Jiawen Yang</cp:lastModifiedBy>
  <cp:revision/>
  <dcterms:created xsi:type="dcterms:W3CDTF">2023-11-27T19:00:27Z</dcterms:created>
  <dcterms:modified xsi:type="dcterms:W3CDTF">2025-01-22T05:05:23Z</dcterms:modified>
  <cp:category/>
  <cp:contentStatus/>
</cp:coreProperties>
</file>