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rsteers/Desktop/"/>
    </mc:Choice>
  </mc:AlternateContent>
  <xr:revisionPtr revIDLastSave="0" documentId="8_{F7223B4F-2B2B-E74C-83B0-755F17B7053A}" xr6:coauthVersionLast="47" xr6:coauthVersionMax="47" xr10:uidLastSave="{00000000-0000-0000-0000-000000000000}"/>
  <bookViews>
    <workbookView xWindow="17900" yWindow="1140" windowWidth="25400" windowHeight="18340" firstSheet="59" activeTab="62" xr2:uid="{97C4D0A0-12FB-DD43-907B-8CE5DC08C5A4}"/>
  </bookViews>
  <sheets>
    <sheet name="Figure 1D" sheetId="42" r:id="rId1"/>
    <sheet name="Figure 1E" sheetId="1" r:id="rId2"/>
    <sheet name="Figure 1M" sheetId="11" r:id="rId3"/>
    <sheet name="Figure 2" sheetId="2" r:id="rId4"/>
    <sheet name="Figure 3A" sheetId="3" r:id="rId5"/>
    <sheet name="Figure 3B" sheetId="12" r:id="rId6"/>
    <sheet name="Figure 3C" sheetId="13" r:id="rId7"/>
    <sheet name="Figure 3D" sheetId="14" r:id="rId8"/>
    <sheet name="Figure 3E" sheetId="15" r:id="rId9"/>
    <sheet name="Figure 3J" sheetId="16" r:id="rId10"/>
    <sheet name="Figure 3K" sheetId="17" r:id="rId11"/>
    <sheet name="Figure 3L" sheetId="18" r:id="rId12"/>
    <sheet name="Figure 3M" sheetId="19" r:id="rId13"/>
    <sheet name="Figure 4A" sheetId="61" r:id="rId14"/>
    <sheet name="Figure 4B" sheetId="62" r:id="rId15"/>
    <sheet name="Figure 5B" sheetId="4" r:id="rId16"/>
    <sheet name="Figure 5C" sheetId="43" r:id="rId17"/>
    <sheet name="Figure 5D" sheetId="44" r:id="rId18"/>
    <sheet name="Figure 5E" sheetId="45" r:id="rId19"/>
    <sheet name="Figure 5F" sheetId="46" r:id="rId20"/>
    <sheet name="Figure 5G" sheetId="20" r:id="rId21"/>
    <sheet name="Figure 5H" sheetId="21" r:id="rId22"/>
    <sheet name="Figure 5I" sheetId="22" r:id="rId23"/>
    <sheet name="Figure 5J" sheetId="23" r:id="rId24"/>
    <sheet name="Figure 5K" sheetId="29" r:id="rId25"/>
    <sheet name="Figure 5L" sheetId="30" r:id="rId26"/>
    <sheet name="Figure 6B" sheetId="5" r:id="rId27"/>
    <sheet name="Figure 6D" sheetId="31" r:id="rId28"/>
    <sheet name="Figure 6E" sheetId="32" r:id="rId29"/>
    <sheet name="Figure 6G" sheetId="33" r:id="rId30"/>
    <sheet name="Figure 6H" sheetId="34" r:id="rId31"/>
    <sheet name="Figure 7C" sheetId="6" r:id="rId32"/>
    <sheet name="Figure 7D" sheetId="35" r:id="rId33"/>
    <sheet name="Supplemental Figure 1" sheetId="39" r:id="rId34"/>
    <sheet name="Supplemenatal Figure 3" sheetId="40" r:id="rId35"/>
    <sheet name="Supplemental Figure 4" sheetId="47" r:id="rId36"/>
    <sheet name="Supplemental Figure 6A" sheetId="48" r:id="rId37"/>
    <sheet name="Supplemental Figure 6B" sheetId="49" r:id="rId38"/>
    <sheet name="Supplemental Figure 7A" sheetId="7" r:id="rId39"/>
    <sheet name="Supplemental Figure 7B" sheetId="36" r:id="rId40"/>
    <sheet name="Supplemental Figure 7C" sheetId="37" r:id="rId41"/>
    <sheet name="Supplemental Figure 8A" sheetId="50" r:id="rId42"/>
    <sheet name="Supplemental Figure 8B" sheetId="65" r:id="rId43"/>
    <sheet name="Supplemental Figure 8C" sheetId="66" r:id="rId44"/>
    <sheet name="Supplemental Figure 9A" sheetId="51" r:id="rId45"/>
    <sheet name="Supplemental Figure 9B" sheetId="63" r:id="rId46"/>
    <sheet name="Supplemental Figure 9C" sheetId="52" r:id="rId47"/>
    <sheet name="Supplemental Figure 9D" sheetId="64" r:id="rId48"/>
    <sheet name="Supplemental Figure 10A" sheetId="53" r:id="rId49"/>
    <sheet name="Supplemental Figure 10B" sheetId="54" r:id="rId50"/>
    <sheet name="Supplemental Figure 10C" sheetId="55" r:id="rId51"/>
    <sheet name="Supplemantal_Figure 10D" sheetId="24" r:id="rId52"/>
    <sheet name="Supplemantal Figure 10E" sheetId="25" r:id="rId53"/>
    <sheet name="SupplemantalFigure 10F" sheetId="26" r:id="rId54"/>
    <sheet name="Suppllmantal Figure 10G" sheetId="27" r:id="rId55"/>
    <sheet name="Supplemental Figure 10H" sheetId="28" r:id="rId56"/>
    <sheet name="Supplemental Figure 11A" sheetId="56" r:id="rId57"/>
    <sheet name="Supplemental Figure 11B" sheetId="57" r:id="rId58"/>
    <sheet name="Supplemental Figure 11C" sheetId="58" r:id="rId59"/>
    <sheet name="Supplemental Figure 12B" sheetId="8" r:id="rId60"/>
    <sheet name="Supplemental Figure 12C" sheetId="38" r:id="rId61"/>
    <sheet name="Supplemental Figure 13B" sheetId="59" r:id="rId62"/>
    <sheet name="Supplemental Figure 13C" sheetId="60" r:id="rId63"/>
    <sheet name="Table Figure 2C" sheetId="10" r:id="rId64"/>
    <sheet name="Table Figure 2D" sheetId="41" r:id="rId65"/>
    <sheet name="Supplemental Table 3" sheetId="9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9" l="1"/>
  <c r="I34" i="9"/>
  <c r="I33" i="9"/>
  <c r="I32" i="9"/>
  <c r="I31" i="9"/>
  <c r="I30" i="9"/>
  <c r="I29" i="9"/>
  <c r="I28" i="9"/>
  <c r="I22" i="9"/>
  <c r="I21" i="9"/>
  <c r="I20" i="9"/>
  <c r="I19" i="9"/>
  <c r="I16" i="9"/>
  <c r="I11" i="9"/>
  <c r="I10" i="9"/>
  <c r="I9" i="9"/>
  <c r="I8" i="9"/>
  <c r="I7" i="9"/>
  <c r="I6" i="9"/>
  <c r="I5" i="9"/>
  <c r="I4" i="9"/>
  <c r="I3" i="9"/>
</calcChain>
</file>

<file path=xl/sharedStrings.xml><?xml version="1.0" encoding="utf-8"?>
<sst xmlns="http://schemas.openxmlformats.org/spreadsheetml/2006/main" count="1279" uniqueCount="290">
  <si>
    <t>Figure 1D</t>
  </si>
  <si>
    <t>Variant Carrier</t>
  </si>
  <si>
    <t>Reference</t>
  </si>
  <si>
    <t>IgAN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</si>
  <si>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</si>
  <si>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</si>
  <si>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</si>
  <si>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</si>
  <si>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</si>
  <si>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</si>
  <si>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</si>
  <si>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</si>
  <si>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</si>
  <si>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</si>
  <si>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</si>
  <si>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</si>
  <si>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</si>
  <si>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</si>
  <si>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</si>
  <si>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</si>
  <si>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</si>
  <si>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</si>
  <si>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</si>
  <si>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</si>
  <si>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HC</t>
  </si>
  <si>
    <t>IgA measurements</t>
  </si>
  <si>
    <t>Galnt14+/+</t>
  </si>
  <si>
    <t>Galnt14-/-</t>
  </si>
  <si>
    <t>IgG measurements</t>
  </si>
  <si>
    <t>Figure 2A</t>
  </si>
  <si>
    <t>Figure 3A</t>
  </si>
  <si>
    <t>PC IgA measurement</t>
  </si>
  <si>
    <t>SI bound IgA measurement</t>
  </si>
  <si>
    <t>Figure 3B</t>
  </si>
  <si>
    <t>SI unbound IgA measurement</t>
  </si>
  <si>
    <t>Figure 3C</t>
  </si>
  <si>
    <t>Figure 3D</t>
  </si>
  <si>
    <t>Fecal bound IgA measurement</t>
  </si>
  <si>
    <t>Figure 3E</t>
  </si>
  <si>
    <t>Fecal unbound IgA measurement</t>
  </si>
  <si>
    <t>Figure 3J</t>
  </si>
  <si>
    <t>% bacteria staining for IgA</t>
  </si>
  <si>
    <t>MFI bacteria staining for IgA</t>
  </si>
  <si>
    <t>Figure 3K</t>
  </si>
  <si>
    <t>IgA Splenic Cell Culture</t>
  </si>
  <si>
    <t>Figure 3L</t>
  </si>
  <si>
    <t>Figure 3M</t>
  </si>
  <si>
    <t>IgA PC Cell Culture</t>
  </si>
  <si>
    <t>IgA+ PBMC</t>
  </si>
  <si>
    <t>Percent</t>
  </si>
  <si>
    <t>Number</t>
  </si>
  <si>
    <t>IgA+ Spleen</t>
  </si>
  <si>
    <t>IgA+ PC</t>
  </si>
  <si>
    <t>IgA+ Peyer's Patches</t>
  </si>
  <si>
    <t>IgA+ Mesenteric LN</t>
  </si>
  <si>
    <t>IgA+ Mandibular LN</t>
  </si>
  <si>
    <t>IgA+ Inguinal LN</t>
  </si>
  <si>
    <t>IgA+ Lumbar LN</t>
  </si>
  <si>
    <t>IgA+ Popliteal LN</t>
  </si>
  <si>
    <t>IgA+ B cells PBMC vs Serum IgA</t>
  </si>
  <si>
    <t>IgA+ B cells PP vs Serum IgA</t>
  </si>
  <si>
    <t>IgA conc mg/ml</t>
  </si>
  <si>
    <t># B-cells PBMC</t>
  </si>
  <si>
    <t># B-cells PP</t>
  </si>
  <si>
    <t>Figure 5B</t>
  </si>
  <si>
    <t>Peyer's Patches</t>
  </si>
  <si>
    <t>Spleen</t>
  </si>
  <si>
    <t>Figure 5D</t>
  </si>
  <si>
    <t>% PNA + GC cells</t>
  </si>
  <si>
    <t>Number PNA + GC cells</t>
  </si>
  <si>
    <t>Figure 5E</t>
  </si>
  <si>
    <t>MFI PNA + GC cells</t>
  </si>
  <si>
    <t>Figure 5G</t>
  </si>
  <si>
    <t>Figure 5H</t>
  </si>
  <si>
    <t>Figure 6B</t>
  </si>
  <si>
    <t>WT recipient WT donor</t>
  </si>
  <si>
    <t>WT recipient Galnt14-/-donor</t>
  </si>
  <si>
    <t>Galnt14-/-recipient WT donor</t>
  </si>
  <si>
    <t>Galnt14-/-recipient Galnt14-/- donor</t>
  </si>
  <si>
    <t>B-cell Adoptive Transfer</t>
  </si>
  <si>
    <t>T-cell Adoptive Transfer</t>
  </si>
  <si>
    <t>PC IgG</t>
  </si>
  <si>
    <t xml:space="preserve">Splenic Culture IgG </t>
  </si>
  <si>
    <t xml:space="preserve">PC Culture IgG </t>
  </si>
  <si>
    <t>Total splenic B cells</t>
  </si>
  <si>
    <t>Total splenic T cells</t>
  </si>
  <si>
    <t>Supplemental Table 4</t>
  </si>
  <si>
    <t>Mouse genotype</t>
  </si>
  <si>
    <t>Supplemental Figure 1</t>
  </si>
  <si>
    <t>Organ/Cell line</t>
  </si>
  <si>
    <t>Expression Level</t>
  </si>
  <si>
    <t>HEART</t>
  </si>
  <si>
    <t>BRAIN</t>
  </si>
  <si>
    <t>PLACENTA</t>
  </si>
  <si>
    <t>LUNG</t>
  </si>
  <si>
    <t>LIVER</t>
  </si>
  <si>
    <t>SK MUSCLE</t>
  </si>
  <si>
    <t>PBMC</t>
  </si>
  <si>
    <t>PANCREAS</t>
  </si>
  <si>
    <t>SPLEEN</t>
  </si>
  <si>
    <t>LYMPH NODE</t>
  </si>
  <si>
    <t>THYMUS</t>
  </si>
  <si>
    <t>TONSIL</t>
  </si>
  <si>
    <t>BM</t>
  </si>
  <si>
    <t>FETAL LIVER</t>
  </si>
  <si>
    <t>EBV-3917</t>
  </si>
  <si>
    <t>HEK293</t>
  </si>
  <si>
    <t>KIDNEY</t>
  </si>
  <si>
    <t>Supplemental Figure 3</t>
  </si>
  <si>
    <t xml:space="preserve">Genotype </t>
  </si>
  <si>
    <t>Galnt14 +/+</t>
  </si>
  <si>
    <t>Galnt14 +/-</t>
  </si>
  <si>
    <t>Galnt14 -/-</t>
  </si>
  <si>
    <t>Galnt14 +/+ isoform 1</t>
  </si>
  <si>
    <t>Galnt14 +/+ isoform 2</t>
  </si>
  <si>
    <t>Galnt14 -/- isoform 1</t>
  </si>
  <si>
    <t>Galnt14 -/- isoform 2</t>
  </si>
  <si>
    <r>
      <rPr>
        <i/>
        <sz val="10"/>
        <color theme="1"/>
        <rFont val="Arial"/>
        <family val="2"/>
      </rPr>
      <t xml:space="preserve">GALNT14 </t>
    </r>
    <r>
      <rPr>
        <sz val="10"/>
        <color theme="1"/>
        <rFont val="Arial"/>
        <family val="2"/>
      </rPr>
      <t xml:space="preserve">qPCR of human tissues standarized to </t>
    </r>
    <r>
      <rPr>
        <i/>
        <sz val="10"/>
        <color theme="1"/>
        <rFont val="Arial"/>
        <family val="2"/>
      </rPr>
      <t>GAPDH</t>
    </r>
  </si>
  <si>
    <r>
      <rPr>
        <i/>
        <sz val="10"/>
        <color theme="1"/>
        <rFont val="Arial"/>
        <family val="2"/>
      </rPr>
      <t xml:space="preserve">Galnt14 </t>
    </r>
    <r>
      <rPr>
        <sz val="10"/>
        <color theme="1"/>
        <rFont val="Arial"/>
        <family val="2"/>
      </rPr>
      <t>qPCR from mouse kidney tissue with differential expression of isoforms</t>
    </r>
  </si>
  <si>
    <t>Genotype</t>
  </si>
  <si>
    <t>Condition</t>
  </si>
  <si>
    <t>%crypt erosion</t>
  </si>
  <si>
    <t>% inflammatory infiltration</t>
  </si>
  <si>
    <t>Apoptosis</t>
  </si>
  <si>
    <t>Necrosis</t>
  </si>
  <si>
    <t>Crypt Abscess</t>
  </si>
  <si>
    <t>Epithelial Regeneration</t>
  </si>
  <si>
    <t>Composite score</t>
  </si>
  <si>
    <t>DSS</t>
  </si>
  <si>
    <t>25-50</t>
  </si>
  <si>
    <t>+</t>
  </si>
  <si>
    <t>++</t>
  </si>
  <si>
    <t>75-85</t>
  </si>
  <si>
    <t>50-75</t>
  </si>
  <si>
    <t>30-50</t>
  </si>
  <si>
    <t>&gt;50</t>
  </si>
  <si>
    <t>75-100</t>
  </si>
  <si>
    <t>50-60</t>
  </si>
  <si>
    <t>Water</t>
  </si>
  <si>
    <t>25-35</t>
  </si>
  <si>
    <t>10-20</t>
  </si>
  <si>
    <t>&lt;10</t>
  </si>
  <si>
    <t>Galnt14-/+</t>
  </si>
  <si>
    <t>&gt;75</t>
  </si>
  <si>
    <t>70-80</t>
  </si>
  <si>
    <t>Guidelines for colonic injury score</t>
  </si>
  <si>
    <t>Histological Features of colonic injury</t>
  </si>
  <si>
    <t>Colonic Injury Lesions</t>
  </si>
  <si>
    <t>Normal</t>
  </si>
  <si>
    <t>Focal/transmural erosions</t>
  </si>
  <si>
    <t>Presence of crypts</t>
  </si>
  <si>
    <t>Reduced goblet cells</t>
  </si>
  <si>
    <t>Regular epithelium with lining of cells</t>
  </si>
  <si>
    <t>Increased large nuclei in epithelial cells</t>
  </si>
  <si>
    <t>Presence of goblet cells</t>
  </si>
  <si>
    <t xml:space="preserve">Epithelial inflammation </t>
  </si>
  <si>
    <t>Submucosa is clean</t>
  </si>
  <si>
    <t>Single cell apoptosis</t>
  </si>
  <si>
    <t>Mucins being passed into the lumen</t>
  </si>
  <si>
    <t>Diffuse submucosal/mucosal inflammation</t>
  </si>
  <si>
    <t>* can spot myenteric plexus</t>
  </si>
  <si>
    <t>Broad stretches of inflammation</t>
  </si>
  <si>
    <t>mucosal inflammation present in the mucosa</t>
  </si>
  <si>
    <t>Inflammatory cells in the muscularis</t>
  </si>
  <si>
    <t>Necrosis of the epithelium</t>
  </si>
  <si>
    <t>Crypt Abcess (neutrophils at the base of the crypts)</t>
  </si>
  <si>
    <t>Colonic Hisotological Score. (Max score 11)</t>
  </si>
  <si>
    <t>% Erosion of crypt (0-25%=1, 25-50%=2, 50-75%=3, &gt;75% =4)</t>
  </si>
  <si>
    <t>% Inflamm cells  (0-25%=0, 25-50%=1, 50-75%=2, &gt;75%=3)</t>
  </si>
  <si>
    <t>Apoptosis =1</t>
  </si>
  <si>
    <t>Necrosis =1</t>
  </si>
  <si>
    <t>Epihelial regeneration =1</t>
  </si>
  <si>
    <t>Crypt Abscess =1</t>
  </si>
  <si>
    <t>Supplemental Table 3</t>
  </si>
  <si>
    <t>Age at death</t>
  </si>
  <si>
    <t>IgA Score (scale 0, trace, 1, 2, 3+)</t>
  </si>
  <si>
    <t>IgA staining score (Binary)</t>
  </si>
  <si>
    <t>8 months</t>
  </si>
  <si>
    <t>1+ diffuse mesangial</t>
  </si>
  <si>
    <t>trace to 1+ diffuse mesangial</t>
  </si>
  <si>
    <t xml:space="preserve">0 to trace </t>
  </si>
  <si>
    <t>trace to diffuse mesangial</t>
  </si>
  <si>
    <t xml:space="preserve">0 to focal trace </t>
  </si>
  <si>
    <t>12 months</t>
  </si>
  <si>
    <t>trace diffuse</t>
  </si>
  <si>
    <t>2+ diffuse</t>
  </si>
  <si>
    <t>trace to 1+ diffuse</t>
  </si>
  <si>
    <t>3+ diffuse</t>
  </si>
  <si>
    <t>1+ difuse mesangial</t>
  </si>
  <si>
    <t>0 to trace</t>
  </si>
  <si>
    <t>trace difuse mesangial</t>
  </si>
  <si>
    <t>0 to rare trace</t>
  </si>
  <si>
    <t>0 to trace focal</t>
  </si>
  <si>
    <t>0</t>
  </si>
  <si>
    <t>trace to 1+ focal</t>
  </si>
  <si>
    <t>Table Figure 2C</t>
  </si>
  <si>
    <t>IgA Staining (scale 0, trace, 1, 2, 3+)</t>
  </si>
  <si>
    <t>IgA staining Score (Binary)</t>
  </si>
  <si>
    <t>With DSS</t>
  </si>
  <si>
    <t>0-trace focal</t>
  </si>
  <si>
    <t>With Dss</t>
  </si>
  <si>
    <t>1-2+</t>
  </si>
  <si>
    <t>1+diffuse</t>
  </si>
  <si>
    <t>Table Figure 2D</t>
  </si>
  <si>
    <t>0 to rare trace mesangial</t>
  </si>
  <si>
    <t>0 to trace seg mesangial</t>
  </si>
  <si>
    <t>0 to rare trace seg mesangial</t>
  </si>
  <si>
    <t>trace seg to global mesangial</t>
  </si>
  <si>
    <t>trace to 1+ seg mesangial</t>
  </si>
  <si>
    <t>trace seg mesangial</t>
  </si>
  <si>
    <t>1+ diffuse and global mesangial</t>
  </si>
  <si>
    <t>trace to 1+ seg to global mesangial</t>
  </si>
  <si>
    <t>1+ seg to global mesangial</t>
  </si>
  <si>
    <t>1 to 2+ diffuse and global mesangial</t>
  </si>
  <si>
    <t>trace to 1+ diffuse and global mesangial</t>
  </si>
  <si>
    <t>Figure 1E</t>
  </si>
  <si>
    <t>Figure 1M</t>
  </si>
  <si>
    <t>Figure 7D</t>
  </si>
  <si>
    <t>Figure 7C</t>
  </si>
  <si>
    <t>Figure 6H</t>
  </si>
  <si>
    <t>Figure 6G</t>
  </si>
  <si>
    <t>Figure 6E</t>
  </si>
  <si>
    <t>Figure 6D</t>
  </si>
  <si>
    <t>a</t>
  </si>
  <si>
    <t>Figure 5L</t>
  </si>
  <si>
    <t>Figure 5K</t>
  </si>
  <si>
    <t>Figure 5J</t>
  </si>
  <si>
    <t>Figure 5I</t>
  </si>
  <si>
    <t>Figure 5C</t>
  </si>
  <si>
    <t>Figure 5F</t>
  </si>
  <si>
    <t>SIgA1</t>
  </si>
  <si>
    <t>O.D. @ 450 nm IgA JCHAIN</t>
  </si>
  <si>
    <t>IgA</t>
  </si>
  <si>
    <t>JCHAIN</t>
  </si>
  <si>
    <t>Supplemental Figure 7A</t>
  </si>
  <si>
    <t>Supplemental Figure 7B</t>
  </si>
  <si>
    <t>Supplemental Figure 7C</t>
  </si>
  <si>
    <t>Supplemental Sigure 4</t>
  </si>
  <si>
    <t>Galnt14+/-</t>
  </si>
  <si>
    <t>Supplemental Figure 6A</t>
  </si>
  <si>
    <t>Galnt14+/+ Water</t>
  </si>
  <si>
    <t>Galnt14+/+ DSS</t>
  </si>
  <si>
    <t>Supplemental Figure 6B</t>
  </si>
  <si>
    <t>Galnt14-/- Water</t>
  </si>
  <si>
    <t>Galnt14-/- DSS</t>
  </si>
  <si>
    <t>Supplemental Figure 12B</t>
  </si>
  <si>
    <t>Supplemental Figure 12C</t>
  </si>
  <si>
    <t>Supplemantal Figure 8A</t>
  </si>
  <si>
    <t>Fecal pellet</t>
  </si>
  <si>
    <t>SI Pellet</t>
  </si>
  <si>
    <t>Fecal Pellet</t>
  </si>
  <si>
    <t>Small Intestine</t>
  </si>
  <si>
    <t>Supplemental Figure 9A</t>
  </si>
  <si>
    <t>Supplemental Figure 10A</t>
  </si>
  <si>
    <t>Gentotype</t>
  </si>
  <si>
    <t>IgG</t>
  </si>
  <si>
    <t>sIgA</t>
  </si>
  <si>
    <t>Supplemental Figure 10B</t>
  </si>
  <si>
    <t>J-CHAIN</t>
  </si>
  <si>
    <t>Supplemental Figure 11A</t>
  </si>
  <si>
    <t>MFI of PNA positive splenic CD8+ T-cells</t>
  </si>
  <si>
    <t>Glant14-/-</t>
  </si>
  <si>
    <t>Supplemental Figure 11B</t>
  </si>
  <si>
    <t>MFI of PNA positive peritoneal cavity CD8+ T-cells</t>
  </si>
  <si>
    <t>MFI of PNA positive Payer's Patches CD8+ T-cells</t>
  </si>
  <si>
    <t>T-cell Adoptive Transfer - PBMC Data</t>
  </si>
  <si>
    <t>T-cell Adoptive Transfer - Spleen Data</t>
  </si>
  <si>
    <t>Figure 4A</t>
  </si>
  <si>
    <t>Chao1 Plots</t>
  </si>
  <si>
    <t>Shannon</t>
  </si>
  <si>
    <t>Glant14+/+</t>
  </si>
  <si>
    <t>Chao1</t>
  </si>
  <si>
    <t>Bray Plots</t>
  </si>
  <si>
    <t>Axis1</t>
  </si>
  <si>
    <t>Axis2</t>
  </si>
  <si>
    <t>Sample type</t>
  </si>
  <si>
    <t>Supplemental Figure 9B</t>
  </si>
  <si>
    <t>Supplemental Figure 9D</t>
  </si>
  <si>
    <t>Figure 4B</t>
  </si>
  <si>
    <t>Unifrac Plots</t>
  </si>
  <si>
    <t>Supplemental Figure 8B</t>
  </si>
  <si>
    <t>Wunifrac Plots</t>
  </si>
  <si>
    <t>Supplemental Figure 13B</t>
  </si>
  <si>
    <t>Supplemental Figure 13C</t>
  </si>
  <si>
    <t>Supplemental Figure 9C</t>
  </si>
  <si>
    <t>Supplemental Figure 10D</t>
  </si>
  <si>
    <t>Supplemental Figure 10E</t>
  </si>
  <si>
    <t>Supplemental Figure 10F</t>
  </si>
  <si>
    <t>Supplemental Figure 10G</t>
  </si>
  <si>
    <t>Supplemental Figure 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</si>
</sst>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0"/>
      <color rgb="FF000000"/>
      <name val="Arial"/>
      <family val="2"/>
    </font>
    <font>
      <sz val="12"/>
      <color rgb="FF000000"/>
      <name val="Aptos Narrow"/>
      <family val="2"/>
      <scheme val="minor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/>
    <xf numFmtId="0" fontId="13" fillId="0" borderId="0" xfId="0" applyFont="1" applyAlignment="1">
      <alignment horizontal="center"/>
    </xf>
    <xf numFmtId="16" fontId="4" fillId="0" borderId="0" xfId="0" quotePrefix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F2D3-2099-FF4E-A503-DABD188DA214}">
  <dimension ref="A1:B11"/>
  <sheetViews>
    <sheetView workbookViewId="0">
      <selection activeCell="A32" sqref="A32"/>
    </sheetView>
  </sheetViews>
  <sheetFormatPr baseColWidth="10" defaultRowHeight="16" x14ac:dyDescent="0.2"/>
  <cols>
    <col min="1" max="1" width="21.83203125" customWidth="1"/>
    <col min="2" max="2" width="21.6640625" customWidth="1"/>
  </cols>
  <sheetData>
    <row r="1" spans="1:2" x14ac:dyDescent="0.2">
      <c r="A1" t="s">
        <v>0</v>
      </c>
    </row>
    <row r="3" spans="1:2" x14ac:dyDescent="0.2">
      <c r="A3" s="5" t="s">
        <v>1</v>
      </c>
      <c r="B3" s="5" t="s">
        <v>2</v>
      </c>
    </row>
    <row r="4" spans="1:2" x14ac:dyDescent="0.2">
      <c r="A4" s="34">
        <v>1.6</v>
      </c>
      <c r="B4" s="34">
        <v>1.59</v>
      </c>
    </row>
    <row r="5" spans="1:2" x14ac:dyDescent="0.2">
      <c r="A5" s="34">
        <v>1.6</v>
      </c>
      <c r="B5" s="34">
        <v>0.9</v>
      </c>
    </row>
    <row r="6" spans="1:2" x14ac:dyDescent="0.2">
      <c r="A6" s="34">
        <v>4.2699999999999996</v>
      </c>
      <c r="B6" s="34">
        <v>1.69</v>
      </c>
    </row>
    <row r="7" spans="1:2" x14ac:dyDescent="0.2">
      <c r="A7" s="34">
        <v>2.12</v>
      </c>
      <c r="B7" s="34">
        <v>1.48</v>
      </c>
    </row>
    <row r="8" spans="1:2" x14ac:dyDescent="0.2">
      <c r="A8" s="34">
        <v>2.54</v>
      </c>
      <c r="B8" s="34"/>
    </row>
    <row r="9" spans="1:2" x14ac:dyDescent="0.2">
      <c r="A9" s="34">
        <v>1.49</v>
      </c>
      <c r="B9" s="34"/>
    </row>
    <row r="10" spans="1:2" x14ac:dyDescent="0.2">
      <c r="A10" s="34">
        <v>2.34</v>
      </c>
      <c r="B10" s="34"/>
    </row>
    <row r="11" spans="1:2" x14ac:dyDescent="0.2">
      <c r="A11" s="34">
        <v>2.63</v>
      </c>
      <c r="B11" s="3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0B16-800D-5840-BD26-7AE55731F7D9}">
  <dimension ref="A1:B12"/>
  <sheetViews>
    <sheetView workbookViewId="0">
      <selection activeCell="B6" sqref="B6:B11"/>
    </sheetView>
  </sheetViews>
  <sheetFormatPr baseColWidth="10" defaultRowHeight="16" x14ac:dyDescent="0.2"/>
  <cols>
    <col min="1" max="1" width="15.5" customWidth="1"/>
    <col min="2" max="2" width="13" customWidth="1"/>
  </cols>
  <sheetData>
    <row r="1" spans="1:2" x14ac:dyDescent="0.2">
      <c r="A1" s="4" t="s">
        <v>40</v>
      </c>
      <c r="B1" s="7"/>
    </row>
    <row r="2" spans="1:2" x14ac:dyDescent="0.2">
      <c r="A2" s="4" t="s">
        <v>86</v>
      </c>
      <c r="B2" s="7"/>
    </row>
    <row r="3" spans="1:2" x14ac:dyDescent="0.2">
      <c r="A3" s="7" t="s">
        <v>41</v>
      </c>
      <c r="B3" s="7"/>
    </row>
    <row r="4" spans="1:2" x14ac:dyDescent="0.2">
      <c r="A4" s="7"/>
      <c r="B4" s="7"/>
    </row>
    <row r="5" spans="1:2" x14ac:dyDescent="0.2">
      <c r="A5" s="6" t="s">
        <v>26</v>
      </c>
      <c r="B5" s="6" t="s">
        <v>27</v>
      </c>
    </row>
    <row r="6" spans="1:2" x14ac:dyDescent="0.2">
      <c r="A6" s="2">
        <v>59.82</v>
      </c>
      <c r="B6" s="2">
        <v>70.41</v>
      </c>
    </row>
    <row r="7" spans="1:2" x14ac:dyDescent="0.2">
      <c r="A7" s="2">
        <v>50.1</v>
      </c>
      <c r="B7" s="2">
        <v>64.680000000000007</v>
      </c>
    </row>
    <row r="8" spans="1:2" x14ac:dyDescent="0.2">
      <c r="A8" s="2">
        <v>49.16</v>
      </c>
      <c r="B8" s="2">
        <v>64.97</v>
      </c>
    </row>
    <row r="9" spans="1:2" x14ac:dyDescent="0.2">
      <c r="A9" s="2">
        <v>51.55</v>
      </c>
      <c r="B9" s="2">
        <v>61.64</v>
      </c>
    </row>
    <row r="10" spans="1:2" x14ac:dyDescent="0.2">
      <c r="A10" s="2">
        <v>64.400000000000006</v>
      </c>
      <c r="B10" s="2">
        <v>66.27</v>
      </c>
    </row>
    <row r="11" spans="1:2" x14ac:dyDescent="0.2">
      <c r="A11" s="2">
        <v>46.21</v>
      </c>
      <c r="B11" s="2">
        <v>69.44</v>
      </c>
    </row>
    <row r="12" spans="1:2" x14ac:dyDescent="0.2">
      <c r="A12" s="2">
        <v>46.36</v>
      </c>
      <c r="B12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2441-DF30-FA40-947E-2BA8B10A5449}">
  <dimension ref="A1:B12"/>
  <sheetViews>
    <sheetView workbookViewId="0">
      <selection activeCell="B6" sqref="B6:B11"/>
    </sheetView>
  </sheetViews>
  <sheetFormatPr baseColWidth="10" defaultRowHeight="16" x14ac:dyDescent="0.2"/>
  <cols>
    <col min="1" max="1" width="16.83203125" customWidth="1"/>
    <col min="2" max="2" width="16.33203125" customWidth="1"/>
  </cols>
  <sheetData>
    <row r="1" spans="1:2" x14ac:dyDescent="0.2">
      <c r="A1" s="4" t="s">
        <v>43</v>
      </c>
      <c r="B1" s="7"/>
    </row>
    <row r="2" spans="1:2" x14ac:dyDescent="0.2">
      <c r="A2" s="7"/>
      <c r="B2" s="7"/>
    </row>
    <row r="3" spans="1:2" x14ac:dyDescent="0.2">
      <c r="A3" s="7" t="s">
        <v>42</v>
      </c>
      <c r="B3" s="7"/>
    </row>
    <row r="4" spans="1:2" x14ac:dyDescent="0.2">
      <c r="A4" s="7"/>
      <c r="B4" s="7"/>
    </row>
    <row r="5" spans="1:2" x14ac:dyDescent="0.2">
      <c r="A5" s="6" t="s">
        <v>26</v>
      </c>
      <c r="B5" s="6" t="s">
        <v>27</v>
      </c>
    </row>
    <row r="6" spans="1:2" x14ac:dyDescent="0.2">
      <c r="A6" s="2">
        <v>4941.9399999999996</v>
      </c>
      <c r="B6" s="2">
        <v>4119.6000000000004</v>
      </c>
    </row>
    <row r="7" spans="1:2" x14ac:dyDescent="0.2">
      <c r="A7" s="2">
        <v>4129.71</v>
      </c>
      <c r="B7" s="2">
        <v>6732.91</v>
      </c>
    </row>
    <row r="8" spans="1:2" x14ac:dyDescent="0.2">
      <c r="A8" s="2">
        <v>3871.59</v>
      </c>
      <c r="B8" s="2">
        <v>5546.31</v>
      </c>
    </row>
    <row r="9" spans="1:2" x14ac:dyDescent="0.2">
      <c r="A9" s="2">
        <v>3593.81</v>
      </c>
      <c r="B9" s="2">
        <v>6694.085</v>
      </c>
    </row>
    <row r="10" spans="1:2" x14ac:dyDescent="0.2">
      <c r="A10" s="2">
        <v>3513.55</v>
      </c>
      <c r="B10" s="2">
        <v>5025.7650000000003</v>
      </c>
    </row>
    <row r="11" spans="1:2" x14ac:dyDescent="0.2">
      <c r="A11" s="2">
        <v>3822.36</v>
      </c>
      <c r="B11" s="2">
        <v>6207.7550000000001</v>
      </c>
    </row>
    <row r="12" spans="1:2" x14ac:dyDescent="0.2">
      <c r="A12" s="2">
        <v>4173.91</v>
      </c>
      <c r="B1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BFA7-E719-054F-8CED-955CDB10C205}">
  <dimension ref="A1:B20"/>
  <sheetViews>
    <sheetView workbookViewId="0">
      <selection activeCell="B6" sqref="B6:B13"/>
    </sheetView>
  </sheetViews>
  <sheetFormatPr baseColWidth="10" defaultRowHeight="16" x14ac:dyDescent="0.2"/>
  <cols>
    <col min="1" max="1" width="18" customWidth="1"/>
    <col min="2" max="2" width="15.1640625" customWidth="1"/>
  </cols>
  <sheetData>
    <row r="1" spans="1:2" x14ac:dyDescent="0.2">
      <c r="A1" s="4" t="s">
        <v>45</v>
      </c>
      <c r="B1" s="7"/>
    </row>
    <row r="2" spans="1:2" x14ac:dyDescent="0.2">
      <c r="A2" s="7"/>
      <c r="B2" s="7"/>
    </row>
    <row r="3" spans="1:2" x14ac:dyDescent="0.2">
      <c r="A3" s="7" t="s">
        <v>44</v>
      </c>
      <c r="B3" s="7"/>
    </row>
    <row r="4" spans="1:2" x14ac:dyDescent="0.2">
      <c r="A4" s="7"/>
      <c r="B4" s="7"/>
    </row>
    <row r="5" spans="1:2" x14ac:dyDescent="0.2">
      <c r="A5" s="6" t="s">
        <v>26</v>
      </c>
      <c r="B5" s="6" t="s">
        <v>27</v>
      </c>
    </row>
    <row r="6" spans="1:2" x14ac:dyDescent="0.2">
      <c r="A6" s="2">
        <v>16.712444999999999</v>
      </c>
      <c r="B6" s="2">
        <v>34.118805000000002</v>
      </c>
    </row>
    <row r="7" spans="1:2" x14ac:dyDescent="0.2">
      <c r="A7" s="2">
        <v>50.017164999999999</v>
      </c>
      <c r="B7" s="2">
        <v>31.392814999999999</v>
      </c>
    </row>
    <row r="8" spans="1:2" x14ac:dyDescent="0.2">
      <c r="A8" s="2">
        <v>15.64739</v>
      </c>
      <c r="B8" s="2">
        <v>42.129204999999999</v>
      </c>
    </row>
    <row r="9" spans="1:2" x14ac:dyDescent="0.2">
      <c r="A9" s="2">
        <v>12.4398</v>
      </c>
      <c r="B9" s="2">
        <v>32.926585000000003</v>
      </c>
    </row>
    <row r="10" spans="1:2" x14ac:dyDescent="0.2">
      <c r="A10" s="2">
        <v>12.57985</v>
      </c>
      <c r="B10" s="2">
        <v>33.700850000000003</v>
      </c>
    </row>
    <row r="11" spans="1:2" x14ac:dyDescent="0.2">
      <c r="A11" s="2">
        <v>12.798959999999999</v>
      </c>
      <c r="B11" s="2">
        <v>17.5703</v>
      </c>
    </row>
    <row r="12" spans="1:2" x14ac:dyDescent="0.2">
      <c r="A12" s="2">
        <v>14.9712215</v>
      </c>
      <c r="B12" s="2">
        <v>38.732999999999997</v>
      </c>
    </row>
    <row r="13" spans="1:2" x14ac:dyDescent="0.2">
      <c r="A13" s="2">
        <v>17.609125500000001</v>
      </c>
      <c r="B13" s="2">
        <v>37.107745000000001</v>
      </c>
    </row>
    <row r="14" spans="1:2" x14ac:dyDescent="0.2">
      <c r="A14" s="2">
        <v>29.968599999999999</v>
      </c>
      <c r="B14" s="2"/>
    </row>
    <row r="15" spans="1:2" x14ac:dyDescent="0.2">
      <c r="A15" s="2">
        <v>14.442285</v>
      </c>
      <c r="B15" s="2"/>
    </row>
    <row r="16" spans="1:2" x14ac:dyDescent="0.2">
      <c r="A16" s="2">
        <v>19.119050000000001</v>
      </c>
      <c r="B16" s="2"/>
    </row>
    <row r="17" spans="1:2" x14ac:dyDescent="0.2">
      <c r="A17" s="2">
        <v>10.796474999999999</v>
      </c>
      <c r="B17" s="2"/>
    </row>
    <row r="18" spans="1:2" x14ac:dyDescent="0.2">
      <c r="A18" s="2">
        <v>15.28823</v>
      </c>
      <c r="B18" s="2"/>
    </row>
    <row r="19" spans="1:2" x14ac:dyDescent="0.2">
      <c r="A19" s="2">
        <v>22.070250000000001</v>
      </c>
      <c r="B19" s="2"/>
    </row>
    <row r="20" spans="1:2" x14ac:dyDescent="0.2">
      <c r="A20" s="2">
        <v>19.430109999999999</v>
      </c>
      <c r="B20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01E4-5E39-B245-BE97-7880B001BFAD}">
  <dimension ref="A1:B19"/>
  <sheetViews>
    <sheetView workbookViewId="0">
      <selection activeCell="B6" sqref="B6:B13"/>
    </sheetView>
  </sheetViews>
  <sheetFormatPr baseColWidth="10" defaultRowHeight="16" x14ac:dyDescent="0.2"/>
  <cols>
    <col min="1" max="1" width="21" customWidth="1"/>
    <col min="2" max="2" width="15.1640625" customWidth="1"/>
  </cols>
  <sheetData>
    <row r="1" spans="1:2" x14ac:dyDescent="0.2">
      <c r="A1" s="4" t="s">
        <v>46</v>
      </c>
      <c r="B1" s="7"/>
    </row>
    <row r="2" spans="1:2" x14ac:dyDescent="0.2">
      <c r="A2" s="7"/>
      <c r="B2" s="7"/>
    </row>
    <row r="3" spans="1:2" x14ac:dyDescent="0.2">
      <c r="A3" s="7" t="s">
        <v>47</v>
      </c>
      <c r="B3" s="7"/>
    </row>
    <row r="4" spans="1:2" x14ac:dyDescent="0.2">
      <c r="A4" s="7"/>
      <c r="B4" s="7"/>
    </row>
    <row r="5" spans="1:2" x14ac:dyDescent="0.2">
      <c r="A5" s="6" t="s">
        <v>26</v>
      </c>
      <c r="B5" s="6" t="s">
        <v>27</v>
      </c>
    </row>
    <row r="6" spans="1:2" x14ac:dyDescent="0.2">
      <c r="A6" s="2">
        <v>216.534435</v>
      </c>
      <c r="B6" s="2">
        <v>297.27177999999998</v>
      </c>
    </row>
    <row r="7" spans="1:2" x14ac:dyDescent="0.2">
      <c r="A7" s="2">
        <v>269.56507499999998</v>
      </c>
      <c r="B7" s="2">
        <v>291.11611499999998</v>
      </c>
    </row>
    <row r="8" spans="1:2" x14ac:dyDescent="0.2">
      <c r="A8" s="2">
        <v>261.59790500000003</v>
      </c>
      <c r="B8" s="2">
        <v>268.67698000000001</v>
      </c>
    </row>
    <row r="9" spans="1:2" x14ac:dyDescent="0.2">
      <c r="A9" s="2">
        <v>277.32868999999999</v>
      </c>
      <c r="B9" s="2">
        <v>190.57282499999999</v>
      </c>
    </row>
    <row r="10" spans="1:2" x14ac:dyDescent="0.2">
      <c r="A10" s="2">
        <v>263.59790500000003</v>
      </c>
      <c r="B10" s="2">
        <v>361.11144999999999</v>
      </c>
    </row>
    <row r="11" spans="1:2" x14ac:dyDescent="0.2">
      <c r="A11" s="2">
        <v>280.60959500000001</v>
      </c>
      <c r="B11" s="2">
        <v>391.48172499999998</v>
      </c>
    </row>
    <row r="12" spans="1:2" x14ac:dyDescent="0.2">
      <c r="A12" s="2">
        <v>231.92591999999999</v>
      </c>
      <c r="B12" s="2">
        <v>494.36160000000001</v>
      </c>
    </row>
    <row r="13" spans="1:2" x14ac:dyDescent="0.2">
      <c r="A13" s="2">
        <v>243.43967499999999</v>
      </c>
      <c r="B13" s="2">
        <v>190.57282499999999</v>
      </c>
    </row>
    <row r="14" spans="1:2" x14ac:dyDescent="0.2">
      <c r="A14" s="2">
        <v>353.72435999999999</v>
      </c>
      <c r="B14" s="2"/>
    </row>
    <row r="15" spans="1:2" x14ac:dyDescent="0.2">
      <c r="A15" s="2">
        <v>283.40573999999998</v>
      </c>
      <c r="B15" s="2"/>
    </row>
    <row r="16" spans="1:2" x14ac:dyDescent="0.2">
      <c r="A16" s="2">
        <v>272.24426999999997</v>
      </c>
      <c r="B16" s="2"/>
    </row>
    <row r="17" spans="1:2" x14ac:dyDescent="0.2">
      <c r="A17" s="2">
        <v>396.90246000000002</v>
      </c>
      <c r="B17" s="2"/>
    </row>
    <row r="18" spans="1:2" x14ac:dyDescent="0.2">
      <c r="A18" s="2">
        <v>402.07197500000001</v>
      </c>
      <c r="B18" s="2"/>
    </row>
    <row r="19" spans="1:2" x14ac:dyDescent="0.2">
      <c r="A19" s="2">
        <v>231.84309999999999</v>
      </c>
      <c r="B19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0BC5-BC9F-064E-8FD9-C106B495498B}">
  <dimension ref="A1:E25"/>
  <sheetViews>
    <sheetView workbookViewId="0">
      <selection activeCell="B7" sqref="B7:B25"/>
    </sheetView>
  </sheetViews>
  <sheetFormatPr baseColWidth="10" defaultRowHeight="16" x14ac:dyDescent="0.2"/>
  <cols>
    <col min="1" max="1" width="21.5" customWidth="1"/>
    <col min="2" max="2" width="21.6640625" customWidth="1"/>
    <col min="4" max="4" width="21.83203125" customWidth="1"/>
    <col min="5" max="5" width="21.33203125" customWidth="1"/>
  </cols>
  <sheetData>
    <row r="1" spans="1:5" x14ac:dyDescent="0.2">
      <c r="A1" t="s">
        <v>267</v>
      </c>
    </row>
    <row r="3" spans="1:5" x14ac:dyDescent="0.2">
      <c r="A3" t="s">
        <v>268</v>
      </c>
    </row>
    <row r="5" spans="1:5" x14ac:dyDescent="0.2">
      <c r="A5" t="s">
        <v>250</v>
      </c>
      <c r="D5" t="s">
        <v>251</v>
      </c>
    </row>
    <row r="6" spans="1:5" x14ac:dyDescent="0.2">
      <c r="A6" t="s">
        <v>26</v>
      </c>
      <c r="B6" t="s">
        <v>27</v>
      </c>
      <c r="D6" t="s">
        <v>26</v>
      </c>
      <c r="E6" t="s">
        <v>27</v>
      </c>
    </row>
    <row r="7" spans="1:5" x14ac:dyDescent="0.2">
      <c r="A7">
        <v>127</v>
      </c>
      <c r="B7">
        <v>123</v>
      </c>
      <c r="D7">
        <v>99</v>
      </c>
      <c r="E7">
        <v>97</v>
      </c>
    </row>
    <row r="8" spans="1:5" x14ac:dyDescent="0.2">
      <c r="A8">
        <v>109</v>
      </c>
      <c r="B8">
        <v>97</v>
      </c>
      <c r="D8">
        <v>98</v>
      </c>
      <c r="E8">
        <v>97</v>
      </c>
    </row>
    <row r="9" spans="1:5" x14ac:dyDescent="0.2">
      <c r="A9">
        <v>97</v>
      </c>
      <c r="B9">
        <v>108</v>
      </c>
      <c r="D9">
        <v>79</v>
      </c>
      <c r="E9">
        <v>64</v>
      </c>
    </row>
    <row r="10" spans="1:5" x14ac:dyDescent="0.2">
      <c r="A10">
        <v>110</v>
      </c>
      <c r="B10">
        <v>113</v>
      </c>
      <c r="D10">
        <v>101</v>
      </c>
      <c r="E10">
        <v>106</v>
      </c>
    </row>
    <row r="11" spans="1:5" x14ac:dyDescent="0.2">
      <c r="A11">
        <v>101</v>
      </c>
      <c r="B11">
        <v>97</v>
      </c>
      <c r="D11">
        <v>95</v>
      </c>
      <c r="E11">
        <v>103</v>
      </c>
    </row>
    <row r="12" spans="1:5" x14ac:dyDescent="0.2">
      <c r="A12">
        <v>81</v>
      </c>
      <c r="B12">
        <v>97</v>
      </c>
      <c r="D12">
        <v>24</v>
      </c>
      <c r="E12">
        <v>81</v>
      </c>
    </row>
    <row r="13" spans="1:5" x14ac:dyDescent="0.2">
      <c r="A13">
        <v>113</v>
      </c>
      <c r="B13">
        <v>114</v>
      </c>
      <c r="D13">
        <v>106</v>
      </c>
      <c r="E13">
        <v>90</v>
      </c>
    </row>
    <row r="14" spans="1:5" x14ac:dyDescent="0.2">
      <c r="A14">
        <v>74</v>
      </c>
      <c r="B14">
        <v>119</v>
      </c>
      <c r="D14">
        <v>88</v>
      </c>
      <c r="E14">
        <v>75</v>
      </c>
    </row>
    <row r="15" spans="1:5" x14ac:dyDescent="0.2">
      <c r="A15">
        <v>95</v>
      </c>
      <c r="B15">
        <v>121</v>
      </c>
      <c r="D15">
        <v>108</v>
      </c>
      <c r="E15">
        <v>129</v>
      </c>
    </row>
    <row r="16" spans="1:5" x14ac:dyDescent="0.2">
      <c r="A16">
        <v>103</v>
      </c>
      <c r="B16">
        <v>107</v>
      </c>
      <c r="D16">
        <v>99</v>
      </c>
      <c r="E16">
        <v>92</v>
      </c>
    </row>
    <row r="17" spans="1:5" x14ac:dyDescent="0.2">
      <c r="A17">
        <v>106</v>
      </c>
      <c r="B17">
        <v>86</v>
      </c>
      <c r="D17">
        <v>93</v>
      </c>
      <c r="E17">
        <v>49</v>
      </c>
    </row>
    <row r="18" spans="1:5" x14ac:dyDescent="0.2">
      <c r="A18">
        <v>118</v>
      </c>
      <c r="B18">
        <v>95</v>
      </c>
      <c r="D18">
        <v>109</v>
      </c>
      <c r="E18">
        <v>23</v>
      </c>
    </row>
    <row r="19" spans="1:5" x14ac:dyDescent="0.2">
      <c r="A19">
        <v>106</v>
      </c>
      <c r="B19">
        <v>92</v>
      </c>
      <c r="D19">
        <v>108</v>
      </c>
      <c r="E19">
        <v>91</v>
      </c>
    </row>
    <row r="20" spans="1:5" x14ac:dyDescent="0.2">
      <c r="A20">
        <v>122</v>
      </c>
      <c r="B20">
        <v>103</v>
      </c>
      <c r="D20">
        <v>87</v>
      </c>
      <c r="E20">
        <v>99</v>
      </c>
    </row>
    <row r="21" spans="1:5" x14ac:dyDescent="0.2">
      <c r="A21">
        <v>124</v>
      </c>
      <c r="B21">
        <v>114</v>
      </c>
      <c r="D21">
        <v>98</v>
      </c>
      <c r="E21">
        <v>112</v>
      </c>
    </row>
    <row r="22" spans="1:5" x14ac:dyDescent="0.2">
      <c r="A22">
        <v>113</v>
      </c>
      <c r="B22">
        <v>104</v>
      </c>
      <c r="D22">
        <v>88</v>
      </c>
      <c r="E22">
        <v>97</v>
      </c>
    </row>
    <row r="23" spans="1:5" x14ac:dyDescent="0.2">
      <c r="B23">
        <v>122</v>
      </c>
      <c r="E23">
        <v>105</v>
      </c>
    </row>
    <row r="24" spans="1:5" x14ac:dyDescent="0.2">
      <c r="B24">
        <v>119</v>
      </c>
      <c r="E24">
        <v>85</v>
      </c>
    </row>
    <row r="25" spans="1:5" x14ac:dyDescent="0.2">
      <c r="B25">
        <v>113</v>
      </c>
      <c r="E25">
        <v>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0892-47CC-384F-A743-26C4420B5CFA}">
  <dimension ref="A1:H43"/>
  <sheetViews>
    <sheetView topLeftCell="A6" workbookViewId="0">
      <selection activeCell="E28" sqref="E28"/>
    </sheetView>
  </sheetViews>
  <sheetFormatPr baseColWidth="10" defaultRowHeight="16" x14ac:dyDescent="0.2"/>
  <cols>
    <col min="1" max="1" width="21.5" customWidth="1"/>
    <col min="2" max="2" width="21.6640625" customWidth="1"/>
    <col min="3" max="3" width="21.33203125" customWidth="1"/>
    <col min="6" max="6" width="21.6640625" customWidth="1"/>
    <col min="7" max="7" width="21.33203125" customWidth="1"/>
    <col min="8" max="8" width="21.5" customWidth="1"/>
  </cols>
  <sheetData>
    <row r="1" spans="1:8" x14ac:dyDescent="0.2">
      <c r="A1" t="s">
        <v>278</v>
      </c>
    </row>
    <row r="3" spans="1:8" x14ac:dyDescent="0.2">
      <c r="A3" t="s">
        <v>272</v>
      </c>
    </row>
    <row r="5" spans="1:8" x14ac:dyDescent="0.2">
      <c r="A5" t="s">
        <v>250</v>
      </c>
      <c r="F5" t="s">
        <v>251</v>
      </c>
    </row>
    <row r="7" spans="1:8" x14ac:dyDescent="0.2">
      <c r="A7" t="s">
        <v>119</v>
      </c>
      <c r="B7" t="s">
        <v>273</v>
      </c>
      <c r="C7" t="s">
        <v>274</v>
      </c>
      <c r="F7" t="s">
        <v>119</v>
      </c>
      <c r="G7" t="s">
        <v>273</v>
      </c>
      <c r="H7" t="s">
        <v>274</v>
      </c>
    </row>
    <row r="9" spans="1:8" x14ac:dyDescent="0.2">
      <c r="A9" t="s">
        <v>26</v>
      </c>
      <c r="B9">
        <v>-0.243450476</v>
      </c>
      <c r="C9">
        <v>4.8094340999999999E-2</v>
      </c>
      <c r="F9" t="s">
        <v>26</v>
      </c>
      <c r="G9">
        <v>0.346881565</v>
      </c>
      <c r="H9">
        <v>8.7691611000000003E-2</v>
      </c>
    </row>
    <row r="10" spans="1:8" x14ac:dyDescent="0.2">
      <c r="A10" t="s">
        <v>26</v>
      </c>
      <c r="B10">
        <v>-0.189592972</v>
      </c>
      <c r="C10">
        <v>3.9973186000000001E-2</v>
      </c>
      <c r="F10" t="s">
        <v>26</v>
      </c>
      <c r="G10">
        <v>7.3217675999999995E-2</v>
      </c>
      <c r="H10">
        <v>0.202591303</v>
      </c>
    </row>
    <row r="11" spans="1:8" x14ac:dyDescent="0.2">
      <c r="A11" t="s">
        <v>26</v>
      </c>
      <c r="B11">
        <v>-8.0548103999999995E-2</v>
      </c>
      <c r="C11">
        <v>-0.32106933999999998</v>
      </c>
      <c r="F11" t="s">
        <v>26</v>
      </c>
      <c r="G11">
        <v>0.41252496100000002</v>
      </c>
      <c r="H11">
        <v>-0.33610948499999999</v>
      </c>
    </row>
    <row r="12" spans="1:8" x14ac:dyDescent="0.2">
      <c r="A12" t="s">
        <v>26</v>
      </c>
      <c r="B12">
        <v>-0.20052267500000001</v>
      </c>
      <c r="C12">
        <v>-7.9096113999999995E-2</v>
      </c>
      <c r="F12" t="s">
        <v>26</v>
      </c>
      <c r="G12">
        <v>0.26359882499999998</v>
      </c>
      <c r="H12">
        <v>6.5304191999999997E-2</v>
      </c>
    </row>
    <row r="13" spans="1:8" x14ac:dyDescent="0.2">
      <c r="A13" t="s">
        <v>26</v>
      </c>
      <c r="B13">
        <v>-0.204349324</v>
      </c>
      <c r="C13">
        <v>-0.28720701599999998</v>
      </c>
      <c r="F13" t="s">
        <v>26</v>
      </c>
      <c r="G13">
        <v>0.46846975099999999</v>
      </c>
      <c r="H13">
        <v>-0.20630720399999999</v>
      </c>
    </row>
    <row r="14" spans="1:8" x14ac:dyDescent="0.2">
      <c r="A14" t="s">
        <v>26</v>
      </c>
      <c r="B14">
        <v>-0.17183720099999999</v>
      </c>
      <c r="C14">
        <v>-0.31514735799999999</v>
      </c>
      <c r="F14" t="s">
        <v>26</v>
      </c>
      <c r="G14">
        <v>0.46262677699999999</v>
      </c>
      <c r="H14">
        <v>-0.45532893200000002</v>
      </c>
    </row>
    <row r="15" spans="1:8" x14ac:dyDescent="0.2">
      <c r="A15" t="s">
        <v>26</v>
      </c>
      <c r="B15">
        <v>-0.290476281</v>
      </c>
      <c r="C15">
        <v>5.2998047E-2</v>
      </c>
      <c r="F15" t="s">
        <v>26</v>
      </c>
      <c r="G15">
        <v>0.20429323799999999</v>
      </c>
      <c r="H15">
        <v>0.25792297400000003</v>
      </c>
    </row>
    <row r="16" spans="1:8" x14ac:dyDescent="0.2">
      <c r="A16" t="s">
        <v>26</v>
      </c>
      <c r="B16">
        <v>-0.32597974099999999</v>
      </c>
      <c r="C16">
        <v>-4.7393732000000001E-2</v>
      </c>
      <c r="F16" t="s">
        <v>26</v>
      </c>
      <c r="G16">
        <v>0.21036497900000001</v>
      </c>
      <c r="H16">
        <v>8.9342414999999994E-2</v>
      </c>
    </row>
    <row r="17" spans="1:8" x14ac:dyDescent="0.2">
      <c r="A17" t="s">
        <v>26</v>
      </c>
      <c r="B17">
        <v>-0.31146321999999999</v>
      </c>
      <c r="C17">
        <v>-0.106105201</v>
      </c>
      <c r="F17" t="s">
        <v>26</v>
      </c>
      <c r="G17">
        <v>0.23706697900000001</v>
      </c>
      <c r="H17">
        <v>0.133391909</v>
      </c>
    </row>
    <row r="18" spans="1:8" x14ac:dyDescent="0.2">
      <c r="A18" t="s">
        <v>26</v>
      </c>
      <c r="B18">
        <v>-0.18681435800000001</v>
      </c>
      <c r="C18">
        <v>0.17724699499999999</v>
      </c>
      <c r="F18" t="s">
        <v>26</v>
      </c>
      <c r="G18">
        <v>0.119245188</v>
      </c>
      <c r="H18">
        <v>0.23025521800000001</v>
      </c>
    </row>
    <row r="19" spans="1:8" x14ac:dyDescent="0.2">
      <c r="A19" t="s">
        <v>26</v>
      </c>
      <c r="B19">
        <v>-0.31518418199999998</v>
      </c>
      <c r="C19">
        <v>-4.5377578000000002E-2</v>
      </c>
      <c r="F19" t="s">
        <v>26</v>
      </c>
      <c r="G19">
        <v>-7.7848033999999997E-2</v>
      </c>
      <c r="H19">
        <v>0.16536598499999999</v>
      </c>
    </row>
    <row r="20" spans="1:8" x14ac:dyDescent="0.2">
      <c r="A20" t="s">
        <v>26</v>
      </c>
      <c r="B20">
        <v>-0.29176611400000002</v>
      </c>
      <c r="C20">
        <v>-9.4280849999999992E-3</v>
      </c>
      <c r="F20" t="s">
        <v>26</v>
      </c>
      <c r="G20">
        <v>0.22300209800000001</v>
      </c>
      <c r="H20">
        <v>0.22260238099999999</v>
      </c>
    </row>
    <row r="21" spans="1:8" x14ac:dyDescent="0.2">
      <c r="A21" t="s">
        <v>26</v>
      </c>
      <c r="B21">
        <v>-0.14246613399999999</v>
      </c>
      <c r="C21">
        <v>-2.4058700000000001E-3</v>
      </c>
      <c r="F21" t="s">
        <v>26</v>
      </c>
      <c r="G21">
        <v>0.266072951</v>
      </c>
      <c r="H21">
        <v>9.6002120999999996E-2</v>
      </c>
    </row>
    <row r="22" spans="1:8" x14ac:dyDescent="0.2">
      <c r="A22" t="s">
        <v>26</v>
      </c>
      <c r="B22">
        <v>-0.246544016</v>
      </c>
      <c r="C22">
        <v>-6.0261050000000004E-3</v>
      </c>
      <c r="F22" t="s">
        <v>26</v>
      </c>
      <c r="G22">
        <v>0.23645097100000001</v>
      </c>
      <c r="H22">
        <v>0.11822508399999999</v>
      </c>
    </row>
    <row r="23" spans="1:8" x14ac:dyDescent="0.2">
      <c r="A23" t="s">
        <v>26</v>
      </c>
      <c r="B23">
        <v>-0.197439269</v>
      </c>
      <c r="C23">
        <v>-9.9174918000000001E-2</v>
      </c>
      <c r="F23" t="s">
        <v>26</v>
      </c>
      <c r="G23">
        <v>0.22920723600000001</v>
      </c>
      <c r="H23">
        <v>5.7807404E-2</v>
      </c>
    </row>
    <row r="24" spans="1:8" x14ac:dyDescent="0.2">
      <c r="A24" t="s">
        <v>26</v>
      </c>
      <c r="B24">
        <v>-0.25289436999999998</v>
      </c>
      <c r="C24">
        <v>7.7970550999999999E-2</v>
      </c>
      <c r="F24" t="s">
        <v>26</v>
      </c>
      <c r="G24">
        <v>-2.3846724999999999E-2</v>
      </c>
      <c r="H24">
        <v>0.193391222</v>
      </c>
    </row>
    <row r="25" spans="1:8" x14ac:dyDescent="0.2">
      <c r="A25" t="s">
        <v>27</v>
      </c>
      <c r="B25">
        <v>-0.22853870300000001</v>
      </c>
      <c r="C25">
        <v>-0.18258111399999999</v>
      </c>
      <c r="F25" t="s">
        <v>27</v>
      </c>
      <c r="G25">
        <v>0.15081860499999999</v>
      </c>
      <c r="H25">
        <v>0.151021345</v>
      </c>
    </row>
    <row r="26" spans="1:8" x14ac:dyDescent="0.2">
      <c r="A26" t="s">
        <v>27</v>
      </c>
      <c r="B26">
        <v>-0.18833453999999999</v>
      </c>
      <c r="C26">
        <v>-2.7825013999999999E-2</v>
      </c>
      <c r="F26" t="s">
        <v>27</v>
      </c>
      <c r="G26">
        <v>0.104984569</v>
      </c>
      <c r="H26">
        <v>0.22223923500000001</v>
      </c>
    </row>
    <row r="27" spans="1:8" x14ac:dyDescent="0.2">
      <c r="A27" t="s">
        <v>27</v>
      </c>
      <c r="B27">
        <v>-0.24572071600000001</v>
      </c>
      <c r="C27">
        <v>-1.2998582999999999E-2</v>
      </c>
      <c r="F27" t="s">
        <v>27</v>
      </c>
      <c r="G27">
        <v>-5.9025042E-2</v>
      </c>
      <c r="H27">
        <v>0.24081908299999999</v>
      </c>
    </row>
    <row r="28" spans="1:8" x14ac:dyDescent="0.2">
      <c r="A28" t="s">
        <v>27</v>
      </c>
      <c r="B28">
        <v>-0.25139512000000003</v>
      </c>
      <c r="C28">
        <v>-0.18826933400000001</v>
      </c>
      <c r="F28" t="s">
        <v>27</v>
      </c>
      <c r="G28">
        <v>0.12689383400000001</v>
      </c>
      <c r="H28">
        <v>0.19757168</v>
      </c>
    </row>
    <row r="29" spans="1:8" x14ac:dyDescent="0.2">
      <c r="A29" t="s">
        <v>27</v>
      </c>
      <c r="B29">
        <v>-0.12452150200000001</v>
      </c>
      <c r="C29">
        <v>4.3927332999999999E-2</v>
      </c>
      <c r="F29" t="s">
        <v>27</v>
      </c>
      <c r="G29">
        <v>0.143146303</v>
      </c>
      <c r="H29">
        <v>0.23454313500000001</v>
      </c>
    </row>
    <row r="30" spans="1:8" x14ac:dyDescent="0.2">
      <c r="A30" t="s">
        <v>27</v>
      </c>
      <c r="B30">
        <v>-0.25570764600000001</v>
      </c>
      <c r="C30">
        <v>-0.26964886199999999</v>
      </c>
      <c r="F30" t="s">
        <v>27</v>
      </c>
      <c r="G30">
        <v>0.29183460700000002</v>
      </c>
      <c r="H30">
        <v>-0.25374991400000002</v>
      </c>
    </row>
    <row r="31" spans="1:8" x14ac:dyDescent="0.2">
      <c r="A31" t="s">
        <v>27</v>
      </c>
      <c r="B31">
        <v>-0.228699191</v>
      </c>
      <c r="C31">
        <v>-0.15293844600000001</v>
      </c>
      <c r="F31" t="s">
        <v>27</v>
      </c>
      <c r="G31">
        <v>0.101566403</v>
      </c>
      <c r="H31">
        <v>-6.0067621000000002E-2</v>
      </c>
    </row>
    <row r="32" spans="1:8" x14ac:dyDescent="0.2">
      <c r="A32" t="s">
        <v>27</v>
      </c>
      <c r="B32">
        <v>-0.20980479699999999</v>
      </c>
      <c r="C32">
        <v>-1.2161408E-2</v>
      </c>
      <c r="F32" t="s">
        <v>27</v>
      </c>
      <c r="G32">
        <v>0.33475074100000002</v>
      </c>
      <c r="H32">
        <v>5.4328759999999997E-3</v>
      </c>
    </row>
    <row r="33" spans="1:8" x14ac:dyDescent="0.2">
      <c r="A33" t="s">
        <v>27</v>
      </c>
      <c r="B33">
        <v>-0.239056032</v>
      </c>
      <c r="C33">
        <v>-5.3555578E-2</v>
      </c>
      <c r="F33" t="s">
        <v>27</v>
      </c>
      <c r="G33">
        <v>-5.385007E-2</v>
      </c>
      <c r="H33">
        <v>8.7695565000000003E-2</v>
      </c>
    </row>
    <row r="34" spans="1:8" x14ac:dyDescent="0.2">
      <c r="A34" t="s">
        <v>27</v>
      </c>
      <c r="B34">
        <v>-0.127795464</v>
      </c>
      <c r="C34">
        <v>6.8520602999999999E-2</v>
      </c>
      <c r="F34" t="s">
        <v>27</v>
      </c>
      <c r="G34">
        <v>0.12798527000000001</v>
      </c>
      <c r="H34">
        <v>8.7857571999999995E-2</v>
      </c>
    </row>
    <row r="35" spans="1:8" x14ac:dyDescent="0.2">
      <c r="A35" t="s">
        <v>27</v>
      </c>
      <c r="B35">
        <v>2.6995088E-2</v>
      </c>
      <c r="C35">
        <v>-0.47501077200000003</v>
      </c>
      <c r="F35" t="s">
        <v>27</v>
      </c>
      <c r="G35">
        <v>0.42745269899999999</v>
      </c>
      <c r="H35">
        <v>-0.47517464300000001</v>
      </c>
    </row>
    <row r="36" spans="1:8" x14ac:dyDescent="0.2">
      <c r="A36" t="s">
        <v>27</v>
      </c>
      <c r="B36">
        <v>-0.12549397100000001</v>
      </c>
      <c r="C36">
        <v>9.8010916000000003E-2</v>
      </c>
      <c r="F36" t="s">
        <v>27</v>
      </c>
      <c r="G36">
        <v>0.50685498900000003</v>
      </c>
      <c r="H36">
        <v>-0.198317732</v>
      </c>
    </row>
    <row r="37" spans="1:8" x14ac:dyDescent="0.2">
      <c r="A37" t="s">
        <v>27</v>
      </c>
      <c r="B37">
        <v>-0.17791104299999999</v>
      </c>
      <c r="C37">
        <v>7.4019586999999998E-2</v>
      </c>
      <c r="F37" t="s">
        <v>27</v>
      </c>
      <c r="G37">
        <v>0.13640525000000001</v>
      </c>
      <c r="H37">
        <v>0.1384484</v>
      </c>
    </row>
    <row r="38" spans="1:8" x14ac:dyDescent="0.2">
      <c r="A38" t="s">
        <v>27</v>
      </c>
      <c r="B38">
        <v>-3.5910588E-2</v>
      </c>
      <c r="C38">
        <v>2.5650262E-2</v>
      </c>
      <c r="F38" t="s">
        <v>27</v>
      </c>
      <c r="G38">
        <v>0.21259815300000001</v>
      </c>
      <c r="H38">
        <v>9.6541163999999999E-2</v>
      </c>
    </row>
    <row r="39" spans="1:8" x14ac:dyDescent="0.2">
      <c r="A39" t="s">
        <v>27</v>
      </c>
      <c r="B39">
        <v>-0.15254453100000001</v>
      </c>
      <c r="C39">
        <v>-0.13836479900000001</v>
      </c>
      <c r="F39" t="s">
        <v>27</v>
      </c>
      <c r="G39">
        <v>0.33779175</v>
      </c>
      <c r="H39">
        <v>-2.8801100000000002E-4</v>
      </c>
    </row>
    <row r="40" spans="1:8" x14ac:dyDescent="0.2">
      <c r="A40" t="s">
        <v>27</v>
      </c>
      <c r="B40">
        <v>-0.14681892699999999</v>
      </c>
      <c r="C40">
        <v>2.9662546000000001E-2</v>
      </c>
      <c r="F40" t="s">
        <v>27</v>
      </c>
      <c r="G40">
        <v>0.22393853699999999</v>
      </c>
      <c r="H40">
        <v>0.12625245299999999</v>
      </c>
    </row>
    <row r="41" spans="1:8" x14ac:dyDescent="0.2">
      <c r="A41" t="s">
        <v>27</v>
      </c>
      <c r="B41">
        <v>-0.14285404900000001</v>
      </c>
      <c r="C41">
        <v>8.9724942000000002E-2</v>
      </c>
      <c r="F41" t="s">
        <v>27</v>
      </c>
      <c r="G41">
        <v>0.14361059500000001</v>
      </c>
      <c r="H41">
        <v>0.22449126999999999</v>
      </c>
    </row>
    <row r="42" spans="1:8" x14ac:dyDescent="0.2">
      <c r="A42" t="s">
        <v>27</v>
      </c>
      <c r="B42">
        <v>-0.20753422799999999</v>
      </c>
      <c r="C42">
        <v>-2.9951552999999999E-2</v>
      </c>
      <c r="F42" t="s">
        <v>27</v>
      </c>
      <c r="G42">
        <v>-1.4191702E-2</v>
      </c>
      <c r="H42">
        <v>0.12002795400000001</v>
      </c>
    </row>
    <row r="43" spans="1:8" x14ac:dyDescent="0.2">
      <c r="A43" t="s">
        <v>27</v>
      </c>
      <c r="B43">
        <v>-0.21180080300000001</v>
      </c>
      <c r="C43">
        <v>-3.4211780999999997E-2</v>
      </c>
      <c r="F43" t="s">
        <v>27</v>
      </c>
      <c r="G43">
        <v>2.9881273E-2</v>
      </c>
      <c r="H43">
        <v>0.20265724399999999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0447-D2C8-8C47-AF30-2D17BFB087FB}">
  <dimension ref="A1:CC31"/>
  <sheetViews>
    <sheetView zoomScale="120" zoomScaleNormal="120" workbookViewId="0">
      <selection activeCell="B6" sqref="B6:B18"/>
    </sheetView>
  </sheetViews>
  <sheetFormatPr baseColWidth="10" defaultRowHeight="16" x14ac:dyDescent="0.2"/>
  <cols>
    <col min="1" max="1" width="14.33203125" style="5" customWidth="1"/>
    <col min="2" max="2" width="13" style="5" customWidth="1"/>
    <col min="68" max="68" width="17.6640625" customWidth="1"/>
    <col min="69" max="70" width="16.33203125" customWidth="1"/>
    <col min="72" max="72" width="19" customWidth="1"/>
    <col min="73" max="73" width="15.33203125" customWidth="1"/>
    <col min="74" max="74" width="16" customWidth="1"/>
  </cols>
  <sheetData>
    <row r="1" spans="1:81" x14ac:dyDescent="0.2">
      <c r="A1" s="4" t="s">
        <v>64</v>
      </c>
      <c r="L1" s="4"/>
      <c r="S1" s="4"/>
      <c r="Z1" s="4"/>
      <c r="AG1" s="4"/>
      <c r="AN1" s="4"/>
      <c r="AU1" s="4"/>
      <c r="BB1" s="4"/>
      <c r="BI1" s="4"/>
      <c r="BQ1" s="4"/>
      <c r="BU1" s="4"/>
    </row>
    <row r="2" spans="1:81" x14ac:dyDescent="0.2">
      <c r="CC2" s="2"/>
    </row>
    <row r="3" spans="1:81" x14ac:dyDescent="0.2">
      <c r="A3" s="5" t="s">
        <v>25</v>
      </c>
      <c r="CC3" s="2"/>
    </row>
    <row r="4" spans="1:81" x14ac:dyDescent="0.2">
      <c r="CC4" s="2"/>
    </row>
    <row r="5" spans="1:81" x14ac:dyDescent="0.2">
      <c r="A5" s="6" t="s">
        <v>26</v>
      </c>
      <c r="B5" s="6" t="s">
        <v>27</v>
      </c>
      <c r="L5" s="6"/>
      <c r="M5" s="6"/>
      <c r="O5" s="6"/>
      <c r="P5" s="6"/>
      <c r="S5" s="6"/>
      <c r="T5" s="6"/>
      <c r="V5" s="6"/>
      <c r="W5" s="6"/>
      <c r="Z5" s="6"/>
      <c r="AA5" s="6"/>
      <c r="AC5" s="6"/>
      <c r="AD5" s="6"/>
      <c r="AG5" s="6"/>
      <c r="AH5" s="6"/>
      <c r="AJ5" s="6"/>
      <c r="AK5" s="6"/>
      <c r="AN5" s="6"/>
      <c r="AO5" s="6"/>
      <c r="AQ5" s="6"/>
      <c r="AR5" s="6"/>
      <c r="AU5" s="6"/>
      <c r="AV5" s="6"/>
      <c r="AX5" s="6"/>
      <c r="AY5" s="6"/>
      <c r="BB5" s="6"/>
      <c r="BC5" s="6"/>
      <c r="BE5" s="6"/>
      <c r="BF5" s="6"/>
      <c r="BI5" s="6"/>
      <c r="BJ5" s="6"/>
      <c r="BL5" s="6"/>
      <c r="BM5" s="6"/>
      <c r="CC5" s="2"/>
    </row>
    <row r="6" spans="1:81" x14ac:dyDescent="0.2">
      <c r="A6">
        <v>0.20066506000000001</v>
      </c>
      <c r="B6">
        <v>0.67327551999999991</v>
      </c>
      <c r="L6" s="2"/>
      <c r="M6" s="2"/>
      <c r="N6" s="7"/>
      <c r="O6" s="2"/>
      <c r="P6" s="2"/>
      <c r="S6" s="2"/>
      <c r="T6" s="2"/>
      <c r="U6" s="7"/>
      <c r="V6" s="2"/>
      <c r="W6" s="2"/>
      <c r="Z6" s="2"/>
      <c r="AA6" s="2"/>
      <c r="AB6" s="7"/>
      <c r="AG6" s="2"/>
      <c r="AH6" s="2"/>
      <c r="AJ6" s="2"/>
      <c r="AK6" s="2"/>
      <c r="AN6" s="2"/>
      <c r="AO6" s="2"/>
      <c r="AQ6" s="2"/>
      <c r="AR6" s="2"/>
      <c r="AU6" s="2"/>
      <c r="AV6" s="2"/>
      <c r="AX6" s="2"/>
      <c r="AY6" s="2"/>
      <c r="BB6" s="2"/>
      <c r="BC6" s="2"/>
      <c r="BE6" s="2"/>
      <c r="BF6" s="2"/>
      <c r="BI6" s="2"/>
      <c r="BJ6" s="2"/>
      <c r="BL6" s="2"/>
      <c r="BM6" s="2"/>
      <c r="BP6" s="10"/>
      <c r="BR6" s="11"/>
      <c r="BT6" s="10"/>
      <c r="CC6" s="2"/>
    </row>
    <row r="7" spans="1:81" x14ac:dyDescent="0.2">
      <c r="A7">
        <v>0.21022866000000001</v>
      </c>
      <c r="B7">
        <v>0.70751338000000008</v>
      </c>
      <c r="L7" s="2"/>
      <c r="M7" s="2"/>
      <c r="N7" s="7"/>
      <c r="O7" s="2"/>
      <c r="P7" s="2"/>
      <c r="S7" s="2"/>
      <c r="T7" s="2"/>
      <c r="U7" s="7"/>
      <c r="V7" s="2"/>
      <c r="W7" s="2"/>
      <c r="Z7" s="2"/>
      <c r="AA7" s="2"/>
      <c r="AB7" s="7"/>
      <c r="AG7" s="2"/>
      <c r="AH7" s="2"/>
      <c r="AJ7" s="2"/>
      <c r="AK7" s="2"/>
      <c r="AN7" s="2"/>
      <c r="AO7" s="2"/>
      <c r="AQ7" s="2"/>
      <c r="AR7" s="2"/>
      <c r="AU7" s="2"/>
      <c r="AV7" s="2"/>
      <c r="AX7" s="2"/>
      <c r="AY7" s="2"/>
      <c r="BB7" s="2"/>
      <c r="BC7" s="2"/>
      <c r="BE7" s="2"/>
      <c r="BF7" s="2"/>
      <c r="BI7" s="2"/>
      <c r="BJ7" s="2"/>
      <c r="BL7" s="2"/>
      <c r="BM7" s="2"/>
      <c r="BP7" s="10"/>
      <c r="BR7" s="11"/>
      <c r="BT7" s="10"/>
      <c r="CC7" s="2"/>
    </row>
    <row r="8" spans="1:81" x14ac:dyDescent="0.2">
      <c r="A8">
        <v>0.27079476000000002</v>
      </c>
      <c r="B8">
        <v>0.72575223999999994</v>
      </c>
      <c r="L8" s="2"/>
      <c r="M8" s="2"/>
      <c r="N8" s="7"/>
      <c r="O8" s="2"/>
      <c r="P8" s="2"/>
      <c r="S8" s="2"/>
      <c r="T8" s="2"/>
      <c r="U8" s="7"/>
      <c r="V8" s="2"/>
      <c r="W8" s="2"/>
      <c r="Z8" s="2"/>
      <c r="AA8" s="2"/>
      <c r="AB8" s="7"/>
      <c r="AG8" s="2"/>
      <c r="AH8" s="2"/>
      <c r="AJ8" s="2"/>
      <c r="AK8" s="2"/>
      <c r="AN8" s="2"/>
      <c r="AO8" s="2"/>
      <c r="AQ8" s="2"/>
      <c r="AR8" s="2"/>
      <c r="AU8" s="2"/>
      <c r="AV8" s="2"/>
      <c r="AX8" s="2"/>
      <c r="AY8" s="2"/>
      <c r="BB8" s="2"/>
      <c r="BC8" s="2"/>
      <c r="BE8" s="2"/>
      <c r="BF8" s="2"/>
      <c r="BI8" s="2"/>
      <c r="BJ8" s="2"/>
      <c r="BL8" s="2"/>
      <c r="BM8" s="2"/>
      <c r="BP8" s="10"/>
      <c r="BR8" s="11"/>
      <c r="BT8" s="10"/>
      <c r="CC8" s="2"/>
    </row>
    <row r="9" spans="1:81" x14ac:dyDescent="0.2">
      <c r="A9">
        <v>0.27362049999999999</v>
      </c>
      <c r="B9">
        <v>0.72895204000000002</v>
      </c>
      <c r="L9" s="2"/>
      <c r="M9" s="2"/>
      <c r="N9" s="7"/>
      <c r="O9" s="2"/>
      <c r="P9" s="2"/>
      <c r="S9" s="2"/>
      <c r="T9" s="2"/>
      <c r="U9" s="7"/>
      <c r="V9" s="2"/>
      <c r="W9" s="2"/>
      <c r="Z9" s="2"/>
      <c r="AA9" s="2"/>
      <c r="AB9" s="7"/>
      <c r="AG9" s="2"/>
      <c r="AH9" s="2"/>
      <c r="AJ9" s="2"/>
      <c r="AK9" s="2"/>
      <c r="AN9" s="2"/>
      <c r="AO9" s="2"/>
      <c r="AQ9" s="2"/>
      <c r="AR9" s="2"/>
      <c r="AU9" s="2"/>
      <c r="AV9" s="2"/>
      <c r="AX9" s="2"/>
      <c r="AY9" s="2"/>
      <c r="BB9" s="2"/>
      <c r="BC9" s="2"/>
      <c r="BE9" s="2"/>
      <c r="BF9" s="2"/>
      <c r="BI9" s="2"/>
      <c r="BJ9" s="2"/>
      <c r="BL9" s="2"/>
      <c r="BM9" s="2"/>
      <c r="BP9" s="10"/>
      <c r="BR9" s="11"/>
      <c r="BT9" s="10"/>
      <c r="CC9" s="2"/>
    </row>
    <row r="10" spans="1:81" x14ac:dyDescent="0.2">
      <c r="A10">
        <v>0.29156028</v>
      </c>
      <c r="B10">
        <v>0.74335114000000002</v>
      </c>
      <c r="L10" s="2"/>
      <c r="M10" s="2"/>
      <c r="N10" s="7"/>
      <c r="O10" s="2"/>
      <c r="P10" s="2"/>
      <c r="S10" s="2"/>
      <c r="T10" s="2"/>
      <c r="U10" s="7"/>
      <c r="V10" s="2"/>
      <c r="W10" s="2"/>
      <c r="Z10" s="2"/>
      <c r="AA10" s="2"/>
      <c r="AB10" s="7"/>
      <c r="AG10" s="2"/>
      <c r="AH10" s="2"/>
      <c r="AJ10" s="2"/>
      <c r="AK10" s="2"/>
      <c r="AN10" s="2"/>
      <c r="AO10" s="2"/>
      <c r="AQ10" s="2"/>
      <c r="AR10" s="2"/>
      <c r="AU10" s="2"/>
      <c r="AV10" s="2"/>
      <c r="AX10" s="2"/>
      <c r="AY10" s="2"/>
      <c r="BB10" s="2"/>
      <c r="BC10" s="2"/>
      <c r="BE10" s="2"/>
      <c r="BF10" s="2"/>
      <c r="BI10" s="2"/>
      <c r="BJ10" s="2"/>
      <c r="BL10" s="2"/>
      <c r="BM10" s="2"/>
      <c r="BP10" s="10"/>
      <c r="BR10" s="11"/>
      <c r="BT10" s="10"/>
      <c r="CC10" s="2"/>
    </row>
    <row r="11" spans="1:81" x14ac:dyDescent="0.2">
      <c r="A11">
        <v>0.29571162000000001</v>
      </c>
      <c r="B11">
        <v>0.74655094</v>
      </c>
      <c r="L11" s="2"/>
      <c r="M11" s="2"/>
      <c r="N11" s="7"/>
      <c r="O11" s="2"/>
      <c r="P11" s="2"/>
      <c r="S11" s="2"/>
      <c r="T11" s="2"/>
      <c r="U11" s="7"/>
      <c r="V11" s="2"/>
      <c r="W11" s="2"/>
      <c r="Z11" s="2"/>
      <c r="AA11" s="2"/>
      <c r="AB11" s="7"/>
      <c r="AG11" s="2"/>
      <c r="AH11" s="2"/>
      <c r="AJ11" s="2"/>
      <c r="AK11" s="2"/>
      <c r="AN11" s="2"/>
      <c r="AO11" s="2"/>
      <c r="AQ11" s="2"/>
      <c r="AR11" s="2"/>
      <c r="AU11" s="2"/>
      <c r="AV11" s="2"/>
      <c r="AX11" s="2"/>
      <c r="AY11" s="2"/>
      <c r="BB11" s="2"/>
      <c r="BC11" s="2"/>
      <c r="BE11" s="2"/>
      <c r="BF11" s="2"/>
      <c r="BI11" s="2"/>
      <c r="BJ11" s="2"/>
      <c r="BL11" s="2"/>
      <c r="BM11" s="2"/>
      <c r="BP11" s="10"/>
      <c r="BR11" s="11"/>
      <c r="BT11" s="10"/>
      <c r="CC11" s="2"/>
    </row>
    <row r="12" spans="1:81" x14ac:dyDescent="0.2">
      <c r="A12">
        <v>0.36513477999999999</v>
      </c>
      <c r="B12">
        <v>0.76318989999999998</v>
      </c>
      <c r="L12" s="2"/>
      <c r="M12" s="2"/>
      <c r="N12" s="7"/>
      <c r="O12" s="2"/>
      <c r="P12" s="2"/>
      <c r="S12" s="2"/>
      <c r="T12" s="2"/>
      <c r="U12" s="7"/>
      <c r="V12" s="2"/>
      <c r="W12" s="2"/>
      <c r="Z12" s="2"/>
      <c r="AA12" s="2"/>
      <c r="AB12" s="7"/>
      <c r="AG12" s="2"/>
      <c r="AH12" s="2"/>
      <c r="AJ12" s="2"/>
      <c r="AK12" s="2"/>
      <c r="AN12" s="2"/>
      <c r="AO12" s="2"/>
      <c r="AQ12" s="2"/>
      <c r="AR12" s="2"/>
      <c r="AU12" s="2"/>
      <c r="AV12" s="2"/>
      <c r="AX12" s="2"/>
      <c r="AY12" s="2"/>
      <c r="BB12" s="2"/>
      <c r="BC12" s="2"/>
      <c r="BE12" s="2"/>
      <c r="BF12" s="2"/>
      <c r="BI12" s="2"/>
      <c r="BJ12" s="2"/>
      <c r="BL12" s="2"/>
      <c r="BM12" s="2"/>
      <c r="BP12" s="10"/>
      <c r="BR12" s="11"/>
      <c r="BT12" s="10"/>
      <c r="CC12" s="2"/>
    </row>
    <row r="13" spans="1:81" x14ac:dyDescent="0.2">
      <c r="A13">
        <v>0.39713278000000002</v>
      </c>
      <c r="B13">
        <v>0.80478729999999998</v>
      </c>
      <c r="L13" s="2"/>
      <c r="M13" s="2"/>
      <c r="N13" s="7"/>
      <c r="O13" s="2"/>
      <c r="P13" s="2"/>
      <c r="S13" s="2"/>
      <c r="T13" s="2"/>
      <c r="U13" s="7"/>
      <c r="V13" s="2"/>
      <c r="W13" s="2"/>
      <c r="Z13" s="2"/>
      <c r="AA13" s="2"/>
      <c r="AB13" s="7"/>
      <c r="AG13" s="2"/>
      <c r="AH13" s="2"/>
      <c r="AJ13" s="2"/>
      <c r="AK13" s="2"/>
      <c r="AN13" s="2"/>
      <c r="AO13" s="2"/>
      <c r="AQ13" s="2"/>
      <c r="AR13" s="2"/>
      <c r="AU13" s="2"/>
      <c r="AV13" s="2"/>
      <c r="AX13" s="2"/>
      <c r="AY13" s="2"/>
      <c r="BB13" s="2"/>
      <c r="BC13" s="2"/>
      <c r="BE13" s="2"/>
      <c r="BF13" s="2"/>
      <c r="BI13" s="2"/>
      <c r="BJ13" s="2"/>
      <c r="BL13" s="2"/>
      <c r="BM13" s="2"/>
      <c r="BP13" s="10"/>
      <c r="BR13" s="11"/>
      <c r="BT13" s="10"/>
      <c r="CC13" s="2"/>
    </row>
    <row r="14" spans="1:81" x14ac:dyDescent="0.2">
      <c r="A14">
        <v>0.41326930000000006</v>
      </c>
      <c r="B14">
        <v>0.97797608000000003</v>
      </c>
      <c r="L14" s="2"/>
      <c r="M14" s="2"/>
      <c r="N14" s="7"/>
      <c r="O14" s="2"/>
      <c r="P14" s="2"/>
      <c r="S14" s="2"/>
      <c r="T14" s="2"/>
      <c r="U14" s="7"/>
      <c r="V14" s="2"/>
      <c r="W14" s="2"/>
      <c r="Z14" s="2"/>
      <c r="AA14" s="2"/>
      <c r="AB14" s="7"/>
      <c r="AG14" s="2"/>
      <c r="AH14" s="2"/>
      <c r="AJ14" s="2"/>
      <c r="AK14" s="2"/>
      <c r="AN14" s="2"/>
      <c r="AO14" s="2"/>
      <c r="AQ14" s="2"/>
      <c r="AR14" s="2"/>
      <c r="AU14" s="2"/>
      <c r="AV14" s="2"/>
      <c r="AX14" s="2"/>
      <c r="AY14" s="2"/>
      <c r="BB14" s="2"/>
      <c r="BC14" s="2"/>
      <c r="BE14" s="2"/>
      <c r="BF14" s="2"/>
      <c r="BI14" s="2"/>
      <c r="BJ14" s="2"/>
      <c r="BL14" s="2"/>
      <c r="BM14" s="2"/>
      <c r="BP14" s="10"/>
      <c r="BR14" s="11"/>
      <c r="BT14" s="10"/>
      <c r="CC14" s="2"/>
    </row>
    <row r="15" spans="1:81" x14ac:dyDescent="0.2">
      <c r="A15">
        <v>0.42561100000000002</v>
      </c>
      <c r="B15">
        <v>0.99758796000000005</v>
      </c>
      <c r="L15" s="2"/>
      <c r="M15" s="2"/>
      <c r="N15" s="7"/>
      <c r="O15" s="2"/>
      <c r="P15" s="2"/>
      <c r="S15" s="2"/>
      <c r="T15" s="2"/>
      <c r="U15" s="7"/>
      <c r="V15" s="2"/>
      <c r="W15" s="2"/>
      <c r="Z15" s="2"/>
      <c r="AA15" s="2"/>
      <c r="AB15" s="7"/>
      <c r="AG15" s="2"/>
      <c r="AH15" s="2"/>
      <c r="AJ15" s="2"/>
      <c r="AK15" s="2"/>
      <c r="AN15" s="2"/>
      <c r="AO15" s="2"/>
      <c r="AQ15" s="2"/>
      <c r="AR15" s="2"/>
      <c r="AU15" s="2"/>
      <c r="AV15" s="2"/>
      <c r="AX15" s="2"/>
      <c r="AY15" s="2"/>
      <c r="BB15" s="2"/>
      <c r="BC15" s="2"/>
      <c r="BE15" s="2"/>
      <c r="BF15" s="2"/>
      <c r="BP15" s="10"/>
      <c r="BR15" s="11"/>
      <c r="BT15" s="10"/>
      <c r="CC15" s="2"/>
    </row>
    <row r="16" spans="1:81" x14ac:dyDescent="0.2">
      <c r="A16">
        <v>0.50368612000000001</v>
      </c>
      <c r="B16">
        <v>1.0098944800000003</v>
      </c>
      <c r="L16" s="2"/>
      <c r="M16" s="2"/>
      <c r="N16" s="7"/>
      <c r="O16" s="2"/>
      <c r="P16" s="2"/>
      <c r="S16" s="2"/>
      <c r="T16" s="2"/>
      <c r="U16" s="7"/>
      <c r="V16" s="2"/>
      <c r="W16" s="2"/>
      <c r="Z16" s="2"/>
      <c r="AA16" s="2"/>
      <c r="AB16" s="7"/>
      <c r="AG16" s="2"/>
      <c r="AH16" s="2"/>
      <c r="AJ16" s="2"/>
      <c r="AK16" s="2"/>
      <c r="AN16" s="2"/>
      <c r="AO16" s="2"/>
      <c r="AQ16" s="2"/>
      <c r="AR16" s="2"/>
      <c r="AU16" s="2"/>
      <c r="AV16" s="2"/>
      <c r="AX16" s="2"/>
      <c r="AY16" s="2"/>
      <c r="BB16" s="2"/>
      <c r="BC16" s="2"/>
      <c r="BE16" s="2"/>
      <c r="BF16" s="2"/>
      <c r="BP16" s="10"/>
      <c r="BR16" s="11"/>
      <c r="BT16" s="10"/>
      <c r="CC16" s="2"/>
    </row>
    <row r="17" spans="1:81" x14ac:dyDescent="0.2">
      <c r="A17">
        <v>0.58304116000000006</v>
      </c>
      <c r="B17">
        <v>1.3007563000000002</v>
      </c>
      <c r="L17" s="2"/>
      <c r="M17" s="2"/>
      <c r="N17" s="7"/>
      <c r="O17" s="2"/>
      <c r="P17" s="2"/>
      <c r="S17" s="2"/>
      <c r="T17" s="2"/>
      <c r="U17" s="7"/>
      <c r="V17" s="2"/>
      <c r="W17" s="2"/>
      <c r="Z17" s="2"/>
      <c r="AA17" s="2"/>
      <c r="AB17" s="7"/>
      <c r="AG17" s="2"/>
      <c r="AH17" s="2"/>
      <c r="AJ17" s="2"/>
      <c r="AK17" s="2"/>
      <c r="AN17" s="2"/>
      <c r="AO17" s="2"/>
      <c r="AQ17" s="2"/>
      <c r="AR17" s="2"/>
      <c r="AU17" s="2"/>
      <c r="AV17" s="2"/>
      <c r="AX17" s="2"/>
      <c r="AY17" s="2"/>
      <c r="BB17" s="2"/>
      <c r="BC17" s="2"/>
      <c r="BE17" s="2"/>
      <c r="BF17" s="2"/>
      <c r="BP17" s="10"/>
      <c r="BR17" s="11"/>
      <c r="BT17" s="10"/>
      <c r="CC17" s="2"/>
    </row>
    <row r="18" spans="1:81" x14ac:dyDescent="0.2">
      <c r="A18">
        <v>0.63199810000000001</v>
      </c>
      <c r="B18">
        <v>1.3039561000000004</v>
      </c>
      <c r="L18" s="2"/>
      <c r="M18" s="2"/>
      <c r="N18" s="7"/>
      <c r="O18" s="2"/>
      <c r="P18" s="2"/>
      <c r="S18" s="2"/>
      <c r="T18" s="2"/>
      <c r="U18" s="7"/>
      <c r="V18" s="2"/>
      <c r="W18" s="2"/>
      <c r="Z18" s="2"/>
      <c r="AA18" s="2"/>
      <c r="AB18" s="7"/>
      <c r="AG18" s="2"/>
      <c r="AH18" s="2"/>
      <c r="AJ18" s="2"/>
      <c r="AK18" s="2"/>
      <c r="AN18" s="2"/>
      <c r="AO18" s="2"/>
      <c r="AQ18" s="2"/>
      <c r="AR18" s="2"/>
      <c r="AU18" s="2"/>
      <c r="AV18" s="2"/>
      <c r="AX18" s="2"/>
      <c r="AY18" s="2"/>
      <c r="BB18" s="2"/>
      <c r="BC18" s="2"/>
      <c r="BE18" s="2"/>
      <c r="BF18" s="2"/>
      <c r="BP18" s="10"/>
      <c r="BR18" s="11"/>
      <c r="BT18" s="10"/>
      <c r="CC18" s="2"/>
    </row>
    <row r="19" spans="1:81" x14ac:dyDescent="0.2">
      <c r="A19" s="2"/>
      <c r="B19" s="2"/>
      <c r="L19" s="2"/>
      <c r="M19" s="2"/>
      <c r="N19" s="7"/>
      <c r="O19" s="2"/>
      <c r="P19" s="2"/>
      <c r="S19" s="2"/>
      <c r="T19" s="2"/>
      <c r="U19" s="7"/>
      <c r="V19" s="2"/>
      <c r="W19" s="2"/>
      <c r="Z19" s="2"/>
      <c r="AA19" s="2"/>
      <c r="AB19" s="7"/>
      <c r="AN19" s="2"/>
      <c r="AO19" s="2"/>
      <c r="AQ19" s="2"/>
      <c r="AR19" s="2"/>
      <c r="AU19" s="2"/>
      <c r="AV19" s="2"/>
      <c r="AX19" s="2"/>
      <c r="AY19" s="2"/>
      <c r="BB19" s="2"/>
      <c r="BC19" s="2"/>
      <c r="BE19" s="2"/>
      <c r="BF19" s="2"/>
      <c r="BP19" s="10"/>
      <c r="BR19" s="11"/>
      <c r="BT19" s="10"/>
      <c r="CC19" s="2"/>
    </row>
    <row r="20" spans="1:81" x14ac:dyDescent="0.2">
      <c r="A20" s="2"/>
      <c r="B20" s="2"/>
      <c r="L20" s="2"/>
      <c r="M20" s="2"/>
      <c r="N20" s="7"/>
      <c r="O20" s="2"/>
      <c r="P20" s="2"/>
      <c r="S20" s="2"/>
      <c r="T20" s="2"/>
      <c r="U20" s="7"/>
      <c r="V20" s="2"/>
      <c r="W20" s="2"/>
      <c r="AU20" s="2"/>
      <c r="AV20" s="2"/>
      <c r="AX20" s="2"/>
      <c r="AY20" s="2"/>
      <c r="BB20" s="2"/>
      <c r="BC20" s="2"/>
      <c r="BE20" s="2"/>
      <c r="BF20" s="2"/>
      <c r="BP20" s="10"/>
      <c r="BR20" s="11"/>
      <c r="BT20" s="10"/>
      <c r="CC20" s="2"/>
    </row>
    <row r="21" spans="1:81" x14ac:dyDescent="0.2">
      <c r="L21" s="2"/>
      <c r="M21" s="2"/>
      <c r="N21" s="7"/>
      <c r="O21" s="2"/>
      <c r="P21" s="2"/>
      <c r="S21" s="2"/>
      <c r="T21" s="2"/>
      <c r="U21" s="7"/>
      <c r="V21" s="2"/>
      <c r="W21" s="2"/>
      <c r="AU21" s="2"/>
      <c r="AV21" s="2"/>
      <c r="AX21" s="2"/>
      <c r="AY21" s="2"/>
      <c r="BB21" s="2"/>
      <c r="BC21" s="2"/>
      <c r="BE21" s="2"/>
      <c r="BF21" s="2"/>
      <c r="BP21" s="10"/>
      <c r="BR21" s="11"/>
      <c r="BT21" s="10"/>
      <c r="CC21" s="2"/>
    </row>
    <row r="22" spans="1:81" x14ac:dyDescent="0.2">
      <c r="L22" s="2"/>
      <c r="M22" s="2"/>
      <c r="N22" s="7"/>
      <c r="O22" s="2"/>
      <c r="P22" s="2"/>
      <c r="S22" s="2"/>
      <c r="T22" s="2"/>
      <c r="U22" s="7"/>
      <c r="V22" s="2"/>
      <c r="W22" s="2"/>
      <c r="AU22" s="2"/>
      <c r="AV22" s="2"/>
      <c r="AX22" s="2"/>
      <c r="AY22" s="2"/>
      <c r="BP22" s="10"/>
      <c r="BR22" s="11"/>
      <c r="BT22" s="10"/>
      <c r="CC22" s="2"/>
    </row>
    <row r="23" spans="1:81" x14ac:dyDescent="0.2">
      <c r="AU23" s="2"/>
      <c r="BP23" s="10"/>
      <c r="BR23" s="11"/>
      <c r="BT23" s="10"/>
      <c r="CC23" s="2"/>
    </row>
    <row r="24" spans="1:81" x14ac:dyDescent="0.2">
      <c r="BP24" s="10"/>
      <c r="BR24" s="11"/>
      <c r="BT24" s="10"/>
      <c r="CC24" s="2"/>
    </row>
    <row r="25" spans="1:81" x14ac:dyDescent="0.2">
      <c r="BP25" s="10"/>
      <c r="BR25" s="11"/>
      <c r="BT25" s="10"/>
      <c r="CC25" s="2"/>
    </row>
    <row r="26" spans="1:81" x14ac:dyDescent="0.2">
      <c r="BP26" s="10"/>
      <c r="BR26" s="11"/>
      <c r="BT26" s="10"/>
    </row>
    <row r="27" spans="1:81" x14ac:dyDescent="0.2">
      <c r="BP27" s="10"/>
      <c r="BR27" s="11"/>
      <c r="BT27" s="10"/>
    </row>
    <row r="28" spans="1:81" x14ac:dyDescent="0.2">
      <c r="BP28" s="10"/>
      <c r="BR28" s="11"/>
      <c r="BT28" s="10"/>
    </row>
    <row r="29" spans="1:81" x14ac:dyDescent="0.2">
      <c r="BQ29" s="2"/>
      <c r="BR29" s="2"/>
      <c r="BT29" s="10"/>
    </row>
    <row r="30" spans="1:81" x14ac:dyDescent="0.2">
      <c r="BQ30" s="2"/>
      <c r="BR30" s="2"/>
      <c r="BU30" s="2"/>
      <c r="BV30" s="2"/>
    </row>
    <row r="31" spans="1:81" x14ac:dyDescent="0.2">
      <c r="BQ31" s="2"/>
      <c r="BR31" s="2"/>
    </row>
  </sheetData>
  <sortState xmlns:xlrd2="http://schemas.microsoft.com/office/spreadsheetml/2017/richdata2" ref="CC2:CC25">
    <sortCondition ref="CC2:CC25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8D24-A2D3-884D-AC37-EA8C2028518D}">
  <dimension ref="A1:B18"/>
  <sheetViews>
    <sheetView workbookViewId="0">
      <selection activeCell="B6" sqref="B6:B18"/>
    </sheetView>
  </sheetViews>
  <sheetFormatPr baseColWidth="10" defaultRowHeight="16" x14ac:dyDescent="0.2"/>
  <sheetData>
    <row r="1" spans="1:2" x14ac:dyDescent="0.2">
      <c r="A1" t="s">
        <v>228</v>
      </c>
    </row>
    <row r="3" spans="1:2" x14ac:dyDescent="0.2">
      <c r="A3" s="5" t="s">
        <v>28</v>
      </c>
    </row>
    <row r="5" spans="1:2" x14ac:dyDescent="0.2">
      <c r="A5" s="6" t="s">
        <v>26</v>
      </c>
      <c r="B5" s="6" t="s">
        <v>27</v>
      </c>
    </row>
    <row r="6" spans="1:2" x14ac:dyDescent="0.2">
      <c r="A6" s="34">
        <v>0.86819184000000005</v>
      </c>
      <c r="B6" s="34">
        <v>1.28336304</v>
      </c>
    </row>
    <row r="7" spans="1:2" x14ac:dyDescent="0.2">
      <c r="A7" s="34">
        <v>1.2511391999999999</v>
      </c>
      <c r="B7" s="34">
        <v>0.86557536000000002</v>
      </c>
    </row>
    <row r="8" spans="1:2" x14ac:dyDescent="0.2">
      <c r="A8" s="34">
        <v>1.4778547200000001</v>
      </c>
      <c r="B8" s="34">
        <v>1.28946816</v>
      </c>
    </row>
    <row r="9" spans="1:2" x14ac:dyDescent="0.2">
      <c r="A9" s="34">
        <v>1.4813433600000001</v>
      </c>
      <c r="B9" s="34">
        <v>1.2057408000000001</v>
      </c>
    </row>
    <row r="10" spans="1:2" x14ac:dyDescent="0.2">
      <c r="A10" s="34">
        <v>1.3931222400000001</v>
      </c>
      <c r="B10" s="34">
        <v>1.28336304</v>
      </c>
    </row>
    <row r="11" spans="1:2" x14ac:dyDescent="0.2">
      <c r="A11" s="34">
        <v>0.93537119999999996</v>
      </c>
      <c r="B11" s="34">
        <v>0.81937391999999998</v>
      </c>
    </row>
    <row r="12" spans="1:2" x14ac:dyDescent="0.2">
      <c r="A12" s="34">
        <v>0.9571752</v>
      </c>
      <c r="B12" s="34">
        <v>1.18891744</v>
      </c>
    </row>
    <row r="13" spans="1:2" x14ac:dyDescent="0.2">
      <c r="A13" s="34">
        <v>1.19440272</v>
      </c>
      <c r="B13" s="34">
        <v>0.75570623999999997</v>
      </c>
    </row>
    <row r="14" spans="1:2" x14ac:dyDescent="0.2">
      <c r="A14" s="34">
        <v>1.08887136</v>
      </c>
      <c r="B14" s="34">
        <v>1.3697068800000001</v>
      </c>
    </row>
    <row r="15" spans="1:2" x14ac:dyDescent="0.2">
      <c r="A15" s="34">
        <v>1.0566475200000001</v>
      </c>
      <c r="B15" s="34">
        <v>1.1272694400000001</v>
      </c>
    </row>
    <row r="16" spans="1:2" x14ac:dyDescent="0.2">
      <c r="A16" s="34">
        <v>0.76617215999999999</v>
      </c>
      <c r="B16" s="34">
        <v>1.0243315200000001</v>
      </c>
    </row>
    <row r="17" spans="1:2" x14ac:dyDescent="0.2">
      <c r="A17" s="34">
        <v>0.83067743999999999</v>
      </c>
      <c r="B17" s="34">
        <v>1.28946816</v>
      </c>
    </row>
    <row r="18" spans="1:2" x14ac:dyDescent="0.2">
      <c r="A18" s="34">
        <v>0.97549056000000001</v>
      </c>
      <c r="B18" s="34">
        <v>0.95194224000000005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9381-B878-E847-954C-93C6D3E57D6D}">
  <dimension ref="A1:B18"/>
  <sheetViews>
    <sheetView workbookViewId="0">
      <selection activeCell="B6" sqref="B6:B18"/>
    </sheetView>
  </sheetViews>
  <sheetFormatPr baseColWidth="10" defaultRowHeight="16" x14ac:dyDescent="0.2"/>
  <sheetData>
    <row r="1" spans="1:2" x14ac:dyDescent="0.2">
      <c r="A1" t="s">
        <v>67</v>
      </c>
    </row>
    <row r="3" spans="1:2" x14ac:dyDescent="0.2">
      <c r="A3" t="s">
        <v>230</v>
      </c>
    </row>
    <row r="5" spans="1:2" x14ac:dyDescent="0.2">
      <c r="A5" s="6" t="s">
        <v>26</v>
      </c>
      <c r="B5" s="6" t="s">
        <v>27</v>
      </c>
    </row>
    <row r="6" spans="1:2" x14ac:dyDescent="0.2">
      <c r="A6" s="34">
        <v>2.07809</v>
      </c>
      <c r="B6" s="34">
        <v>5.03735</v>
      </c>
    </row>
    <row r="7" spans="1:2" x14ac:dyDescent="0.2">
      <c r="A7" s="34">
        <v>1.3582700000000001</v>
      </c>
      <c r="B7" s="34">
        <v>6.3370249999999997</v>
      </c>
    </row>
    <row r="8" spans="1:2" x14ac:dyDescent="0.2">
      <c r="A8" s="34">
        <v>2.2580450000000001</v>
      </c>
      <c r="B8" s="34">
        <v>7.0768399999999998</v>
      </c>
    </row>
    <row r="9" spans="1:2" x14ac:dyDescent="0.2">
      <c r="A9" s="34">
        <v>4.4974850000000002</v>
      </c>
      <c r="B9" s="34">
        <v>2.0580949999999998</v>
      </c>
    </row>
    <row r="10" spans="1:2" x14ac:dyDescent="0.2">
      <c r="A10" s="34">
        <v>3.4577450000000001</v>
      </c>
      <c r="B10" s="34">
        <v>2.11808</v>
      </c>
    </row>
    <row r="11" spans="1:2" x14ac:dyDescent="0.2">
      <c r="A11" s="34">
        <v>3.2178049999999998</v>
      </c>
      <c r="B11" s="34">
        <v>4.6974349999999996</v>
      </c>
    </row>
    <row r="12" spans="1:2" x14ac:dyDescent="0.2">
      <c r="A12" s="34">
        <v>1.8781399999999999</v>
      </c>
      <c r="B12" s="34">
        <v>1.5982099999999999</v>
      </c>
    </row>
    <row r="13" spans="1:2" x14ac:dyDescent="0.2">
      <c r="A13" s="34">
        <v>2.74968667</v>
      </c>
      <c r="B13" s="34">
        <v>3.4177550000000001</v>
      </c>
    </row>
    <row r="14" spans="1:2" x14ac:dyDescent="0.2">
      <c r="A14" s="34">
        <v>3.0378500000000002</v>
      </c>
      <c r="B14" s="34">
        <v>7.8566450000000003</v>
      </c>
    </row>
    <row r="15" spans="1:2" x14ac:dyDescent="0.2">
      <c r="A15" s="34">
        <v>4.5774650000000001</v>
      </c>
      <c r="B15" s="34">
        <v>3.4777399999999998</v>
      </c>
    </row>
    <row r="16" spans="1:2" x14ac:dyDescent="0.2">
      <c r="A16" s="34">
        <v>3.4777399999999998</v>
      </c>
      <c r="B16" s="34">
        <v>5.03735</v>
      </c>
    </row>
    <row r="17" spans="1:2" x14ac:dyDescent="0.2">
      <c r="A17" s="34">
        <v>2.977865</v>
      </c>
      <c r="B17" s="34">
        <v>1.51823</v>
      </c>
    </row>
    <row r="18" spans="1:2" x14ac:dyDescent="0.2">
      <c r="A18" s="34">
        <v>4.6374500000000003</v>
      </c>
      <c r="B18" s="34">
        <v>2.897885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DDB2-F111-D74C-8126-41233569AC68}">
  <dimension ref="A1:B18"/>
  <sheetViews>
    <sheetView workbookViewId="0">
      <selection activeCell="B6" sqref="B6:B18"/>
    </sheetView>
  </sheetViews>
  <sheetFormatPr baseColWidth="10" defaultRowHeight="16" x14ac:dyDescent="0.2"/>
  <sheetData>
    <row r="1" spans="1:2" x14ac:dyDescent="0.2">
      <c r="A1" t="s">
        <v>70</v>
      </c>
    </row>
    <row r="3" spans="1:2" x14ac:dyDescent="0.2">
      <c r="A3" t="s">
        <v>231</v>
      </c>
    </row>
    <row r="5" spans="1:2" x14ac:dyDescent="0.2">
      <c r="A5" s="6" t="s">
        <v>26</v>
      </c>
      <c r="B5" s="6" t="s">
        <v>27</v>
      </c>
    </row>
    <row r="6" spans="1:2" x14ac:dyDescent="0.2">
      <c r="A6" s="34">
        <v>0.14233333000000001</v>
      </c>
      <c r="B6" s="34">
        <v>0.74933333000000002</v>
      </c>
    </row>
    <row r="7" spans="1:2" x14ac:dyDescent="0.2">
      <c r="A7" s="34">
        <v>0.48633333000000001</v>
      </c>
      <c r="B7" s="34">
        <v>0.29733333000000001</v>
      </c>
    </row>
    <row r="8" spans="1:2" x14ac:dyDescent="0.2">
      <c r="A8" s="34">
        <v>0.44933332999999998</v>
      </c>
      <c r="B8" s="34">
        <v>0.33700000000000002</v>
      </c>
    </row>
    <row r="9" spans="1:2" x14ac:dyDescent="0.2">
      <c r="A9" s="34">
        <v>0.17</v>
      </c>
      <c r="B9" s="34">
        <v>0.23866667</v>
      </c>
    </row>
    <row r="10" spans="1:2" x14ac:dyDescent="0.2">
      <c r="A10" s="34">
        <v>0.17899999999999999</v>
      </c>
      <c r="B10" s="34">
        <v>0.30199999999999999</v>
      </c>
    </row>
    <row r="11" spans="1:2" x14ac:dyDescent="0.2">
      <c r="A11" s="34">
        <v>0.20699999999999999</v>
      </c>
      <c r="B11" s="34">
        <v>0.77866667000000001</v>
      </c>
    </row>
    <row r="12" spans="1:2" x14ac:dyDescent="0.2">
      <c r="A12" s="34">
        <v>0.30333333000000001</v>
      </c>
      <c r="B12" s="34">
        <v>0.52666667</v>
      </c>
    </row>
    <row r="13" spans="1:2" x14ac:dyDescent="0.2">
      <c r="A13" s="34">
        <v>0.26200000000000001</v>
      </c>
      <c r="B13" s="34">
        <v>0.53700000000000003</v>
      </c>
    </row>
    <row r="14" spans="1:2" x14ac:dyDescent="0.2">
      <c r="A14" s="34">
        <v>0.49633333000000002</v>
      </c>
      <c r="B14" s="34">
        <v>0.57899999999999996</v>
      </c>
    </row>
    <row r="15" spans="1:2" x14ac:dyDescent="0.2">
      <c r="A15" s="34">
        <v>0.27300000000000002</v>
      </c>
      <c r="B15" s="34">
        <v>0.37666666999999998</v>
      </c>
    </row>
    <row r="16" spans="1:2" x14ac:dyDescent="0.2">
      <c r="A16" s="34">
        <v>0.17733333000000001</v>
      </c>
      <c r="B16" s="34">
        <v>0.45833332999999998</v>
      </c>
    </row>
    <row r="17" spans="1:2" x14ac:dyDescent="0.2">
      <c r="A17" s="34">
        <v>0.39066666999999999</v>
      </c>
      <c r="B17" s="34">
        <v>0.74533333000000002</v>
      </c>
    </row>
    <row r="18" spans="1:2" x14ac:dyDescent="0.2">
      <c r="A18" s="34">
        <v>0.32166666999999999</v>
      </c>
      <c r="B18" s="34">
        <v>0.64900000000000002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BDD5-D2E1-5544-AE4A-4234E738D321}">
  <dimension ref="A1:I38"/>
  <sheetViews>
    <sheetView zoomScale="120" zoomScaleNormal="120" workbookViewId="0">
      <selection activeCell="A3" sqref="A3:B3"/>
    </sheetView>
  </sheetViews>
  <sheetFormatPr baseColWidth="10" defaultRowHeight="16" x14ac:dyDescent="0.2"/>
  <cols>
    <col min="1" max="1" width="17.1640625" style="5" customWidth="1"/>
    <col min="2" max="9" width="10.83203125" style="5"/>
  </cols>
  <sheetData>
    <row r="1" spans="1:2" x14ac:dyDescent="0.2">
      <c r="A1" s="4" t="s">
        <v>215</v>
      </c>
    </row>
    <row r="3" spans="1:2" x14ac:dyDescent="0.2">
      <c r="A3" s="5" t="s">
        <v>1</v>
      </c>
      <c r="B3" s="5" t="s">
        <v>2</v>
      </c>
    </row>
    <row r="4" spans="1:2" x14ac:dyDescent="0.2">
      <c r="A4" s="1">
        <v>0.624</v>
      </c>
      <c r="B4" s="1">
        <v>0.70599999999999996</v>
      </c>
    </row>
    <row r="5" spans="1:2" x14ac:dyDescent="0.2">
      <c r="A5" s="1">
        <v>0.67400000000000004</v>
      </c>
      <c r="B5" s="1">
        <v>0.64900000000000002</v>
      </c>
    </row>
    <row r="6" spans="1:2" x14ac:dyDescent="0.2">
      <c r="A6" s="1">
        <v>0.38800000000000001</v>
      </c>
      <c r="B6" s="1">
        <v>0.60499999999999998</v>
      </c>
    </row>
    <row r="7" spans="1:2" x14ac:dyDescent="0.2">
      <c r="A7" s="1">
        <v>0.72199999999999998</v>
      </c>
      <c r="B7" s="1">
        <v>0.65700000000000003</v>
      </c>
    </row>
    <row r="8" spans="1:2" x14ac:dyDescent="0.2">
      <c r="A8" s="1">
        <v>0.30099999999999999</v>
      </c>
    </row>
    <row r="9" spans="1:2" x14ac:dyDescent="0.2">
      <c r="A9" s="1">
        <v>0.54200000000000004</v>
      </c>
    </row>
    <row r="10" spans="1:2" x14ac:dyDescent="0.2">
      <c r="A10" s="1">
        <v>0.48499999999999999</v>
      </c>
    </row>
    <row r="11" spans="1:2" x14ac:dyDescent="0.2">
      <c r="A11" s="1">
        <v>0.61599999999999999</v>
      </c>
    </row>
    <row r="17" spans="1:9" x14ac:dyDescent="0.2">
      <c r="A17" s="4"/>
    </row>
    <row r="19" spans="1:9" x14ac:dyDescent="0.2">
      <c r="A19" s="3"/>
      <c r="B19" s="2"/>
      <c r="C19" s="2"/>
      <c r="D19" s="2"/>
      <c r="E19" s="2"/>
      <c r="F19" s="2"/>
      <c r="G19" s="2"/>
      <c r="H19" s="2"/>
      <c r="I19" s="2"/>
    </row>
    <row r="20" spans="1:9" x14ac:dyDescent="0.2">
      <c r="A20" s="3"/>
      <c r="B20" s="2"/>
      <c r="C20" s="2"/>
      <c r="D20" s="2"/>
      <c r="E20" s="2"/>
      <c r="F20" s="2"/>
      <c r="G20" s="2"/>
      <c r="H20" s="2"/>
      <c r="I20" s="2"/>
    </row>
    <row r="21" spans="1:9" x14ac:dyDescent="0.2">
      <c r="A21" s="3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3"/>
      <c r="B22" s="2"/>
      <c r="C22" s="2"/>
      <c r="D22" s="2"/>
      <c r="E22" s="2"/>
      <c r="F22" s="2"/>
      <c r="G22" s="2"/>
      <c r="H22" s="2"/>
      <c r="I22" s="2"/>
    </row>
    <row r="23" spans="1:9" x14ac:dyDescent="0.2">
      <c r="A23" s="3"/>
      <c r="B23" s="2"/>
      <c r="C23" s="2"/>
      <c r="D23" s="2"/>
      <c r="E23" s="2"/>
      <c r="F23" s="2"/>
      <c r="G23" s="2"/>
      <c r="H23" s="2"/>
      <c r="I23" s="2"/>
    </row>
    <row r="24" spans="1:9" x14ac:dyDescent="0.2">
      <c r="A24" s="3"/>
      <c r="B24" s="2"/>
      <c r="C24" s="2"/>
      <c r="D24" s="2"/>
      <c r="E24" s="2"/>
      <c r="F24" s="2"/>
      <c r="G24" s="2"/>
      <c r="H24" s="2"/>
      <c r="I24" s="2"/>
    </row>
    <row r="25" spans="1:9" x14ac:dyDescent="0.2">
      <c r="A25" s="3"/>
      <c r="B25" s="2"/>
      <c r="C25" s="2"/>
      <c r="D25" s="2"/>
      <c r="E25" s="2"/>
      <c r="F25" s="2"/>
      <c r="G25" s="2"/>
      <c r="H25" s="2"/>
      <c r="I25" s="2"/>
    </row>
    <row r="26" spans="1:9" x14ac:dyDescent="0.2">
      <c r="A26" s="3"/>
      <c r="B26" s="2"/>
      <c r="C26" s="2"/>
      <c r="D26" s="2"/>
      <c r="E26" s="2"/>
      <c r="F26" s="2"/>
      <c r="G26" s="2"/>
      <c r="H26" s="2"/>
      <c r="I26" s="2"/>
    </row>
    <row r="27" spans="1:9" x14ac:dyDescent="0.2">
      <c r="A27" s="3"/>
      <c r="B27" s="2"/>
      <c r="C27" s="2"/>
      <c r="D27" s="2"/>
      <c r="E27" s="2"/>
      <c r="F27" s="2"/>
      <c r="G27" s="2"/>
      <c r="H27" s="2"/>
      <c r="I27" s="2"/>
    </row>
    <row r="28" spans="1:9" x14ac:dyDescent="0.2">
      <c r="A28" s="3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3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3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3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3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2"/>
    </row>
    <row r="35" spans="1:9" x14ac:dyDescent="0.2">
      <c r="A35" s="3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2"/>
    </row>
    <row r="37" spans="1:9" x14ac:dyDescent="0.2">
      <c r="A37" s="3"/>
      <c r="B37" s="2"/>
      <c r="C37" s="2"/>
      <c r="D37" s="2"/>
      <c r="E37" s="2"/>
      <c r="F37" s="2"/>
      <c r="G37" s="2"/>
      <c r="H37" s="2"/>
      <c r="I37" s="2"/>
    </row>
    <row r="38" spans="1:9" x14ac:dyDescent="0.2">
      <c r="A38" s="3"/>
      <c r="B38" s="2"/>
      <c r="C38" s="2"/>
      <c r="D38" s="2"/>
      <c r="E38" s="2"/>
      <c r="F38" s="2"/>
      <c r="G38" s="2"/>
      <c r="H38" s="2"/>
      <c r="I38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883A-BD09-A74D-AF99-48D7F2224940}">
  <dimension ref="A1:B29"/>
  <sheetViews>
    <sheetView workbookViewId="0">
      <selection activeCell="A4" sqref="A4:A29"/>
    </sheetView>
  </sheetViews>
  <sheetFormatPr baseColWidth="10" defaultRowHeight="16" x14ac:dyDescent="0.2"/>
  <sheetData>
    <row r="1" spans="1:2" x14ac:dyDescent="0.2">
      <c r="A1" t="s">
        <v>229</v>
      </c>
    </row>
    <row r="3" spans="1:2" x14ac:dyDescent="0.2">
      <c r="A3" t="s">
        <v>232</v>
      </c>
      <c r="B3" t="s">
        <v>233</v>
      </c>
    </row>
    <row r="4" spans="1:2" x14ac:dyDescent="0.2">
      <c r="A4" s="34">
        <v>0.20066506000000001</v>
      </c>
      <c r="B4" s="34">
        <v>0.14233333000000001</v>
      </c>
    </row>
    <row r="5" spans="1:2" x14ac:dyDescent="0.2">
      <c r="A5" s="34">
        <v>0.21022866000000001</v>
      </c>
      <c r="B5" s="34">
        <v>0.48633333000000001</v>
      </c>
    </row>
    <row r="6" spans="1:2" x14ac:dyDescent="0.2">
      <c r="A6" s="34">
        <v>0.27079476000000002</v>
      </c>
      <c r="B6" s="34">
        <v>0.44933332999999998</v>
      </c>
    </row>
    <row r="7" spans="1:2" x14ac:dyDescent="0.2">
      <c r="A7" s="34">
        <v>0.27362049999999999</v>
      </c>
      <c r="B7" s="34">
        <v>0.17</v>
      </c>
    </row>
    <row r="8" spans="1:2" x14ac:dyDescent="0.2">
      <c r="A8" s="34">
        <v>0.29156028</v>
      </c>
      <c r="B8" s="34">
        <v>0.17899999999999999</v>
      </c>
    </row>
    <row r="9" spans="1:2" x14ac:dyDescent="0.2">
      <c r="A9" s="34">
        <v>0.29571162000000001</v>
      </c>
      <c r="B9" s="34">
        <v>0.20699999999999999</v>
      </c>
    </row>
    <row r="10" spans="1:2" x14ac:dyDescent="0.2">
      <c r="A10" s="34">
        <v>0.36513477999999999</v>
      </c>
      <c r="B10" s="34">
        <v>0.30333333000000001</v>
      </c>
    </row>
    <row r="11" spans="1:2" x14ac:dyDescent="0.2">
      <c r="A11" s="34">
        <v>0.39713278000000002</v>
      </c>
      <c r="B11" s="34">
        <v>0.26200000000000001</v>
      </c>
    </row>
    <row r="12" spans="1:2" x14ac:dyDescent="0.2">
      <c r="A12" s="34">
        <v>0.41326930000000001</v>
      </c>
      <c r="B12" s="34">
        <v>0.49633333000000002</v>
      </c>
    </row>
    <row r="13" spans="1:2" x14ac:dyDescent="0.2">
      <c r="A13" s="34">
        <v>0.42561100000000002</v>
      </c>
      <c r="B13" s="34">
        <v>0.27300000000000002</v>
      </c>
    </row>
    <row r="14" spans="1:2" x14ac:dyDescent="0.2">
      <c r="A14" s="34">
        <v>0.50368612000000001</v>
      </c>
      <c r="B14" s="34">
        <v>0.17733333000000001</v>
      </c>
    </row>
    <row r="15" spans="1:2" x14ac:dyDescent="0.2">
      <c r="A15" s="34">
        <v>0.58304115999999995</v>
      </c>
      <c r="B15" s="34">
        <v>0.39066666999999999</v>
      </c>
    </row>
    <row r="16" spans="1:2" x14ac:dyDescent="0.2">
      <c r="A16" s="34">
        <v>0.63199810000000001</v>
      </c>
      <c r="B16" s="34">
        <v>0.32166666999999999</v>
      </c>
    </row>
    <row r="17" spans="1:2" x14ac:dyDescent="0.2">
      <c r="A17" s="34">
        <v>0.67327552000000002</v>
      </c>
      <c r="B17" s="34">
        <v>0.74933333000000002</v>
      </c>
    </row>
    <row r="18" spans="1:2" x14ac:dyDescent="0.2">
      <c r="A18" s="34">
        <v>0.70751337999999997</v>
      </c>
      <c r="B18" s="34">
        <v>0.29733333000000001</v>
      </c>
    </row>
    <row r="19" spans="1:2" x14ac:dyDescent="0.2">
      <c r="A19" s="34">
        <v>0.72575224000000005</v>
      </c>
      <c r="B19" s="34">
        <v>0.33700000000000002</v>
      </c>
    </row>
    <row r="20" spans="1:2" x14ac:dyDescent="0.2">
      <c r="A20" s="34">
        <v>0.72895204000000002</v>
      </c>
      <c r="B20" s="34">
        <v>0.23866667</v>
      </c>
    </row>
    <row r="21" spans="1:2" x14ac:dyDescent="0.2">
      <c r="A21" s="34">
        <v>0.74335114000000002</v>
      </c>
      <c r="B21" s="34">
        <v>0.30199999999999999</v>
      </c>
    </row>
    <row r="22" spans="1:2" x14ac:dyDescent="0.2">
      <c r="A22" s="34">
        <v>0.74655094</v>
      </c>
      <c r="B22" s="34">
        <v>0.77866667000000001</v>
      </c>
    </row>
    <row r="23" spans="1:2" x14ac:dyDescent="0.2">
      <c r="A23" s="34">
        <v>0.76318989999999998</v>
      </c>
      <c r="B23" s="34">
        <v>0.52666667</v>
      </c>
    </row>
    <row r="24" spans="1:2" x14ac:dyDescent="0.2">
      <c r="A24" s="34">
        <v>0.80478729999999998</v>
      </c>
      <c r="B24" s="34">
        <v>0.53700000000000003</v>
      </c>
    </row>
    <row r="25" spans="1:2" x14ac:dyDescent="0.2">
      <c r="A25" s="34">
        <v>0.97797608000000003</v>
      </c>
      <c r="B25" s="34">
        <v>0.57899999999999996</v>
      </c>
    </row>
    <row r="26" spans="1:2" x14ac:dyDescent="0.2">
      <c r="A26" s="34">
        <v>0.99758796000000005</v>
      </c>
      <c r="B26" s="34">
        <v>0.37666666999999998</v>
      </c>
    </row>
    <row r="27" spans="1:2" x14ac:dyDescent="0.2">
      <c r="A27" s="34">
        <v>1.00989448</v>
      </c>
      <c r="B27" s="34">
        <v>0.45833332999999998</v>
      </c>
    </row>
    <row r="28" spans="1:2" x14ac:dyDescent="0.2">
      <c r="A28" s="34">
        <v>1.3007563</v>
      </c>
      <c r="B28" s="34">
        <v>0.74533333000000002</v>
      </c>
    </row>
    <row r="29" spans="1:2" x14ac:dyDescent="0.2">
      <c r="A29" s="34">
        <v>1.3039561</v>
      </c>
      <c r="B29" s="34">
        <v>0.64900000000000002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99BBF-1844-184E-A373-7D69BFE2318E}">
  <dimension ref="A1:E18"/>
  <sheetViews>
    <sheetView workbookViewId="0">
      <selection activeCell="B6" sqref="B6:B18"/>
    </sheetView>
  </sheetViews>
  <sheetFormatPr baseColWidth="10" defaultRowHeight="16" x14ac:dyDescent="0.2"/>
  <cols>
    <col min="1" max="5" width="17.6640625" customWidth="1"/>
  </cols>
  <sheetData>
    <row r="1" spans="1:5" x14ac:dyDescent="0.2">
      <c r="A1" s="4" t="s">
        <v>72</v>
      </c>
    </row>
    <row r="3" spans="1:5" x14ac:dyDescent="0.2">
      <c r="A3" t="s">
        <v>48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3.29</v>
      </c>
      <c r="B6" s="2">
        <v>5.78</v>
      </c>
      <c r="C6" s="7"/>
      <c r="D6" s="2">
        <v>211</v>
      </c>
      <c r="E6" s="2">
        <v>162</v>
      </c>
    </row>
    <row r="7" spans="1:5" x14ac:dyDescent="0.2">
      <c r="A7" s="2">
        <v>3.31</v>
      </c>
      <c r="B7" s="2">
        <v>3.87</v>
      </c>
      <c r="C7" s="7"/>
      <c r="D7" s="2">
        <v>190</v>
      </c>
      <c r="E7" s="2">
        <v>258</v>
      </c>
    </row>
    <row r="8" spans="1:5" x14ac:dyDescent="0.2">
      <c r="A8" s="2">
        <v>2.48</v>
      </c>
      <c r="B8" s="2">
        <v>3.78</v>
      </c>
      <c r="C8" s="7"/>
      <c r="D8" s="2">
        <v>153</v>
      </c>
      <c r="E8" s="2">
        <v>335</v>
      </c>
    </row>
    <row r="9" spans="1:5" x14ac:dyDescent="0.2">
      <c r="A9" s="2">
        <v>2.5</v>
      </c>
      <c r="B9" s="2">
        <v>3.21</v>
      </c>
      <c r="C9" s="7"/>
      <c r="D9" s="2">
        <v>128</v>
      </c>
      <c r="E9" s="2">
        <v>167</v>
      </c>
    </row>
    <row r="10" spans="1:5" x14ac:dyDescent="0.2">
      <c r="A10" s="2">
        <v>2.42</v>
      </c>
      <c r="B10" s="2">
        <v>3.35</v>
      </c>
      <c r="C10" s="7"/>
      <c r="D10" s="2">
        <v>95</v>
      </c>
      <c r="E10" s="2">
        <v>299</v>
      </c>
    </row>
    <row r="11" spans="1:5" x14ac:dyDescent="0.2">
      <c r="A11" s="2">
        <v>2.16</v>
      </c>
      <c r="B11" s="2">
        <v>3.54</v>
      </c>
      <c r="C11" s="7"/>
      <c r="D11" s="2">
        <v>107</v>
      </c>
      <c r="E11" s="2">
        <v>200</v>
      </c>
    </row>
    <row r="12" spans="1:5" x14ac:dyDescent="0.2">
      <c r="A12" s="2">
        <v>2.68</v>
      </c>
      <c r="B12" s="2">
        <v>3.98</v>
      </c>
      <c r="C12" s="7"/>
      <c r="D12" s="2">
        <v>120</v>
      </c>
      <c r="E12" s="2">
        <v>328</v>
      </c>
    </row>
    <row r="13" spans="1:5" x14ac:dyDescent="0.2">
      <c r="A13" s="2">
        <v>2.91</v>
      </c>
      <c r="B13" s="2">
        <v>4.42</v>
      </c>
      <c r="C13" s="7"/>
      <c r="D13" s="2">
        <v>134</v>
      </c>
      <c r="E13" s="2">
        <v>331</v>
      </c>
    </row>
    <row r="14" spans="1:5" x14ac:dyDescent="0.2">
      <c r="A14" s="2">
        <v>3.02</v>
      </c>
      <c r="B14" s="2">
        <v>4.32</v>
      </c>
      <c r="C14" s="7"/>
      <c r="D14" s="2">
        <v>203</v>
      </c>
      <c r="E14" s="2">
        <v>212</v>
      </c>
    </row>
    <row r="15" spans="1:5" x14ac:dyDescent="0.2">
      <c r="A15" s="2">
        <v>3.17</v>
      </c>
      <c r="B15" s="2">
        <v>3.32</v>
      </c>
      <c r="C15" s="7"/>
      <c r="D15" s="2">
        <v>191</v>
      </c>
      <c r="E15" s="2">
        <v>160</v>
      </c>
    </row>
    <row r="16" spans="1:5" x14ac:dyDescent="0.2">
      <c r="A16" s="2">
        <v>2.0699999999999998</v>
      </c>
      <c r="B16" s="2">
        <v>4.18</v>
      </c>
      <c r="C16" s="7"/>
      <c r="D16" s="2">
        <v>176</v>
      </c>
      <c r="E16" s="2">
        <v>230</v>
      </c>
    </row>
    <row r="17" spans="1:5" x14ac:dyDescent="0.2">
      <c r="A17" s="2">
        <v>2.63</v>
      </c>
      <c r="B17" s="2">
        <v>4.7699999999999996</v>
      </c>
      <c r="C17" s="7"/>
      <c r="D17" s="2">
        <v>186</v>
      </c>
      <c r="E17" s="2">
        <v>149</v>
      </c>
    </row>
    <row r="18" spans="1:5" x14ac:dyDescent="0.2">
      <c r="A18" s="2">
        <v>2.39</v>
      </c>
      <c r="B18" s="2">
        <v>3.09</v>
      </c>
      <c r="C18" s="7"/>
      <c r="D18" s="2">
        <v>136</v>
      </c>
      <c r="E18" s="2">
        <v>178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45A3-67AE-1A47-9024-67B8660A6AD8}">
  <dimension ref="A1:E22"/>
  <sheetViews>
    <sheetView workbookViewId="0">
      <selection activeCell="B6" sqref="B6:B22"/>
    </sheetView>
  </sheetViews>
  <sheetFormatPr baseColWidth="10" defaultRowHeight="16" x14ac:dyDescent="0.2"/>
  <cols>
    <col min="1" max="5" width="17" customWidth="1"/>
  </cols>
  <sheetData>
    <row r="1" spans="1:5" x14ac:dyDescent="0.2">
      <c r="A1" s="4" t="s">
        <v>73</v>
      </c>
    </row>
    <row r="3" spans="1:5" x14ac:dyDescent="0.2">
      <c r="A3" t="s">
        <v>51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3.9</v>
      </c>
      <c r="B6" s="2">
        <v>3.73</v>
      </c>
      <c r="C6" s="7"/>
      <c r="D6" s="2">
        <v>249</v>
      </c>
      <c r="E6" s="2">
        <v>250</v>
      </c>
    </row>
    <row r="7" spans="1:5" x14ac:dyDescent="0.2">
      <c r="A7" s="2">
        <v>3.76</v>
      </c>
      <c r="B7" s="2">
        <v>3.62</v>
      </c>
      <c r="C7" s="7"/>
      <c r="D7" s="2">
        <v>210</v>
      </c>
      <c r="E7" s="2">
        <v>164</v>
      </c>
    </row>
    <row r="8" spans="1:5" x14ac:dyDescent="0.2">
      <c r="A8" s="2">
        <v>3.3</v>
      </c>
      <c r="B8" s="2">
        <v>4.4000000000000004</v>
      </c>
      <c r="C8" s="7"/>
      <c r="D8" s="2">
        <v>274</v>
      </c>
      <c r="E8" s="2">
        <v>213</v>
      </c>
    </row>
    <row r="9" spans="1:5" x14ac:dyDescent="0.2">
      <c r="A9" s="2">
        <v>2.38</v>
      </c>
      <c r="B9" s="2">
        <v>4.93</v>
      </c>
      <c r="C9" s="7"/>
      <c r="D9" s="2">
        <v>112</v>
      </c>
      <c r="E9" s="2">
        <v>332</v>
      </c>
    </row>
    <row r="10" spans="1:5" x14ac:dyDescent="0.2">
      <c r="A10" s="2">
        <v>3.98</v>
      </c>
      <c r="B10" s="2">
        <v>3.8</v>
      </c>
      <c r="C10" s="7"/>
      <c r="D10" s="2">
        <v>236</v>
      </c>
      <c r="E10" s="2">
        <v>247</v>
      </c>
    </row>
    <row r="11" spans="1:5" x14ac:dyDescent="0.2">
      <c r="A11" s="2">
        <v>1.9</v>
      </c>
      <c r="B11" s="2">
        <v>3.21</v>
      </c>
      <c r="C11" s="7"/>
      <c r="D11" s="2">
        <v>191</v>
      </c>
      <c r="E11" s="2">
        <v>253</v>
      </c>
    </row>
    <row r="12" spans="1:5" x14ac:dyDescent="0.2">
      <c r="A12" s="2">
        <v>2.29</v>
      </c>
      <c r="B12" s="2">
        <v>5.52</v>
      </c>
      <c r="C12" s="7"/>
      <c r="D12" s="2">
        <v>158</v>
      </c>
      <c r="E12" s="2">
        <v>403</v>
      </c>
    </row>
    <row r="13" spans="1:5" x14ac:dyDescent="0.2">
      <c r="A13" s="2">
        <v>2.65</v>
      </c>
      <c r="B13" s="2">
        <v>3.35</v>
      </c>
      <c r="C13" s="7"/>
      <c r="D13" s="2">
        <v>193</v>
      </c>
      <c r="E13" s="2">
        <v>158</v>
      </c>
    </row>
    <row r="14" spans="1:5" x14ac:dyDescent="0.2">
      <c r="A14" s="2">
        <v>4.22</v>
      </c>
      <c r="B14" s="2">
        <v>4.32</v>
      </c>
      <c r="C14" s="7"/>
      <c r="D14" s="2">
        <v>274</v>
      </c>
      <c r="E14" s="2">
        <v>251</v>
      </c>
    </row>
    <row r="15" spans="1:5" x14ac:dyDescent="0.2">
      <c r="A15" s="2">
        <v>2.35</v>
      </c>
      <c r="B15" s="2">
        <v>4.17</v>
      </c>
      <c r="C15" s="7"/>
      <c r="D15" s="2">
        <v>127</v>
      </c>
      <c r="E15" s="2">
        <v>216</v>
      </c>
    </row>
    <row r="16" spans="1:5" x14ac:dyDescent="0.2">
      <c r="A16" s="2">
        <v>2.4300000000000002</v>
      </c>
      <c r="B16" s="2">
        <v>6.16</v>
      </c>
      <c r="C16" s="7"/>
      <c r="D16" s="2">
        <v>139</v>
      </c>
      <c r="E16" s="2">
        <v>402</v>
      </c>
    </row>
    <row r="17" spans="1:5" x14ac:dyDescent="0.2">
      <c r="A17" s="2">
        <v>2.54</v>
      </c>
      <c r="B17" s="2">
        <v>3.13</v>
      </c>
      <c r="C17" s="7"/>
      <c r="D17" s="2">
        <v>176</v>
      </c>
      <c r="E17" s="2">
        <v>243</v>
      </c>
    </row>
    <row r="18" spans="1:5" x14ac:dyDescent="0.2">
      <c r="A18" s="2">
        <v>3.39</v>
      </c>
      <c r="B18" s="2">
        <v>4.72</v>
      </c>
      <c r="C18" s="7"/>
      <c r="D18" s="2">
        <v>204</v>
      </c>
      <c r="E18" s="2">
        <v>458</v>
      </c>
    </row>
    <row r="19" spans="1:5" x14ac:dyDescent="0.2">
      <c r="A19" s="2"/>
      <c r="B19" s="2">
        <v>2.79</v>
      </c>
      <c r="C19" s="7"/>
      <c r="D19" s="2"/>
      <c r="E19" s="2">
        <v>183</v>
      </c>
    </row>
    <row r="20" spans="1:5" x14ac:dyDescent="0.2">
      <c r="A20" s="2"/>
      <c r="B20" s="2">
        <v>4.13</v>
      </c>
      <c r="C20" s="7"/>
      <c r="D20" s="2"/>
      <c r="E20" s="2">
        <v>267</v>
      </c>
    </row>
    <row r="21" spans="1:5" x14ac:dyDescent="0.2">
      <c r="A21" s="2"/>
      <c r="B21" s="2">
        <v>3.56</v>
      </c>
      <c r="C21" s="7"/>
      <c r="D21" s="2"/>
      <c r="E21" s="2">
        <v>321</v>
      </c>
    </row>
    <row r="22" spans="1:5" x14ac:dyDescent="0.2">
      <c r="A22" s="2"/>
      <c r="B22" s="2">
        <v>3.71</v>
      </c>
      <c r="C22" s="7"/>
      <c r="D22" s="2"/>
      <c r="E22" s="2">
        <v>234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CB28-9F3E-CE4E-9FBB-75EB8E275D85}">
  <dimension ref="A1:E22"/>
  <sheetViews>
    <sheetView workbookViewId="0">
      <selection activeCell="B6" sqref="B6:B22"/>
    </sheetView>
  </sheetViews>
  <sheetFormatPr baseColWidth="10" defaultRowHeight="16" x14ac:dyDescent="0.2"/>
  <cols>
    <col min="1" max="5" width="16.5" customWidth="1"/>
  </cols>
  <sheetData>
    <row r="1" spans="1:5" x14ac:dyDescent="0.2">
      <c r="A1" s="4" t="s">
        <v>227</v>
      </c>
    </row>
    <row r="3" spans="1:5" x14ac:dyDescent="0.2">
      <c r="A3" t="s">
        <v>52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3.91</v>
      </c>
      <c r="B6" s="2">
        <v>9.1300000000000008</v>
      </c>
      <c r="C6" s="7"/>
      <c r="D6" s="2">
        <v>747</v>
      </c>
      <c r="E6" s="2">
        <v>1858</v>
      </c>
    </row>
    <row r="7" spans="1:5" x14ac:dyDescent="0.2">
      <c r="A7" s="2">
        <v>6.09</v>
      </c>
      <c r="B7" s="2">
        <v>6.47</v>
      </c>
      <c r="C7" s="7"/>
      <c r="D7" s="2">
        <v>1362</v>
      </c>
      <c r="E7" s="2">
        <v>968</v>
      </c>
    </row>
    <row r="8" spans="1:5" x14ac:dyDescent="0.2">
      <c r="A8" s="2">
        <v>3.96</v>
      </c>
      <c r="B8" s="2">
        <v>7.32</v>
      </c>
      <c r="C8" s="7"/>
      <c r="D8" s="2">
        <v>730</v>
      </c>
      <c r="E8" s="2">
        <v>1981</v>
      </c>
    </row>
    <row r="9" spans="1:5" x14ac:dyDescent="0.2">
      <c r="A9" s="2">
        <v>3.68</v>
      </c>
      <c r="B9" s="2">
        <v>12.7</v>
      </c>
      <c r="C9" s="7"/>
      <c r="D9" s="2">
        <v>817</v>
      </c>
      <c r="E9" s="2">
        <v>2608</v>
      </c>
    </row>
    <row r="10" spans="1:5" x14ac:dyDescent="0.2">
      <c r="A10" s="2">
        <v>4.79</v>
      </c>
      <c r="B10" s="2">
        <v>5.26</v>
      </c>
      <c r="C10" s="7"/>
      <c r="D10" s="2">
        <v>795</v>
      </c>
      <c r="E10" s="2">
        <v>1024</v>
      </c>
    </row>
    <row r="11" spans="1:5" x14ac:dyDescent="0.2">
      <c r="A11" s="2">
        <v>2.2999999999999998</v>
      </c>
      <c r="B11" s="2">
        <v>4.72</v>
      </c>
      <c r="C11" s="7"/>
      <c r="D11" s="2">
        <v>578</v>
      </c>
      <c r="E11" s="2">
        <v>887</v>
      </c>
    </row>
    <row r="12" spans="1:5" x14ac:dyDescent="0.2">
      <c r="A12" s="2">
        <v>4.01</v>
      </c>
      <c r="B12" s="2">
        <v>5.59</v>
      </c>
      <c r="C12" s="7"/>
      <c r="D12" s="2">
        <v>1027</v>
      </c>
      <c r="E12" s="2">
        <v>1248</v>
      </c>
    </row>
    <row r="13" spans="1:5" x14ac:dyDescent="0.2">
      <c r="A13" s="2">
        <v>4.3899999999999997</v>
      </c>
      <c r="B13" s="2">
        <v>4.34</v>
      </c>
      <c r="C13" s="7"/>
      <c r="D13" s="2">
        <v>896</v>
      </c>
      <c r="E13" s="2">
        <v>894</v>
      </c>
    </row>
    <row r="14" spans="1:5" x14ac:dyDescent="0.2">
      <c r="A14" s="2">
        <v>3.95</v>
      </c>
      <c r="B14" s="2">
        <v>9.01</v>
      </c>
      <c r="C14" s="7"/>
      <c r="D14" s="2">
        <v>740</v>
      </c>
      <c r="E14" s="2">
        <v>1297</v>
      </c>
    </row>
    <row r="15" spans="1:5" x14ac:dyDescent="0.2">
      <c r="A15" s="2">
        <v>3.81</v>
      </c>
      <c r="B15" s="2">
        <v>4.21</v>
      </c>
      <c r="C15" s="7"/>
      <c r="D15" s="2">
        <v>569</v>
      </c>
      <c r="E15" s="2">
        <v>948</v>
      </c>
    </row>
    <row r="16" spans="1:5" x14ac:dyDescent="0.2">
      <c r="A16" s="2">
        <v>4.8499999999999996</v>
      </c>
      <c r="B16" s="2">
        <v>4.97</v>
      </c>
      <c r="C16" s="7"/>
      <c r="D16" s="2">
        <v>879</v>
      </c>
      <c r="E16" s="2">
        <v>630</v>
      </c>
    </row>
    <row r="17" spans="1:5" x14ac:dyDescent="0.2">
      <c r="A17" s="2">
        <v>3.18</v>
      </c>
      <c r="B17" s="2">
        <v>5.4</v>
      </c>
      <c r="C17" s="7"/>
      <c r="D17" s="2">
        <v>500</v>
      </c>
      <c r="E17" s="2">
        <v>1251</v>
      </c>
    </row>
    <row r="18" spans="1:5" x14ac:dyDescent="0.2">
      <c r="A18" s="2">
        <v>2.75</v>
      </c>
      <c r="B18" s="2">
        <v>5.45</v>
      </c>
      <c r="C18" s="7"/>
      <c r="D18" s="2">
        <v>597</v>
      </c>
      <c r="E18" s="2">
        <v>1048</v>
      </c>
    </row>
    <row r="19" spans="1:5" x14ac:dyDescent="0.2">
      <c r="A19" s="2">
        <v>3.29</v>
      </c>
      <c r="B19" s="2">
        <v>4.41</v>
      </c>
      <c r="C19" s="7"/>
      <c r="D19" s="2">
        <v>615</v>
      </c>
      <c r="E19" s="2">
        <v>1143</v>
      </c>
    </row>
    <row r="20" spans="1:5" x14ac:dyDescent="0.2">
      <c r="A20" s="2">
        <v>2.65</v>
      </c>
      <c r="B20" s="2">
        <v>6.95</v>
      </c>
      <c r="C20" s="7"/>
      <c r="D20" s="2">
        <v>640</v>
      </c>
      <c r="E20" s="2">
        <v>1021</v>
      </c>
    </row>
    <row r="21" spans="1:5" x14ac:dyDescent="0.2">
      <c r="A21" s="2"/>
      <c r="B21" s="2">
        <v>4.3600000000000003</v>
      </c>
      <c r="C21" s="7"/>
      <c r="D21" s="2"/>
      <c r="E21" s="2">
        <v>860</v>
      </c>
    </row>
    <row r="22" spans="1:5" x14ac:dyDescent="0.2">
      <c r="A22" s="2"/>
      <c r="B22" s="2">
        <v>3.75</v>
      </c>
      <c r="C22" s="7"/>
      <c r="D22" s="2"/>
      <c r="E22" s="2">
        <v>1043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0CF3-BFE4-D446-AD9E-FF44AF2C510E}">
  <dimension ref="A1:E19"/>
  <sheetViews>
    <sheetView workbookViewId="0">
      <selection activeCell="B6" sqref="B6:B18"/>
    </sheetView>
  </sheetViews>
  <sheetFormatPr baseColWidth="10" defaultRowHeight="16" x14ac:dyDescent="0.2"/>
  <cols>
    <col min="1" max="5" width="17.33203125" customWidth="1"/>
  </cols>
  <sheetData>
    <row r="1" spans="1:5" x14ac:dyDescent="0.2">
      <c r="A1" s="4" t="s">
        <v>226</v>
      </c>
    </row>
    <row r="3" spans="1:5" x14ac:dyDescent="0.2">
      <c r="A3" t="s">
        <v>53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29.3</v>
      </c>
      <c r="B6" s="2">
        <v>20.9</v>
      </c>
      <c r="C6" s="7"/>
      <c r="D6">
        <v>4844</v>
      </c>
      <c r="E6">
        <v>3258</v>
      </c>
    </row>
    <row r="7" spans="1:5" x14ac:dyDescent="0.2">
      <c r="A7" s="2">
        <v>25.3</v>
      </c>
      <c r="B7" s="2">
        <v>24.7</v>
      </c>
      <c r="C7" s="7"/>
      <c r="D7">
        <v>8256</v>
      </c>
      <c r="E7">
        <v>2182</v>
      </c>
    </row>
    <row r="8" spans="1:5" x14ac:dyDescent="0.2">
      <c r="A8" s="2">
        <v>19.7</v>
      </c>
      <c r="B8" s="2">
        <v>15.5</v>
      </c>
      <c r="C8" s="7"/>
      <c r="D8">
        <v>4180</v>
      </c>
      <c r="E8">
        <v>2080</v>
      </c>
    </row>
    <row r="9" spans="1:5" x14ac:dyDescent="0.2">
      <c r="A9" s="2">
        <v>24.2</v>
      </c>
      <c r="B9" s="2">
        <v>19.8</v>
      </c>
      <c r="C9" s="7"/>
      <c r="D9">
        <v>6308</v>
      </c>
      <c r="E9">
        <v>6510</v>
      </c>
    </row>
    <row r="10" spans="1:5" x14ac:dyDescent="0.2">
      <c r="A10" s="2">
        <v>23.4</v>
      </c>
      <c r="B10" s="2">
        <v>26.8</v>
      </c>
      <c r="C10" s="7"/>
      <c r="D10">
        <v>3398</v>
      </c>
      <c r="E10">
        <v>3398</v>
      </c>
    </row>
    <row r="11" spans="1:5" x14ac:dyDescent="0.2">
      <c r="A11" s="2">
        <v>27.5</v>
      </c>
      <c r="B11" s="2">
        <v>20.399999999999999</v>
      </c>
      <c r="C11" s="7"/>
      <c r="D11">
        <v>3680</v>
      </c>
      <c r="E11">
        <v>2246</v>
      </c>
    </row>
    <row r="12" spans="1:5" x14ac:dyDescent="0.2">
      <c r="A12" s="2">
        <v>23.3</v>
      </c>
      <c r="B12" s="2">
        <v>18.8</v>
      </c>
      <c r="C12" s="7"/>
      <c r="D12">
        <v>7590</v>
      </c>
      <c r="E12">
        <v>3788</v>
      </c>
    </row>
    <row r="13" spans="1:5" x14ac:dyDescent="0.2">
      <c r="A13" s="2">
        <v>17.7</v>
      </c>
      <c r="B13" s="2">
        <v>18.3</v>
      </c>
      <c r="C13" s="7"/>
      <c r="D13">
        <v>5006</v>
      </c>
      <c r="E13">
        <v>3800</v>
      </c>
    </row>
    <row r="14" spans="1:5" x14ac:dyDescent="0.2">
      <c r="A14" s="2">
        <v>26</v>
      </c>
      <c r="B14" s="2">
        <v>16.7</v>
      </c>
      <c r="C14" s="7"/>
      <c r="D14">
        <v>4408</v>
      </c>
      <c r="E14">
        <v>4672</v>
      </c>
    </row>
    <row r="15" spans="1:5" x14ac:dyDescent="0.2">
      <c r="A15" s="2">
        <v>26.2</v>
      </c>
      <c r="B15" s="2">
        <v>16.8</v>
      </c>
      <c r="C15" s="7"/>
      <c r="D15">
        <v>5834</v>
      </c>
      <c r="E15">
        <v>3748</v>
      </c>
    </row>
    <row r="16" spans="1:5" x14ac:dyDescent="0.2">
      <c r="A16" s="2">
        <v>21.5</v>
      </c>
      <c r="B16" s="2">
        <v>18.7</v>
      </c>
      <c r="C16" s="7"/>
      <c r="D16">
        <v>2750</v>
      </c>
      <c r="E16">
        <v>3772</v>
      </c>
    </row>
    <row r="17" spans="1:5" x14ac:dyDescent="0.2">
      <c r="A17" s="2">
        <v>20.7</v>
      </c>
      <c r="B17" s="2">
        <v>27.3</v>
      </c>
      <c r="C17" s="7"/>
      <c r="D17">
        <v>6628</v>
      </c>
      <c r="E17">
        <v>1842</v>
      </c>
    </row>
    <row r="18" spans="1:5" x14ac:dyDescent="0.2">
      <c r="A18" s="2">
        <v>24.9</v>
      </c>
      <c r="B18" s="2">
        <v>19.5</v>
      </c>
      <c r="C18" s="7"/>
      <c r="D18">
        <v>4924</v>
      </c>
      <c r="E18">
        <v>2572</v>
      </c>
    </row>
    <row r="19" spans="1:5" x14ac:dyDescent="0.2">
      <c r="A19" s="2">
        <v>32.200000000000003</v>
      </c>
      <c r="B19" s="2"/>
      <c r="C19" s="7"/>
      <c r="D19">
        <v>3756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E93B-6A1E-E84F-9ED1-40F2FF646FC8}">
  <dimension ref="A1:C28"/>
  <sheetViews>
    <sheetView workbookViewId="0">
      <selection activeCell="F18" sqref="F18"/>
    </sheetView>
  </sheetViews>
  <sheetFormatPr baseColWidth="10" defaultRowHeight="16" x14ac:dyDescent="0.2"/>
  <cols>
    <col min="1" max="1" width="27.1640625" customWidth="1"/>
    <col min="2" max="2" width="24.6640625" customWidth="1"/>
    <col min="3" max="3" width="24.83203125" customWidth="1"/>
  </cols>
  <sheetData>
    <row r="1" spans="1:3" x14ac:dyDescent="0.2">
      <c r="A1" s="4" t="s">
        <v>225</v>
      </c>
      <c r="B1" s="4"/>
    </row>
    <row r="3" spans="1:3" x14ac:dyDescent="0.2">
      <c r="A3" t="s">
        <v>59</v>
      </c>
    </row>
    <row r="5" spans="1:3" x14ac:dyDescent="0.2">
      <c r="A5" t="s">
        <v>87</v>
      </c>
      <c r="B5" t="s">
        <v>61</v>
      </c>
      <c r="C5" t="s">
        <v>62</v>
      </c>
    </row>
    <row r="6" spans="1:3" x14ac:dyDescent="0.2">
      <c r="A6" s="10" t="s">
        <v>27</v>
      </c>
      <c r="B6">
        <v>0.99758796000000005</v>
      </c>
      <c r="C6" s="11">
        <v>160</v>
      </c>
    </row>
    <row r="7" spans="1:3" x14ac:dyDescent="0.2">
      <c r="A7" s="10" t="s">
        <v>27</v>
      </c>
      <c r="B7">
        <v>0.72575223999999994</v>
      </c>
      <c r="C7" s="11">
        <v>162</v>
      </c>
    </row>
    <row r="8" spans="1:3" x14ac:dyDescent="0.2">
      <c r="A8" s="10" t="s">
        <v>27</v>
      </c>
      <c r="B8">
        <v>0.70751338000000008</v>
      </c>
      <c r="C8" s="11">
        <v>167</v>
      </c>
    </row>
    <row r="9" spans="1:3" x14ac:dyDescent="0.2">
      <c r="A9" s="10" t="s">
        <v>27</v>
      </c>
      <c r="B9">
        <v>0.76318989999999998</v>
      </c>
      <c r="C9" s="11">
        <v>178</v>
      </c>
    </row>
    <row r="10" spans="1:3" x14ac:dyDescent="0.2">
      <c r="A10" s="10" t="s">
        <v>27</v>
      </c>
      <c r="B10">
        <v>0.67327551999999991</v>
      </c>
      <c r="C10" s="11">
        <v>200</v>
      </c>
    </row>
    <row r="11" spans="1:3" x14ac:dyDescent="0.2">
      <c r="A11" s="10" t="s">
        <v>27</v>
      </c>
      <c r="B11">
        <v>0.72895204000000002</v>
      </c>
      <c r="C11" s="11">
        <v>212</v>
      </c>
    </row>
    <row r="12" spans="1:3" x14ac:dyDescent="0.2">
      <c r="A12" s="10" t="s">
        <v>27</v>
      </c>
      <c r="B12">
        <v>0.80478729999999998</v>
      </c>
      <c r="C12" s="11">
        <v>230</v>
      </c>
    </row>
    <row r="13" spans="1:3" x14ac:dyDescent="0.2">
      <c r="A13" s="10" t="s">
        <v>27</v>
      </c>
      <c r="B13">
        <v>0.74655094</v>
      </c>
      <c r="C13" s="11">
        <v>258</v>
      </c>
    </row>
    <row r="14" spans="1:3" x14ac:dyDescent="0.2">
      <c r="A14" s="10" t="s">
        <v>27</v>
      </c>
      <c r="B14">
        <v>0.74335114000000002</v>
      </c>
      <c r="C14" s="11">
        <v>299</v>
      </c>
    </row>
    <row r="15" spans="1:3" x14ac:dyDescent="0.2">
      <c r="A15" s="10" t="s">
        <v>27</v>
      </c>
      <c r="B15">
        <v>1.0098944800000003</v>
      </c>
      <c r="C15" s="11">
        <v>328</v>
      </c>
    </row>
    <row r="16" spans="1:3" x14ac:dyDescent="0.2">
      <c r="A16" s="10" t="s">
        <v>27</v>
      </c>
      <c r="B16">
        <v>1.3007563000000002</v>
      </c>
      <c r="C16" s="11">
        <v>331</v>
      </c>
    </row>
    <row r="17" spans="1:3" x14ac:dyDescent="0.2">
      <c r="A17" s="10" t="s">
        <v>27</v>
      </c>
      <c r="B17">
        <v>1.3039561000000004</v>
      </c>
      <c r="C17" s="11">
        <v>335</v>
      </c>
    </row>
    <row r="18" spans="1:3" x14ac:dyDescent="0.2">
      <c r="A18" s="10" t="s">
        <v>26</v>
      </c>
      <c r="B18">
        <v>0.27079476000000002</v>
      </c>
      <c r="C18" s="11">
        <v>95</v>
      </c>
    </row>
    <row r="19" spans="1:3" x14ac:dyDescent="0.2">
      <c r="A19" s="10" t="s">
        <v>26</v>
      </c>
      <c r="B19">
        <v>0.20066506000000001</v>
      </c>
      <c r="C19" s="11">
        <v>120</v>
      </c>
    </row>
    <row r="20" spans="1:3" x14ac:dyDescent="0.2">
      <c r="A20" s="10" t="s">
        <v>26</v>
      </c>
      <c r="B20">
        <v>0.36513477999999999</v>
      </c>
      <c r="C20" s="11">
        <v>128</v>
      </c>
    </row>
    <row r="21" spans="1:3" x14ac:dyDescent="0.2">
      <c r="A21" s="10" t="s">
        <v>26</v>
      </c>
      <c r="B21">
        <v>0.27362049999999999</v>
      </c>
      <c r="C21" s="11">
        <v>134</v>
      </c>
    </row>
    <row r="22" spans="1:3" x14ac:dyDescent="0.2">
      <c r="A22" s="10" t="s">
        <v>26</v>
      </c>
      <c r="B22">
        <v>0.42561100000000002</v>
      </c>
      <c r="C22" s="11">
        <v>136</v>
      </c>
    </row>
    <row r="23" spans="1:3" x14ac:dyDescent="0.2">
      <c r="A23" s="10" t="s">
        <v>26</v>
      </c>
      <c r="B23">
        <v>0.21022866000000001</v>
      </c>
      <c r="C23" s="11">
        <v>176</v>
      </c>
    </row>
    <row r="24" spans="1:3" x14ac:dyDescent="0.2">
      <c r="A24" s="10" t="s">
        <v>26</v>
      </c>
      <c r="B24">
        <v>0.39713278000000002</v>
      </c>
      <c r="C24" s="11">
        <v>186</v>
      </c>
    </row>
    <row r="25" spans="1:3" x14ac:dyDescent="0.2">
      <c r="A25" s="10" t="s">
        <v>26</v>
      </c>
      <c r="B25">
        <v>0.50368612000000001</v>
      </c>
      <c r="C25" s="11">
        <v>190</v>
      </c>
    </row>
    <row r="26" spans="1:3" x14ac:dyDescent="0.2">
      <c r="A26" s="10" t="s">
        <v>26</v>
      </c>
      <c r="B26">
        <v>0.29156028</v>
      </c>
      <c r="C26" s="11">
        <v>191</v>
      </c>
    </row>
    <row r="27" spans="1:3" x14ac:dyDescent="0.2">
      <c r="A27" s="10" t="s">
        <v>26</v>
      </c>
      <c r="B27">
        <v>0.41326930000000006</v>
      </c>
      <c r="C27" s="11">
        <v>203</v>
      </c>
    </row>
    <row r="28" spans="1:3" x14ac:dyDescent="0.2">
      <c r="A28" s="10" t="s">
        <v>26</v>
      </c>
      <c r="B28">
        <v>0.58304116000000006</v>
      </c>
      <c r="C28" s="11">
        <v>211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A793-840D-CC4A-AB5A-0B62C4D05FD7}">
  <dimension ref="A1:C29"/>
  <sheetViews>
    <sheetView workbookViewId="0">
      <selection activeCell="G19" sqref="G19"/>
    </sheetView>
  </sheetViews>
  <sheetFormatPr baseColWidth="10" defaultRowHeight="16" x14ac:dyDescent="0.2"/>
  <cols>
    <col min="1" max="1" width="22.5" customWidth="1"/>
    <col min="2" max="2" width="21.33203125" customWidth="1"/>
    <col min="3" max="3" width="20.33203125" customWidth="1"/>
  </cols>
  <sheetData>
    <row r="1" spans="1:3" x14ac:dyDescent="0.2">
      <c r="A1" s="4" t="s">
        <v>224</v>
      </c>
      <c r="B1" s="4"/>
    </row>
    <row r="3" spans="1:3" x14ac:dyDescent="0.2">
      <c r="A3" t="s">
        <v>60</v>
      </c>
    </row>
    <row r="5" spans="1:3" x14ac:dyDescent="0.2">
      <c r="A5" t="s">
        <v>87</v>
      </c>
      <c r="B5" t="s">
        <v>61</v>
      </c>
      <c r="C5" t="s">
        <v>63</v>
      </c>
    </row>
    <row r="6" spans="1:3" x14ac:dyDescent="0.2">
      <c r="A6" s="10" t="s">
        <v>27</v>
      </c>
      <c r="B6">
        <v>0.67327551999999991</v>
      </c>
      <c r="C6">
        <v>1846</v>
      </c>
    </row>
    <row r="7" spans="1:3" x14ac:dyDescent="0.2">
      <c r="A7" s="10" t="s">
        <v>27</v>
      </c>
      <c r="B7">
        <v>0.70751338000000008</v>
      </c>
      <c r="C7">
        <v>6510</v>
      </c>
    </row>
    <row r="8" spans="1:3" x14ac:dyDescent="0.2">
      <c r="A8" s="10" t="s">
        <v>27</v>
      </c>
      <c r="B8">
        <v>0.72575223999999994</v>
      </c>
      <c r="C8">
        <v>5258</v>
      </c>
    </row>
    <row r="9" spans="1:3" x14ac:dyDescent="0.2">
      <c r="A9" s="10" t="s">
        <v>27</v>
      </c>
      <c r="B9">
        <v>0.72895204000000002</v>
      </c>
      <c r="C9">
        <v>4672</v>
      </c>
    </row>
    <row r="10" spans="1:3" x14ac:dyDescent="0.2">
      <c r="A10" s="10" t="s">
        <v>27</v>
      </c>
      <c r="B10">
        <v>0.74335114000000002</v>
      </c>
      <c r="C10">
        <v>3398</v>
      </c>
    </row>
    <row r="11" spans="1:3" x14ac:dyDescent="0.2">
      <c r="A11" s="10" t="s">
        <v>27</v>
      </c>
      <c r="B11">
        <v>0.74655094</v>
      </c>
      <c r="C11">
        <v>2182</v>
      </c>
    </row>
    <row r="12" spans="1:3" x14ac:dyDescent="0.2">
      <c r="A12" s="10" t="s">
        <v>27</v>
      </c>
      <c r="B12">
        <v>0.76318989999999998</v>
      </c>
      <c r="C12">
        <v>3788</v>
      </c>
    </row>
    <row r="13" spans="1:3" x14ac:dyDescent="0.2">
      <c r="A13" s="10" t="s">
        <v>27</v>
      </c>
      <c r="B13">
        <v>0.80478729999999998</v>
      </c>
      <c r="C13">
        <v>3800</v>
      </c>
    </row>
    <row r="14" spans="1:3" x14ac:dyDescent="0.2">
      <c r="A14" s="10" t="s">
        <v>27</v>
      </c>
      <c r="B14">
        <v>0.97797608000000003</v>
      </c>
      <c r="C14">
        <v>3756</v>
      </c>
    </row>
    <row r="15" spans="1:3" x14ac:dyDescent="0.2">
      <c r="A15" s="10" t="s">
        <v>27</v>
      </c>
      <c r="B15">
        <v>0.99758796000000005</v>
      </c>
      <c r="C15">
        <v>3748</v>
      </c>
    </row>
    <row r="16" spans="1:3" x14ac:dyDescent="0.2">
      <c r="A16" s="10" t="s">
        <v>27</v>
      </c>
      <c r="B16">
        <v>1.0098944800000003</v>
      </c>
      <c r="C16">
        <v>2182</v>
      </c>
    </row>
    <row r="17" spans="1:3" x14ac:dyDescent="0.2">
      <c r="A17" s="10" t="s">
        <v>27</v>
      </c>
      <c r="B17">
        <v>1.3007563000000002</v>
      </c>
      <c r="C17">
        <v>1972</v>
      </c>
    </row>
    <row r="18" spans="1:3" x14ac:dyDescent="0.2">
      <c r="A18" s="10" t="s">
        <v>27</v>
      </c>
      <c r="B18">
        <v>1.3039561000000004</v>
      </c>
      <c r="C18">
        <v>2080</v>
      </c>
    </row>
    <row r="19" spans="1:3" x14ac:dyDescent="0.2">
      <c r="A19" s="10" t="s">
        <v>26</v>
      </c>
      <c r="B19">
        <v>0.20066506000000001</v>
      </c>
      <c r="C19">
        <v>7590</v>
      </c>
    </row>
    <row r="20" spans="1:3" x14ac:dyDescent="0.2">
      <c r="A20" s="10" t="s">
        <v>26</v>
      </c>
      <c r="B20">
        <v>0.21022866000000001</v>
      </c>
      <c r="C20">
        <v>8256</v>
      </c>
    </row>
    <row r="21" spans="1:3" x14ac:dyDescent="0.2">
      <c r="A21" s="10" t="s">
        <v>26</v>
      </c>
      <c r="B21">
        <v>0.27079476000000002</v>
      </c>
      <c r="C21">
        <v>3398</v>
      </c>
    </row>
    <row r="22" spans="1:3" x14ac:dyDescent="0.2">
      <c r="A22" s="10" t="s">
        <v>26</v>
      </c>
      <c r="B22">
        <v>0.27362049999999999</v>
      </c>
      <c r="C22">
        <v>5006</v>
      </c>
    </row>
    <row r="23" spans="1:3" x14ac:dyDescent="0.2">
      <c r="A23" s="10" t="s">
        <v>26</v>
      </c>
      <c r="B23">
        <v>0.29156028</v>
      </c>
      <c r="C23">
        <v>5834</v>
      </c>
    </row>
    <row r="24" spans="1:3" x14ac:dyDescent="0.2">
      <c r="A24" s="10" t="s">
        <v>26</v>
      </c>
      <c r="B24">
        <v>0.36513477999999999</v>
      </c>
      <c r="C24">
        <v>6308</v>
      </c>
    </row>
    <row r="25" spans="1:3" x14ac:dyDescent="0.2">
      <c r="A25" s="10" t="s">
        <v>26</v>
      </c>
      <c r="B25">
        <v>0.39713278000000002</v>
      </c>
      <c r="C25">
        <v>6628</v>
      </c>
    </row>
    <row r="26" spans="1:3" x14ac:dyDescent="0.2">
      <c r="A26" s="10" t="s">
        <v>26</v>
      </c>
      <c r="B26">
        <v>0.41326930000000006</v>
      </c>
      <c r="C26">
        <v>4408</v>
      </c>
    </row>
    <row r="27" spans="1:3" x14ac:dyDescent="0.2">
      <c r="A27" s="10" t="s">
        <v>26</v>
      </c>
      <c r="B27">
        <v>0.42561100000000002</v>
      </c>
      <c r="C27">
        <v>4924</v>
      </c>
    </row>
    <row r="28" spans="1:3" x14ac:dyDescent="0.2">
      <c r="A28" s="10" t="s">
        <v>26</v>
      </c>
      <c r="B28">
        <v>0.50368612000000001</v>
      </c>
      <c r="C28">
        <v>2750</v>
      </c>
    </row>
    <row r="29" spans="1:3" x14ac:dyDescent="0.2">
      <c r="A29" s="10" t="s">
        <v>26</v>
      </c>
      <c r="B29">
        <v>0.58304116000000006</v>
      </c>
      <c r="C29">
        <v>4444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4B77-095F-614F-8C61-C81522C23976}">
  <dimension ref="A1:Z20"/>
  <sheetViews>
    <sheetView zoomScale="120" zoomScaleNormal="120" workbookViewId="0">
      <selection activeCell="F5" sqref="F5:F19"/>
    </sheetView>
  </sheetViews>
  <sheetFormatPr baseColWidth="10" defaultRowHeight="16" x14ac:dyDescent="0.2"/>
  <cols>
    <col min="1" max="1" width="16.33203125" customWidth="1"/>
    <col min="2" max="2" width="17.5" customWidth="1"/>
    <col min="5" max="5" width="15.6640625" customWidth="1"/>
    <col min="6" max="6" width="15.1640625" customWidth="1"/>
  </cols>
  <sheetData>
    <row r="1" spans="1:26" x14ac:dyDescent="0.2">
      <c r="A1" s="8" t="s">
        <v>74</v>
      </c>
      <c r="I1" s="8"/>
      <c r="O1" s="8"/>
      <c r="S1" s="8"/>
      <c r="Y1" s="8"/>
    </row>
    <row r="3" spans="1:26" x14ac:dyDescent="0.2">
      <c r="A3" t="s">
        <v>65</v>
      </c>
      <c r="E3" t="s">
        <v>66</v>
      </c>
    </row>
    <row r="4" spans="1:26" x14ac:dyDescent="0.2">
      <c r="A4" s="6" t="s">
        <v>26</v>
      </c>
      <c r="B4" s="6" t="s">
        <v>27</v>
      </c>
      <c r="E4" s="6" t="s">
        <v>26</v>
      </c>
      <c r="F4" s="6" t="s">
        <v>27</v>
      </c>
    </row>
    <row r="5" spans="1:26" x14ac:dyDescent="0.2">
      <c r="A5" s="2">
        <v>1031</v>
      </c>
      <c r="B5" s="2">
        <v>1125</v>
      </c>
      <c r="E5" s="2">
        <v>622</v>
      </c>
      <c r="F5" s="2">
        <v>506</v>
      </c>
      <c r="I5" s="6"/>
      <c r="J5" s="6"/>
      <c r="L5" s="6"/>
      <c r="M5" s="6"/>
      <c r="O5" s="6"/>
      <c r="P5" s="6"/>
      <c r="S5" s="6"/>
      <c r="T5" s="6"/>
      <c r="V5" s="6"/>
      <c r="W5" s="6"/>
      <c r="Y5" s="6"/>
      <c r="Z5" s="6"/>
    </row>
    <row r="6" spans="1:26" x14ac:dyDescent="0.2">
      <c r="A6" s="2">
        <v>1758</v>
      </c>
      <c r="B6" s="2">
        <v>1334</v>
      </c>
      <c r="E6" s="2">
        <v>588</v>
      </c>
      <c r="F6" s="2">
        <v>554</v>
      </c>
      <c r="I6" s="2"/>
      <c r="J6" s="2"/>
      <c r="L6" s="2"/>
      <c r="M6" s="2"/>
      <c r="O6" s="2"/>
      <c r="P6" s="2"/>
      <c r="S6" s="2"/>
      <c r="T6" s="2"/>
      <c r="V6" s="2"/>
      <c r="W6" s="2"/>
      <c r="Y6" s="2"/>
      <c r="Z6" s="2"/>
    </row>
    <row r="7" spans="1:26" x14ac:dyDescent="0.2">
      <c r="A7" s="2">
        <v>1759</v>
      </c>
      <c r="B7" s="2">
        <v>906</v>
      </c>
      <c r="E7" s="2">
        <v>727</v>
      </c>
      <c r="F7" s="2">
        <v>859</v>
      </c>
      <c r="I7" s="2"/>
      <c r="J7" s="2"/>
      <c r="L7" s="2"/>
      <c r="M7" s="2"/>
      <c r="O7" s="2"/>
      <c r="P7" s="2"/>
      <c r="S7" s="2"/>
      <c r="T7" s="2"/>
      <c r="V7" s="2"/>
      <c r="W7" s="2"/>
      <c r="Y7" s="2"/>
      <c r="Z7" s="2"/>
    </row>
    <row r="8" spans="1:26" x14ac:dyDescent="0.2">
      <c r="A8" s="2">
        <v>1998</v>
      </c>
      <c r="B8" s="2">
        <v>1022</v>
      </c>
      <c r="E8" s="2">
        <v>888</v>
      </c>
      <c r="F8" s="2">
        <v>445</v>
      </c>
      <c r="I8" s="2"/>
      <c r="J8" s="2"/>
      <c r="L8" s="2"/>
      <c r="M8" s="2"/>
      <c r="O8" s="2"/>
      <c r="P8" s="2"/>
      <c r="S8" s="2"/>
      <c r="T8" s="2"/>
      <c r="V8" s="2"/>
      <c r="W8" s="2"/>
      <c r="Y8" s="2"/>
      <c r="Z8" s="2"/>
    </row>
    <row r="9" spans="1:26" x14ac:dyDescent="0.2">
      <c r="A9" s="2">
        <v>1675</v>
      </c>
      <c r="B9" s="2">
        <v>638</v>
      </c>
      <c r="E9" s="2">
        <v>501</v>
      </c>
      <c r="F9" s="2">
        <v>484</v>
      </c>
      <c r="I9" s="2"/>
      <c r="J9" s="2"/>
      <c r="L9" s="2"/>
      <c r="M9" s="2"/>
      <c r="O9" s="2"/>
      <c r="P9" s="2"/>
      <c r="S9" s="2"/>
      <c r="T9" s="2"/>
      <c r="V9" s="2"/>
      <c r="W9" s="2"/>
      <c r="Y9" s="2"/>
      <c r="Z9" s="2"/>
    </row>
    <row r="10" spans="1:26" x14ac:dyDescent="0.2">
      <c r="A10" s="2">
        <v>716</v>
      </c>
      <c r="B10" s="2">
        <v>1209</v>
      </c>
      <c r="E10" s="2">
        <v>569</v>
      </c>
      <c r="F10" s="2">
        <v>932</v>
      </c>
      <c r="I10" s="2"/>
      <c r="J10" s="2"/>
      <c r="L10" s="2"/>
      <c r="M10" s="2"/>
      <c r="O10" s="2"/>
      <c r="P10" s="2"/>
      <c r="S10" s="2"/>
      <c r="T10" s="2"/>
      <c r="V10" s="2"/>
      <c r="W10" s="2"/>
      <c r="Y10" s="2"/>
      <c r="Z10" s="2"/>
    </row>
    <row r="11" spans="1:26" x14ac:dyDescent="0.2">
      <c r="A11" s="2">
        <v>929</v>
      </c>
      <c r="B11" s="2">
        <v>607</v>
      </c>
      <c r="E11" s="2">
        <v>619</v>
      </c>
      <c r="F11" s="2">
        <v>694</v>
      </c>
      <c r="I11" s="2"/>
      <c r="J11" s="2"/>
      <c r="L11" s="2"/>
      <c r="M11" s="2"/>
      <c r="O11" s="2"/>
      <c r="P11" s="2"/>
      <c r="S11" s="2"/>
      <c r="T11" s="2"/>
      <c r="V11" s="2"/>
      <c r="W11" s="2"/>
      <c r="Y11" s="2"/>
      <c r="Z11" s="2"/>
    </row>
    <row r="12" spans="1:26" x14ac:dyDescent="0.2">
      <c r="A12" s="2">
        <v>1009</v>
      </c>
      <c r="B12" s="2">
        <v>947</v>
      </c>
      <c r="E12" s="2">
        <v>796</v>
      </c>
      <c r="F12" s="2">
        <v>738</v>
      </c>
      <c r="I12" s="2"/>
      <c r="J12" s="2"/>
      <c r="L12" s="2"/>
      <c r="M12" s="2"/>
      <c r="O12" s="2"/>
      <c r="P12" s="2"/>
      <c r="S12" s="2"/>
      <c r="T12" s="2"/>
      <c r="V12" s="2"/>
      <c r="W12" s="2"/>
      <c r="Y12" s="2"/>
      <c r="Z12" s="2"/>
    </row>
    <row r="13" spans="1:26" x14ac:dyDescent="0.2">
      <c r="A13" s="2">
        <v>1435</v>
      </c>
      <c r="B13" s="2">
        <v>1035</v>
      </c>
      <c r="E13" s="2">
        <v>531</v>
      </c>
      <c r="F13" s="2">
        <v>594</v>
      </c>
      <c r="I13" s="2"/>
      <c r="J13" s="2"/>
      <c r="L13" s="2"/>
      <c r="M13" s="2"/>
      <c r="O13" s="2"/>
      <c r="P13" s="2"/>
      <c r="S13" s="2"/>
      <c r="T13" s="2"/>
      <c r="V13" s="2"/>
      <c r="W13" s="2"/>
      <c r="Y13" s="2"/>
      <c r="Z13" s="2"/>
    </row>
    <row r="14" spans="1:26" x14ac:dyDescent="0.2">
      <c r="A14" s="2">
        <v>1818</v>
      </c>
      <c r="B14" s="2">
        <v>526</v>
      </c>
      <c r="E14" s="2">
        <v>786</v>
      </c>
      <c r="F14" s="2">
        <v>599</v>
      </c>
      <c r="I14" s="2"/>
      <c r="J14" s="2"/>
      <c r="L14" s="2"/>
      <c r="M14" s="2"/>
      <c r="O14" s="2"/>
      <c r="P14" s="2"/>
      <c r="S14" s="2"/>
      <c r="T14" s="2"/>
      <c r="V14" s="2"/>
      <c r="W14" s="2"/>
      <c r="Y14" s="2"/>
      <c r="Z14" s="2"/>
    </row>
    <row r="15" spans="1:26" x14ac:dyDescent="0.2">
      <c r="A15" s="2">
        <v>1763</v>
      </c>
      <c r="B15" s="2"/>
      <c r="E15" s="2">
        <v>527</v>
      </c>
      <c r="F15" s="2">
        <v>712</v>
      </c>
      <c r="I15" s="2"/>
      <c r="J15" s="2"/>
      <c r="L15" s="2"/>
      <c r="M15" s="2"/>
      <c r="O15" s="2"/>
      <c r="P15" s="2"/>
      <c r="S15" s="2"/>
      <c r="T15" s="2"/>
      <c r="V15" s="2"/>
      <c r="W15" s="2"/>
      <c r="Y15" s="2"/>
      <c r="Z15" s="2"/>
    </row>
    <row r="16" spans="1:26" x14ac:dyDescent="0.2">
      <c r="A16" s="2">
        <v>1045</v>
      </c>
      <c r="B16" s="2"/>
      <c r="E16" s="2">
        <v>755</v>
      </c>
      <c r="F16" s="2">
        <v>799</v>
      </c>
      <c r="I16" s="2"/>
      <c r="J16" s="2"/>
      <c r="L16" s="2"/>
      <c r="M16" s="2"/>
      <c r="O16" s="2"/>
      <c r="P16" s="2"/>
      <c r="S16" s="2"/>
      <c r="T16" s="2"/>
      <c r="V16" s="2"/>
      <c r="W16" s="2"/>
      <c r="Y16" s="2"/>
      <c r="Z16" s="2"/>
    </row>
    <row r="17" spans="5:26" x14ac:dyDescent="0.2">
      <c r="E17" s="2">
        <v>540</v>
      </c>
      <c r="F17" s="2">
        <v>784</v>
      </c>
      <c r="I17" s="2"/>
      <c r="J17" s="2"/>
      <c r="L17" s="2"/>
      <c r="M17" s="2"/>
      <c r="O17" s="2"/>
      <c r="P17" s="2"/>
      <c r="S17" s="2"/>
      <c r="T17" s="2"/>
      <c r="V17" s="2"/>
      <c r="W17" s="2"/>
      <c r="Y17" s="2"/>
      <c r="Z17" s="2"/>
    </row>
    <row r="18" spans="5:26" x14ac:dyDescent="0.2">
      <c r="E18" s="2"/>
      <c r="F18" s="2">
        <v>659</v>
      </c>
      <c r="S18" s="2"/>
      <c r="T18" s="2"/>
      <c r="V18" s="2"/>
      <c r="W18" s="2"/>
      <c r="Y18" s="2"/>
      <c r="Z18" s="2"/>
    </row>
    <row r="19" spans="5:26" x14ac:dyDescent="0.2">
      <c r="E19" s="2"/>
      <c r="F19" s="2">
        <v>712</v>
      </c>
      <c r="S19" s="2"/>
      <c r="T19" s="2"/>
      <c r="V19" s="2"/>
      <c r="W19" s="2"/>
      <c r="Y19" s="2"/>
      <c r="Z19" s="2"/>
    </row>
    <row r="20" spans="5:26" x14ac:dyDescent="0.2">
      <c r="S20" s="2"/>
      <c r="T20" s="2"/>
      <c r="V20" s="2"/>
      <c r="W20" s="2"/>
      <c r="Y20" s="2"/>
      <c r="Z20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9C02-1A3E-9E41-8201-CB8F9AED13CD}">
  <dimension ref="A1:E17"/>
  <sheetViews>
    <sheetView workbookViewId="0">
      <selection activeCell="B6" sqref="B6:B15"/>
    </sheetView>
  </sheetViews>
  <sheetFormatPr baseColWidth="10" defaultRowHeight="16" x14ac:dyDescent="0.2"/>
  <cols>
    <col min="1" max="5" width="16.1640625" customWidth="1"/>
  </cols>
  <sheetData>
    <row r="1" spans="1:5" x14ac:dyDescent="0.2">
      <c r="A1" s="8" t="s">
        <v>222</v>
      </c>
    </row>
    <row r="3" spans="1:5" x14ac:dyDescent="0.2">
      <c r="A3" t="s">
        <v>65</v>
      </c>
      <c r="D3" t="s">
        <v>65</v>
      </c>
    </row>
    <row r="4" spans="1:5" x14ac:dyDescent="0.2">
      <c r="A4" t="s">
        <v>68</v>
      </c>
      <c r="D4" t="s">
        <v>69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86</v>
      </c>
      <c r="B6" s="2">
        <v>84</v>
      </c>
      <c r="D6" s="2">
        <v>608</v>
      </c>
      <c r="E6" s="2">
        <v>944</v>
      </c>
    </row>
    <row r="7" spans="1:5" x14ac:dyDescent="0.2">
      <c r="A7" s="2">
        <v>85</v>
      </c>
      <c r="B7" s="2">
        <v>73</v>
      </c>
      <c r="D7" s="2">
        <v>1371</v>
      </c>
      <c r="E7" s="2">
        <v>988</v>
      </c>
    </row>
    <row r="8" spans="1:5" x14ac:dyDescent="0.2">
      <c r="A8" s="2">
        <v>89</v>
      </c>
      <c r="B8" s="2">
        <v>71</v>
      </c>
      <c r="D8" s="2">
        <v>1284</v>
      </c>
      <c r="E8" s="2">
        <v>627</v>
      </c>
    </row>
    <row r="9" spans="1:5" x14ac:dyDescent="0.2">
      <c r="A9" s="2">
        <v>87</v>
      </c>
      <c r="B9" s="2">
        <v>83</v>
      </c>
      <c r="D9" s="2">
        <v>1182</v>
      </c>
      <c r="E9" s="2">
        <v>621</v>
      </c>
    </row>
    <row r="10" spans="1:5" x14ac:dyDescent="0.2">
      <c r="A10" s="2">
        <v>79</v>
      </c>
      <c r="B10" s="2">
        <v>69</v>
      </c>
      <c r="D10" s="2">
        <v>579</v>
      </c>
      <c r="E10" s="2">
        <v>426</v>
      </c>
    </row>
    <row r="11" spans="1:5" x14ac:dyDescent="0.2">
      <c r="A11" s="2">
        <v>83</v>
      </c>
      <c r="B11" s="2">
        <v>77</v>
      </c>
      <c r="D11" s="2">
        <v>689</v>
      </c>
      <c r="E11" s="2">
        <v>705</v>
      </c>
    </row>
    <row r="12" spans="1:5" x14ac:dyDescent="0.2">
      <c r="A12" s="2">
        <v>86</v>
      </c>
      <c r="B12" s="2">
        <v>66</v>
      </c>
      <c r="D12" s="2">
        <v>706</v>
      </c>
      <c r="E12" s="2">
        <v>373</v>
      </c>
    </row>
    <row r="13" spans="1:5" x14ac:dyDescent="0.2">
      <c r="A13" s="2">
        <v>89</v>
      </c>
      <c r="B13" s="2">
        <v>67</v>
      </c>
      <c r="D13" s="2">
        <v>844</v>
      </c>
      <c r="E13" s="2">
        <v>613</v>
      </c>
    </row>
    <row r="14" spans="1:5" x14ac:dyDescent="0.2">
      <c r="A14" s="2">
        <v>83</v>
      </c>
      <c r="B14" s="2">
        <v>73</v>
      </c>
      <c r="D14" s="2">
        <v>1034</v>
      </c>
      <c r="E14" s="2">
        <v>896</v>
      </c>
    </row>
    <row r="15" spans="1:5" x14ac:dyDescent="0.2">
      <c r="A15" s="2">
        <v>79</v>
      </c>
      <c r="B15" s="2">
        <v>83</v>
      </c>
      <c r="D15" s="2">
        <v>1502</v>
      </c>
      <c r="E15" s="2">
        <v>365</v>
      </c>
    </row>
    <row r="16" spans="1:5" x14ac:dyDescent="0.2">
      <c r="A16" s="2">
        <v>78</v>
      </c>
      <c r="B16" s="2"/>
      <c r="D16" s="2">
        <v>1316</v>
      </c>
      <c r="E16" s="2"/>
    </row>
    <row r="17" spans="1:5" x14ac:dyDescent="0.2">
      <c r="A17" s="2">
        <v>86</v>
      </c>
      <c r="B17" s="2"/>
      <c r="D17" s="2">
        <v>803</v>
      </c>
      <c r="E1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085D-7ADB-5F49-BD74-08C247AA021D}">
  <dimension ref="A1:B17"/>
  <sheetViews>
    <sheetView workbookViewId="0">
      <selection activeCell="B6" sqref="B6:B15"/>
    </sheetView>
  </sheetViews>
  <sheetFormatPr baseColWidth="10" defaultRowHeight="16" x14ac:dyDescent="0.2"/>
  <cols>
    <col min="1" max="2" width="17.33203125" customWidth="1"/>
  </cols>
  <sheetData>
    <row r="1" spans="1:2" x14ac:dyDescent="0.2">
      <c r="A1" s="8" t="s">
        <v>221</v>
      </c>
    </row>
    <row r="3" spans="1:2" x14ac:dyDescent="0.2">
      <c r="A3" t="s">
        <v>65</v>
      </c>
    </row>
    <row r="4" spans="1:2" x14ac:dyDescent="0.2">
      <c r="A4" t="s">
        <v>71</v>
      </c>
    </row>
    <row r="5" spans="1:2" x14ac:dyDescent="0.2">
      <c r="A5" s="6" t="s">
        <v>26</v>
      </c>
      <c r="B5" s="6" t="s">
        <v>27</v>
      </c>
    </row>
    <row r="6" spans="1:2" x14ac:dyDescent="0.2">
      <c r="A6" s="2">
        <v>2605</v>
      </c>
      <c r="B6" s="2">
        <v>1487</v>
      </c>
    </row>
    <row r="7" spans="1:2" x14ac:dyDescent="0.2">
      <c r="A7" s="2">
        <v>1995</v>
      </c>
      <c r="B7" s="2">
        <v>1515</v>
      </c>
    </row>
    <row r="8" spans="1:2" x14ac:dyDescent="0.2">
      <c r="A8" s="2">
        <v>1729</v>
      </c>
      <c r="B8" s="2">
        <v>1618</v>
      </c>
    </row>
    <row r="9" spans="1:2" x14ac:dyDescent="0.2">
      <c r="A9" s="2">
        <v>2013</v>
      </c>
      <c r="B9" s="2">
        <v>1434</v>
      </c>
    </row>
    <row r="10" spans="1:2" x14ac:dyDescent="0.2">
      <c r="A10" s="2">
        <v>1542</v>
      </c>
      <c r="B10" s="2">
        <v>1599</v>
      </c>
    </row>
    <row r="11" spans="1:2" x14ac:dyDescent="0.2">
      <c r="A11" s="2">
        <v>1527</v>
      </c>
      <c r="B11" s="2">
        <v>1899</v>
      </c>
    </row>
    <row r="12" spans="1:2" x14ac:dyDescent="0.2">
      <c r="A12" s="2">
        <v>2419</v>
      </c>
      <c r="B12" s="2">
        <v>1213</v>
      </c>
    </row>
    <row r="13" spans="1:2" x14ac:dyDescent="0.2">
      <c r="A13" s="2">
        <v>1756</v>
      </c>
      <c r="B13" s="2">
        <v>1339</v>
      </c>
    </row>
    <row r="14" spans="1:2" x14ac:dyDescent="0.2">
      <c r="A14" s="2">
        <v>1923</v>
      </c>
      <c r="B14" s="2">
        <v>1210</v>
      </c>
    </row>
    <row r="15" spans="1:2" x14ac:dyDescent="0.2">
      <c r="A15" s="2">
        <v>1863</v>
      </c>
      <c r="B15" s="2">
        <v>1079</v>
      </c>
    </row>
    <row r="16" spans="1:2" x14ac:dyDescent="0.2">
      <c r="A16" s="2">
        <v>1919</v>
      </c>
      <c r="B16" s="2"/>
    </row>
    <row r="17" spans="1:2" x14ac:dyDescent="0.2">
      <c r="A17" s="2">
        <v>2047</v>
      </c>
      <c r="B1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4767-61F1-2B44-8B44-1F7AF3A1141C}">
  <dimension ref="A1:I22"/>
  <sheetViews>
    <sheetView workbookViewId="0"/>
  </sheetViews>
  <sheetFormatPr baseColWidth="10" defaultRowHeight="16" x14ac:dyDescent="0.2"/>
  <sheetData>
    <row r="1" spans="1:9" x14ac:dyDescent="0.2">
      <c r="A1" s="4" t="s">
        <v>216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 t="s">
        <v>3</v>
      </c>
      <c r="C2" s="5" t="s">
        <v>3</v>
      </c>
      <c r="D2" s="5" t="s">
        <v>3</v>
      </c>
      <c r="E2" s="5" t="s">
        <v>3</v>
      </c>
      <c r="F2" s="5" t="s">
        <v>24</v>
      </c>
      <c r="G2" s="5" t="s">
        <v>24</v>
      </c>
      <c r="H2" s="5" t="s">
        <v>24</v>
      </c>
      <c r="I2" s="5" t="s">
        <v>24</v>
      </c>
    </row>
    <row r="3" spans="1:9" x14ac:dyDescent="0.2">
      <c r="A3" s="3" t="s">
        <v>4</v>
      </c>
      <c r="B3" s="2">
        <v>13.90667</v>
      </c>
      <c r="C3" s="2">
        <v>15.206670000000001</v>
      </c>
      <c r="D3" s="2">
        <v>14.123329999999999</v>
      </c>
      <c r="E3" s="2">
        <v>15</v>
      </c>
      <c r="F3" s="2">
        <v>13.73</v>
      </c>
      <c r="G3" s="2">
        <v>15.11</v>
      </c>
      <c r="H3" s="2">
        <v>14.84</v>
      </c>
      <c r="I3" s="2">
        <v>14.83</v>
      </c>
    </row>
    <row r="4" spans="1:9" x14ac:dyDescent="0.2">
      <c r="A4" s="3" t="s">
        <v>5</v>
      </c>
      <c r="B4" s="2">
        <v>9.016667</v>
      </c>
      <c r="C4" s="2">
        <v>10.75333</v>
      </c>
      <c r="D4" s="2">
        <v>9.483333</v>
      </c>
      <c r="E4" s="2">
        <v>10.83</v>
      </c>
      <c r="F4" s="2">
        <v>9.59</v>
      </c>
      <c r="G4" s="2">
        <v>9.6199999999999992</v>
      </c>
      <c r="H4" s="2">
        <v>9.5299999999999994</v>
      </c>
      <c r="I4" s="2">
        <v>8.49</v>
      </c>
    </row>
    <row r="5" spans="1:9" x14ac:dyDescent="0.2">
      <c r="A5" s="3" t="s">
        <v>6</v>
      </c>
      <c r="B5" s="2">
        <v>7.193333</v>
      </c>
      <c r="C5" s="2">
        <v>7.23</v>
      </c>
      <c r="D5" s="2">
        <v>8.0266669999999998</v>
      </c>
      <c r="E5" s="2">
        <v>7.7566670000000002</v>
      </c>
      <c r="F5" s="2">
        <v>7.5966670000000001</v>
      </c>
      <c r="G5" s="2">
        <v>6.27</v>
      </c>
      <c r="H5" s="2">
        <v>7.5933330000000003</v>
      </c>
      <c r="I5" s="2">
        <v>8.18</v>
      </c>
    </row>
    <row r="6" spans="1:9" x14ac:dyDescent="0.2">
      <c r="A6" s="3" t="s">
        <v>7</v>
      </c>
      <c r="B6" s="2">
        <v>6.64</v>
      </c>
      <c r="C6" s="2">
        <v>8.016667</v>
      </c>
      <c r="D6" s="2">
        <v>6.3166669999999998</v>
      </c>
      <c r="E6" s="2">
        <v>8.5833329999999997</v>
      </c>
      <c r="F6" s="2">
        <v>7.0133330000000003</v>
      </c>
      <c r="G6" s="2">
        <v>7.306667</v>
      </c>
      <c r="H6" s="2">
        <v>7.3966669999999999</v>
      </c>
      <c r="I6" s="2">
        <v>9.3233329999999999</v>
      </c>
    </row>
    <row r="7" spans="1:9" x14ac:dyDescent="0.2">
      <c r="A7" s="3" t="s">
        <v>8</v>
      </c>
      <c r="B7" s="2">
        <v>1.1033329999999999</v>
      </c>
      <c r="C7" s="2">
        <v>1.72</v>
      </c>
      <c r="D7" s="2">
        <v>1.23</v>
      </c>
      <c r="E7" s="2">
        <v>2.516667</v>
      </c>
      <c r="F7" s="2">
        <v>1.1033329999999999</v>
      </c>
      <c r="G7" s="2">
        <v>1.72</v>
      </c>
      <c r="H7" s="2">
        <v>1.23</v>
      </c>
      <c r="I7" s="2">
        <v>2.516667</v>
      </c>
    </row>
    <row r="8" spans="1:9" x14ac:dyDescent="0.2">
      <c r="A8" s="3" t="s">
        <v>9</v>
      </c>
      <c r="B8" s="2">
        <v>3.9866670000000002</v>
      </c>
      <c r="C8" s="2">
        <v>3.59</v>
      </c>
      <c r="D8" s="2">
        <v>2.766667</v>
      </c>
      <c r="E8" s="2">
        <v>2.556667</v>
      </c>
      <c r="F8" s="2">
        <v>1.8733329999999999</v>
      </c>
      <c r="G8" s="2">
        <v>2.0966670000000001</v>
      </c>
      <c r="H8" s="2">
        <v>2.7233329999999998</v>
      </c>
      <c r="I8" s="2">
        <v>4.9866669999999997</v>
      </c>
    </row>
    <row r="9" spans="1:9" x14ac:dyDescent="0.2">
      <c r="A9" s="3" t="s">
        <v>10</v>
      </c>
      <c r="B9" s="2">
        <v>8.6766670000000001</v>
      </c>
      <c r="C9" s="2">
        <v>9.58</v>
      </c>
      <c r="D9" s="2">
        <v>7.9066669999999997</v>
      </c>
      <c r="E9" s="2">
        <v>9.6333330000000004</v>
      </c>
      <c r="F9" s="2">
        <v>7.983333</v>
      </c>
      <c r="G9" s="2">
        <v>9.3833330000000004</v>
      </c>
      <c r="H9" s="2">
        <v>8.98</v>
      </c>
      <c r="I9" s="2">
        <v>10.27</v>
      </c>
    </row>
    <row r="10" spans="1:9" x14ac:dyDescent="0.2">
      <c r="A10" s="3" t="s">
        <v>11</v>
      </c>
      <c r="B10" s="2">
        <v>1.1033329999999999</v>
      </c>
      <c r="C10" s="2">
        <v>1.72</v>
      </c>
      <c r="D10" s="2">
        <v>1.23</v>
      </c>
      <c r="E10" s="2">
        <v>2.516667</v>
      </c>
      <c r="F10" s="2">
        <v>1.3833329999999999</v>
      </c>
      <c r="G10" s="2">
        <v>1.9166669999999999</v>
      </c>
      <c r="H10" s="2">
        <v>2.7233329999999998</v>
      </c>
      <c r="I10" s="2">
        <v>1.3666670000000001</v>
      </c>
    </row>
    <row r="11" spans="1:9" x14ac:dyDescent="0.2">
      <c r="A11" s="3" t="s">
        <v>12</v>
      </c>
      <c r="B11" s="2">
        <v>1.1033329999999999</v>
      </c>
      <c r="C11" s="2">
        <v>1.72</v>
      </c>
      <c r="D11" s="2">
        <v>1.23</v>
      </c>
      <c r="E11" s="2">
        <v>2.516667</v>
      </c>
      <c r="F11" s="2">
        <v>1.3833329999999999</v>
      </c>
      <c r="G11" s="2">
        <v>1.9166669999999999</v>
      </c>
      <c r="H11" s="2">
        <v>2.7233329999999998</v>
      </c>
      <c r="I11" s="2">
        <v>1.3666670000000001</v>
      </c>
    </row>
    <row r="12" spans="1:9" x14ac:dyDescent="0.2">
      <c r="A12" s="3" t="s">
        <v>13</v>
      </c>
      <c r="B12" s="2">
        <v>8.6033329999999992</v>
      </c>
      <c r="C12" s="2">
        <v>9.74</v>
      </c>
      <c r="D12" s="2">
        <v>10.383330000000001</v>
      </c>
      <c r="E12" s="2">
        <v>10.05667</v>
      </c>
      <c r="F12" s="2">
        <v>9.7466670000000004</v>
      </c>
      <c r="G12" s="2">
        <v>10.18</v>
      </c>
      <c r="H12" s="2">
        <v>10.473330000000001</v>
      </c>
      <c r="I12" s="2">
        <v>11.34</v>
      </c>
    </row>
    <row r="13" spans="1:9" x14ac:dyDescent="0.2">
      <c r="A13" s="3" t="s">
        <v>14</v>
      </c>
      <c r="B13" s="2">
        <v>11.54</v>
      </c>
      <c r="C13" s="2">
        <v>13.25667</v>
      </c>
      <c r="D13" s="2">
        <v>12.296670000000001</v>
      </c>
      <c r="E13" s="2">
        <v>13.12</v>
      </c>
      <c r="F13" s="2">
        <v>11.366669999999999</v>
      </c>
      <c r="G13" s="2">
        <v>11.293329999999999</v>
      </c>
      <c r="H13" s="2">
        <v>11.50667</v>
      </c>
      <c r="I13" s="2">
        <v>13.50333</v>
      </c>
    </row>
    <row r="14" spans="1:9" x14ac:dyDescent="0.2">
      <c r="A14" s="3" t="s">
        <v>15</v>
      </c>
      <c r="B14" s="2">
        <v>7.4033329999999999</v>
      </c>
      <c r="C14" s="2">
        <v>6.73</v>
      </c>
      <c r="D14" s="2">
        <v>7.5466670000000002</v>
      </c>
      <c r="E14" s="2">
        <v>7.9333330000000002</v>
      </c>
      <c r="F14" s="2">
        <v>8</v>
      </c>
      <c r="G14" s="2">
        <v>8.3533329999999992</v>
      </c>
      <c r="H14" s="2">
        <v>7.3433330000000003</v>
      </c>
      <c r="I14" s="2">
        <v>6.69</v>
      </c>
    </row>
    <row r="15" spans="1:9" x14ac:dyDescent="0.2">
      <c r="A15" s="3" t="s">
        <v>16</v>
      </c>
      <c r="B15" s="2">
        <v>1.1033329999999999</v>
      </c>
      <c r="C15" s="2">
        <v>1.72</v>
      </c>
      <c r="D15" s="2">
        <v>1.23</v>
      </c>
      <c r="E15" s="2">
        <v>2.516667</v>
      </c>
      <c r="F15" s="2">
        <v>1.3833329999999999</v>
      </c>
      <c r="G15" s="2">
        <v>1.9166669999999999</v>
      </c>
      <c r="H15" s="2">
        <v>2.7233329999999998</v>
      </c>
      <c r="I15" s="2">
        <v>1.3666670000000001</v>
      </c>
    </row>
    <row r="16" spans="1:9" x14ac:dyDescent="0.2">
      <c r="A16" s="3" t="s">
        <v>17</v>
      </c>
      <c r="B16" s="2">
        <v>9.48</v>
      </c>
      <c r="C16" s="2">
        <v>9.8466670000000001</v>
      </c>
      <c r="D16" s="2">
        <v>9.0733329999999999</v>
      </c>
      <c r="E16" s="2">
        <v>10.783329999999999</v>
      </c>
      <c r="F16" s="2">
        <v>7.3</v>
      </c>
      <c r="G16" s="2">
        <v>7.1233329999999997</v>
      </c>
      <c r="H16" s="2">
        <v>6.95</v>
      </c>
      <c r="I16" s="2">
        <v>6.89</v>
      </c>
    </row>
    <row r="17" spans="1:9" x14ac:dyDescent="0.2">
      <c r="A17" s="3" t="s">
        <v>18</v>
      </c>
      <c r="B17" s="2">
        <v>8.4499999999999993</v>
      </c>
      <c r="C17" s="2">
        <v>6.92</v>
      </c>
      <c r="D17" s="2">
        <v>9.0933329999999994</v>
      </c>
      <c r="E17" s="2">
        <v>9.3066669999999991</v>
      </c>
      <c r="F17" s="2">
        <v>8.8666669999999996</v>
      </c>
      <c r="G17" s="2">
        <v>7.3433330000000003</v>
      </c>
      <c r="H17" s="2">
        <v>6.4233330000000004</v>
      </c>
      <c r="I17" s="2">
        <v>7.6366670000000001</v>
      </c>
    </row>
    <row r="18" spans="1:9" x14ac:dyDescent="0.2">
      <c r="A18" s="3" t="s">
        <v>19</v>
      </c>
      <c r="B18" s="2">
        <v>3.476667</v>
      </c>
      <c r="C18" s="2">
        <v>5.71</v>
      </c>
      <c r="D18" s="2">
        <v>3.9033329999999999</v>
      </c>
      <c r="E18" s="2">
        <v>5.6566669999999997</v>
      </c>
      <c r="F18" s="2">
        <v>3.6233330000000001</v>
      </c>
      <c r="G18" s="2">
        <v>4.5199999999999996</v>
      </c>
      <c r="H18" s="2">
        <v>4.3033330000000003</v>
      </c>
      <c r="I18" s="2">
        <v>4.9333330000000002</v>
      </c>
    </row>
    <row r="19" spans="1:9" x14ac:dyDescent="0.2">
      <c r="A19" s="3" t="s">
        <v>20</v>
      </c>
      <c r="B19" s="2">
        <v>4.8966669999999999</v>
      </c>
      <c r="C19" s="2">
        <v>6.8166669999999998</v>
      </c>
      <c r="D19" s="2">
        <v>5.6733330000000004</v>
      </c>
      <c r="E19" s="2">
        <v>5.8566669999999998</v>
      </c>
      <c r="F19" s="2">
        <v>5.9233330000000004</v>
      </c>
      <c r="G19" s="2">
        <v>6.2</v>
      </c>
      <c r="H19" s="2">
        <v>5.5766669999999996</v>
      </c>
      <c r="I19" s="2">
        <v>6.15</v>
      </c>
    </row>
    <row r="20" spans="1:9" x14ac:dyDescent="0.2">
      <c r="A20" s="3" t="s">
        <v>21</v>
      </c>
      <c r="B20" s="2">
        <v>1.1033329999999999</v>
      </c>
      <c r="C20" s="2">
        <v>1.72</v>
      </c>
      <c r="D20" s="2">
        <v>1.23</v>
      </c>
      <c r="E20" s="2">
        <v>2.516667</v>
      </c>
      <c r="F20" s="2">
        <v>1.3833329999999999</v>
      </c>
      <c r="G20" s="2">
        <v>1.9166669999999999</v>
      </c>
      <c r="H20" s="2">
        <v>2.7233329999999998</v>
      </c>
      <c r="I20" s="2">
        <v>1.3666670000000001</v>
      </c>
    </row>
    <row r="21" spans="1:9" x14ac:dyDescent="0.2">
      <c r="A21" s="3" t="s">
        <v>22</v>
      </c>
      <c r="B21" s="2">
        <v>1.1033329999999999</v>
      </c>
      <c r="C21" s="2">
        <v>1.72</v>
      </c>
      <c r="D21" s="2">
        <v>1.23</v>
      </c>
      <c r="E21" s="2">
        <v>2.516667</v>
      </c>
      <c r="F21" s="2">
        <v>1.3833329999999999</v>
      </c>
      <c r="G21" s="2">
        <v>1.9166669999999999</v>
      </c>
      <c r="H21" s="2">
        <v>2.7233329999999998</v>
      </c>
      <c r="I21" s="2">
        <v>1.3666670000000001</v>
      </c>
    </row>
    <row r="22" spans="1:9" x14ac:dyDescent="0.2">
      <c r="A22" s="3" t="s">
        <v>23</v>
      </c>
      <c r="B22" s="2">
        <v>1.1033329999999999</v>
      </c>
      <c r="C22" s="2">
        <v>1.72</v>
      </c>
      <c r="D22" s="2">
        <v>1.23</v>
      </c>
      <c r="E22" s="2">
        <v>2.516667</v>
      </c>
      <c r="F22" s="2">
        <v>1.3833329999999999</v>
      </c>
      <c r="G22" s="2">
        <v>1.9166669999999999</v>
      </c>
      <c r="H22" s="2">
        <v>2.7233329999999998</v>
      </c>
      <c r="I22" s="2">
        <v>1.3666670000000001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0936-2D68-6343-8E0A-1047F7D23C72}">
  <dimension ref="A1:E20"/>
  <sheetViews>
    <sheetView workbookViewId="0">
      <selection activeCell="E6" sqref="E6:E20"/>
    </sheetView>
  </sheetViews>
  <sheetFormatPr baseColWidth="10" defaultRowHeight="16" x14ac:dyDescent="0.2"/>
  <cols>
    <col min="1" max="5" width="16.1640625" customWidth="1"/>
  </cols>
  <sheetData>
    <row r="1" spans="1:5" x14ac:dyDescent="0.2">
      <c r="A1" s="8" t="s">
        <v>220</v>
      </c>
    </row>
    <row r="3" spans="1:5" x14ac:dyDescent="0.2">
      <c r="A3" t="s">
        <v>66</v>
      </c>
      <c r="D3" t="s">
        <v>66</v>
      </c>
    </row>
    <row r="4" spans="1:5" x14ac:dyDescent="0.2">
      <c r="A4" t="s">
        <v>68</v>
      </c>
      <c r="D4" t="s">
        <v>69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95</v>
      </c>
      <c r="B6" s="2">
        <v>86</v>
      </c>
      <c r="D6" s="2">
        <v>590</v>
      </c>
      <c r="E6" s="2">
        <v>435</v>
      </c>
    </row>
    <row r="7" spans="1:5" x14ac:dyDescent="0.2">
      <c r="A7" s="2">
        <v>89</v>
      </c>
      <c r="B7" s="2">
        <v>86</v>
      </c>
      <c r="D7" s="2">
        <v>523</v>
      </c>
      <c r="E7" s="2">
        <v>476</v>
      </c>
    </row>
    <row r="8" spans="1:5" x14ac:dyDescent="0.2">
      <c r="A8" s="2">
        <v>85</v>
      </c>
      <c r="B8" s="2">
        <v>75</v>
      </c>
      <c r="D8" s="2">
        <v>617</v>
      </c>
      <c r="E8" s="2">
        <v>644</v>
      </c>
    </row>
    <row r="9" spans="1:5" x14ac:dyDescent="0.2">
      <c r="A9" s="2">
        <v>92</v>
      </c>
      <c r="B9" s="2">
        <v>95</v>
      </c>
      <c r="D9" s="2">
        <v>816</v>
      </c>
      <c r="E9" s="2">
        <v>422</v>
      </c>
    </row>
    <row r="10" spans="1:5" x14ac:dyDescent="0.2">
      <c r="A10" s="2">
        <v>90</v>
      </c>
      <c r="B10" s="2">
        <v>83</v>
      </c>
      <c r="D10" s="2">
        <v>450</v>
      </c>
      <c r="E10" s="2">
        <v>401</v>
      </c>
    </row>
    <row r="11" spans="1:5" x14ac:dyDescent="0.2">
      <c r="A11" s="2">
        <v>89</v>
      </c>
      <c r="B11" s="2">
        <v>74</v>
      </c>
      <c r="D11" s="2">
        <v>517</v>
      </c>
      <c r="E11" s="2">
        <v>689</v>
      </c>
    </row>
    <row r="12" spans="1:5" x14ac:dyDescent="0.2">
      <c r="A12" s="2">
        <v>88</v>
      </c>
      <c r="B12" s="2">
        <v>76</v>
      </c>
      <c r="D12" s="2">
        <v>544</v>
      </c>
      <c r="E12" s="2">
        <v>527</v>
      </c>
    </row>
    <row r="13" spans="1:5" x14ac:dyDescent="0.2">
      <c r="A13" s="2">
        <v>82</v>
      </c>
      <c r="B13" s="2">
        <v>82</v>
      </c>
      <c r="D13" s="2">
        <v>652</v>
      </c>
      <c r="E13" s="2">
        <v>605</v>
      </c>
    </row>
    <row r="14" spans="1:5" x14ac:dyDescent="0.2">
      <c r="A14" s="2">
        <v>95</v>
      </c>
      <c r="B14" s="2">
        <v>73</v>
      </c>
      <c r="D14" s="2">
        <v>509</v>
      </c>
      <c r="E14" s="2">
        <v>433</v>
      </c>
    </row>
    <row r="15" spans="1:5" x14ac:dyDescent="0.2">
      <c r="A15" s="2">
        <v>94</v>
      </c>
      <c r="B15" s="2">
        <v>79</v>
      </c>
      <c r="D15" s="2">
        <v>738</v>
      </c>
      <c r="E15" s="2">
        <v>473</v>
      </c>
    </row>
    <row r="16" spans="1:5" x14ac:dyDescent="0.2">
      <c r="A16" s="2">
        <v>96</v>
      </c>
      <c r="B16" s="2">
        <v>80</v>
      </c>
      <c r="D16" s="2">
        <v>505</v>
      </c>
      <c r="E16" s="2">
        <v>569</v>
      </c>
    </row>
    <row r="17" spans="1:5" x14ac:dyDescent="0.2">
      <c r="A17" s="2">
        <v>93</v>
      </c>
      <c r="B17" s="2">
        <v>79</v>
      </c>
      <c r="D17" s="2">
        <v>702</v>
      </c>
      <c r="E17" s="2">
        <v>610</v>
      </c>
    </row>
    <row r="18" spans="1:5" x14ac:dyDescent="0.2">
      <c r="A18" s="2">
        <v>86</v>
      </c>
      <c r="B18" s="2">
        <v>90</v>
      </c>
      <c r="D18" s="2">
        <v>464</v>
      </c>
      <c r="E18" s="2">
        <v>705</v>
      </c>
    </row>
    <row r="19" spans="1:5" x14ac:dyDescent="0.2">
      <c r="A19" s="2"/>
      <c r="B19" s="2">
        <v>82</v>
      </c>
      <c r="D19" s="2"/>
      <c r="E19" s="2">
        <v>540</v>
      </c>
    </row>
    <row r="20" spans="1:5" x14ac:dyDescent="0.2">
      <c r="A20" s="2"/>
      <c r="B20" s="2">
        <v>84</v>
      </c>
      <c r="D20" s="2"/>
      <c r="E20" s="2">
        <v>558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ABCA-37E2-9548-8DF0-F01B541BB27D}">
  <dimension ref="A1:B20"/>
  <sheetViews>
    <sheetView workbookViewId="0">
      <selection activeCell="B6" sqref="B6:B20"/>
    </sheetView>
  </sheetViews>
  <sheetFormatPr baseColWidth="10" defaultRowHeight="16" x14ac:dyDescent="0.2"/>
  <cols>
    <col min="1" max="2" width="17.33203125" customWidth="1"/>
  </cols>
  <sheetData>
    <row r="1" spans="1:2" x14ac:dyDescent="0.2">
      <c r="A1" s="8" t="s">
        <v>219</v>
      </c>
    </row>
    <row r="3" spans="1:2" x14ac:dyDescent="0.2">
      <c r="A3" t="s">
        <v>66</v>
      </c>
    </row>
    <row r="4" spans="1:2" x14ac:dyDescent="0.2">
      <c r="A4" t="s">
        <v>71</v>
      </c>
    </row>
    <row r="5" spans="1:2" x14ac:dyDescent="0.2">
      <c r="A5" s="6" t="s">
        <v>26</v>
      </c>
      <c r="B5" s="6" t="s">
        <v>27</v>
      </c>
    </row>
    <row r="6" spans="1:2" x14ac:dyDescent="0.2">
      <c r="A6" s="2">
        <v>15879</v>
      </c>
      <c r="B6" s="2">
        <v>9642</v>
      </c>
    </row>
    <row r="7" spans="1:2" x14ac:dyDescent="0.2">
      <c r="A7" s="2">
        <v>17892</v>
      </c>
      <c r="B7" s="2">
        <v>11325</v>
      </c>
    </row>
    <row r="8" spans="1:2" x14ac:dyDescent="0.2">
      <c r="A8" s="2">
        <v>18662</v>
      </c>
      <c r="B8" s="2">
        <v>8595</v>
      </c>
    </row>
    <row r="9" spans="1:2" x14ac:dyDescent="0.2">
      <c r="A9" s="2">
        <v>15089</v>
      </c>
      <c r="B9" s="2">
        <v>10961</v>
      </c>
    </row>
    <row r="10" spans="1:2" x14ac:dyDescent="0.2">
      <c r="A10" s="2">
        <v>17302</v>
      </c>
      <c r="B10" s="2">
        <v>12278</v>
      </c>
    </row>
    <row r="11" spans="1:2" x14ac:dyDescent="0.2">
      <c r="A11" s="2">
        <v>11888</v>
      </c>
      <c r="B11" s="2">
        <v>7578</v>
      </c>
    </row>
    <row r="12" spans="1:2" x14ac:dyDescent="0.2">
      <c r="A12" s="2">
        <v>14422</v>
      </c>
      <c r="B12" s="2">
        <v>8082</v>
      </c>
    </row>
    <row r="13" spans="1:2" x14ac:dyDescent="0.2">
      <c r="A13" s="2">
        <v>15876</v>
      </c>
      <c r="B13" s="2">
        <v>11725</v>
      </c>
    </row>
    <row r="14" spans="1:2" x14ac:dyDescent="0.2">
      <c r="A14" s="2">
        <v>11851</v>
      </c>
      <c r="B14" s="2">
        <v>8616</v>
      </c>
    </row>
    <row r="15" spans="1:2" x14ac:dyDescent="0.2">
      <c r="A15" s="2">
        <v>11140</v>
      </c>
      <c r="B15" s="2">
        <v>9009</v>
      </c>
    </row>
    <row r="16" spans="1:2" x14ac:dyDescent="0.2">
      <c r="A16" s="2">
        <v>15298</v>
      </c>
      <c r="B16" s="2">
        <v>11677</v>
      </c>
    </row>
    <row r="17" spans="1:2" x14ac:dyDescent="0.2">
      <c r="A17" s="2">
        <v>14103</v>
      </c>
      <c r="B17" s="2">
        <v>8835</v>
      </c>
    </row>
    <row r="18" spans="1:2" x14ac:dyDescent="0.2">
      <c r="A18" s="2">
        <v>19721</v>
      </c>
      <c r="B18" s="2">
        <v>7006</v>
      </c>
    </row>
    <row r="19" spans="1:2" x14ac:dyDescent="0.2">
      <c r="A19" s="2"/>
      <c r="B19" s="2">
        <v>9965</v>
      </c>
    </row>
    <row r="20" spans="1:2" x14ac:dyDescent="0.2">
      <c r="A20" s="2"/>
      <c r="B20" s="2">
        <v>11375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9A1D-A180-DE40-8F32-FB8175BE1F73}">
  <dimension ref="A1:J8"/>
  <sheetViews>
    <sheetView zoomScale="120" zoomScaleNormal="120" workbookViewId="0">
      <selection activeCell="C22" sqref="C22"/>
    </sheetView>
  </sheetViews>
  <sheetFormatPr baseColWidth="10" defaultRowHeight="16" x14ac:dyDescent="0.2"/>
  <cols>
    <col min="1" max="1" width="27.1640625" customWidth="1"/>
    <col min="2" max="2" width="28.83203125" customWidth="1"/>
    <col min="3" max="3" width="28.33203125" customWidth="1"/>
    <col min="4" max="4" width="32.1640625" customWidth="1"/>
    <col min="7" max="10" width="33.83203125" customWidth="1"/>
  </cols>
  <sheetData>
    <row r="1" spans="1:10" x14ac:dyDescent="0.2">
      <c r="A1" s="8" t="s">
        <v>218</v>
      </c>
      <c r="G1" s="8"/>
    </row>
    <row r="2" spans="1:10" x14ac:dyDescent="0.2">
      <c r="A2" t="s">
        <v>79</v>
      </c>
    </row>
    <row r="3" spans="1:10" x14ac:dyDescent="0.2">
      <c r="A3" t="s">
        <v>75</v>
      </c>
      <c r="B3" t="s">
        <v>76</v>
      </c>
      <c r="C3" t="s">
        <v>77</v>
      </c>
      <c r="D3" t="s">
        <v>78</v>
      </c>
    </row>
    <row r="4" spans="1:10" x14ac:dyDescent="0.2">
      <c r="A4" s="2">
        <v>768</v>
      </c>
      <c r="B4" s="2">
        <v>452</v>
      </c>
      <c r="C4" s="2">
        <v>715</v>
      </c>
      <c r="D4" s="2">
        <v>567</v>
      </c>
      <c r="G4" s="2"/>
      <c r="H4" s="2"/>
      <c r="I4" s="2"/>
      <c r="J4" s="2"/>
    </row>
    <row r="5" spans="1:10" x14ac:dyDescent="0.2">
      <c r="A5" s="2">
        <v>767</v>
      </c>
      <c r="B5" s="2">
        <v>639</v>
      </c>
      <c r="C5" s="2">
        <v>860</v>
      </c>
      <c r="D5" s="2">
        <v>596</v>
      </c>
      <c r="G5" s="2"/>
      <c r="H5" s="2"/>
      <c r="I5" s="2"/>
      <c r="J5" s="2"/>
    </row>
    <row r="6" spans="1:10" x14ac:dyDescent="0.2">
      <c r="A6" s="2">
        <v>677</v>
      </c>
      <c r="B6" s="2">
        <v>572</v>
      </c>
      <c r="C6" s="2">
        <v>917</v>
      </c>
      <c r="D6" s="2">
        <v>431</v>
      </c>
      <c r="G6" s="2"/>
      <c r="H6" s="2"/>
      <c r="I6" s="2"/>
      <c r="J6" s="2"/>
    </row>
    <row r="7" spans="1:10" x14ac:dyDescent="0.2">
      <c r="A7" s="2">
        <v>720</v>
      </c>
      <c r="B7" s="2">
        <v>621</v>
      </c>
      <c r="C7" s="2">
        <v>1357</v>
      </c>
      <c r="D7" s="2">
        <v>567</v>
      </c>
      <c r="G7" s="2"/>
      <c r="H7" s="2"/>
      <c r="I7" s="2"/>
      <c r="J7" s="2"/>
    </row>
    <row r="8" spans="1:10" x14ac:dyDescent="0.2">
      <c r="A8" s="2">
        <v>692</v>
      </c>
      <c r="B8" s="2">
        <v>566</v>
      </c>
      <c r="C8" s="2">
        <v>1050</v>
      </c>
      <c r="D8" s="2">
        <v>639</v>
      </c>
      <c r="G8" s="2"/>
      <c r="H8" s="2"/>
      <c r="I8" s="2"/>
      <c r="J8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5E83-D26B-D24B-831E-538C51700934}">
  <dimension ref="A1:D8"/>
  <sheetViews>
    <sheetView workbookViewId="0">
      <selection activeCell="D4" sqref="D4:D8"/>
    </sheetView>
  </sheetViews>
  <sheetFormatPr baseColWidth="10" defaultRowHeight="16" x14ac:dyDescent="0.2"/>
  <cols>
    <col min="1" max="1" width="42.33203125" customWidth="1"/>
    <col min="2" max="2" width="44.6640625" customWidth="1"/>
    <col min="3" max="3" width="39.83203125" customWidth="1"/>
    <col min="4" max="4" width="33.6640625" customWidth="1"/>
  </cols>
  <sheetData>
    <row r="1" spans="1:4" x14ac:dyDescent="0.2">
      <c r="A1" s="8" t="s">
        <v>217</v>
      </c>
    </row>
    <row r="2" spans="1:4" x14ac:dyDescent="0.2">
      <c r="A2" t="s">
        <v>80</v>
      </c>
    </row>
    <row r="3" spans="1:4" x14ac:dyDescent="0.2">
      <c r="A3" t="s">
        <v>75</v>
      </c>
      <c r="B3" t="s">
        <v>76</v>
      </c>
      <c r="C3" t="s">
        <v>77</v>
      </c>
      <c r="D3" t="s">
        <v>78</v>
      </c>
    </row>
    <row r="4" spans="1:4" x14ac:dyDescent="0.2">
      <c r="A4" s="2">
        <v>1280</v>
      </c>
      <c r="B4" s="2">
        <v>1838</v>
      </c>
      <c r="C4" s="2">
        <v>1468</v>
      </c>
      <c r="D4" s="2">
        <v>2122</v>
      </c>
    </row>
    <row r="5" spans="1:4" x14ac:dyDescent="0.2">
      <c r="A5" s="2">
        <v>1460</v>
      </c>
      <c r="B5" s="2">
        <v>2119</v>
      </c>
      <c r="C5" s="2">
        <v>1181</v>
      </c>
      <c r="D5" s="2">
        <v>2420</v>
      </c>
    </row>
    <row r="6" spans="1:4" x14ac:dyDescent="0.2">
      <c r="A6" s="2">
        <v>1509</v>
      </c>
      <c r="B6" s="2">
        <v>2559</v>
      </c>
      <c r="C6" s="2">
        <v>1274</v>
      </c>
      <c r="D6" s="2">
        <v>1629</v>
      </c>
    </row>
    <row r="7" spans="1:4" x14ac:dyDescent="0.2">
      <c r="A7" s="2">
        <v>1278</v>
      </c>
      <c r="B7" s="2">
        <v>1461</v>
      </c>
      <c r="C7" s="2">
        <v>1771</v>
      </c>
      <c r="D7" s="2">
        <v>1268</v>
      </c>
    </row>
    <row r="8" spans="1:4" x14ac:dyDescent="0.2">
      <c r="A8" s="2">
        <v>1680</v>
      </c>
      <c r="B8" s="2">
        <v>1595</v>
      </c>
      <c r="C8" s="2">
        <v>1160</v>
      </c>
      <c r="D8" s="2">
        <v>2107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8606-5F18-314A-B633-DAB3A3CEACE1}">
  <dimension ref="A1:B22"/>
  <sheetViews>
    <sheetView workbookViewId="0">
      <selection activeCell="G33" sqref="G33"/>
    </sheetView>
  </sheetViews>
  <sheetFormatPr baseColWidth="10" defaultRowHeight="16" x14ac:dyDescent="0.2"/>
  <cols>
    <col min="1" max="1" width="22.6640625" style="5" customWidth="1"/>
    <col min="2" max="2" width="24.33203125" style="5" customWidth="1"/>
  </cols>
  <sheetData>
    <row r="1" spans="1:2" x14ac:dyDescent="0.2">
      <c r="A1" s="4" t="s">
        <v>88</v>
      </c>
    </row>
    <row r="4" spans="1:2" x14ac:dyDescent="0.2">
      <c r="A4" s="5" t="s">
        <v>117</v>
      </c>
    </row>
    <row r="5" spans="1:2" x14ac:dyDescent="0.2">
      <c r="A5" s="5" t="s">
        <v>89</v>
      </c>
      <c r="B5" s="5" t="s">
        <v>90</v>
      </c>
    </row>
    <row r="6" spans="1:2" x14ac:dyDescent="0.2">
      <c r="A6" s="5" t="s">
        <v>91</v>
      </c>
      <c r="B6" s="5">
        <v>0.8883368694610011</v>
      </c>
    </row>
    <row r="7" spans="1:2" x14ac:dyDescent="0.2">
      <c r="A7" s="5" t="s">
        <v>92</v>
      </c>
      <c r="B7" s="5">
        <v>18.322506271079234</v>
      </c>
    </row>
    <row r="8" spans="1:2" x14ac:dyDescent="0.2">
      <c r="A8" s="5" t="s">
        <v>93</v>
      </c>
      <c r="B8" s="5">
        <v>0.73491460228734062</v>
      </c>
    </row>
    <row r="9" spans="1:2" x14ac:dyDescent="0.2">
      <c r="A9" s="5" t="s">
        <v>94</v>
      </c>
      <c r="B9" s="5">
        <v>1.2606946240859467</v>
      </c>
    </row>
    <row r="10" spans="1:2" x14ac:dyDescent="0.2">
      <c r="A10" s="5" t="s">
        <v>95</v>
      </c>
      <c r="B10" s="5">
        <v>3.1763493197475237</v>
      </c>
    </row>
    <row r="11" spans="1:2" x14ac:dyDescent="0.2">
      <c r="A11" s="5" t="s">
        <v>96</v>
      </c>
      <c r="B11" s="5">
        <v>0.55476066412038239</v>
      </c>
    </row>
    <row r="12" spans="1:2" x14ac:dyDescent="0.2">
      <c r="A12" s="5" t="s">
        <v>97</v>
      </c>
      <c r="B12" s="5">
        <v>3.5510611821368956</v>
      </c>
    </row>
    <row r="13" spans="1:2" x14ac:dyDescent="0.2">
      <c r="A13" s="5" t="s">
        <v>98</v>
      </c>
      <c r="B13" s="5">
        <v>25.234215628021612</v>
      </c>
    </row>
    <row r="14" spans="1:2" x14ac:dyDescent="0.2">
      <c r="A14" s="5" t="s">
        <v>99</v>
      </c>
      <c r="B14" s="5">
        <v>3.3300747839746032</v>
      </c>
    </row>
    <row r="15" spans="1:2" x14ac:dyDescent="0.2">
      <c r="A15" s="5" t="s">
        <v>100</v>
      </c>
      <c r="B15" s="5">
        <v>5.6026650787257477</v>
      </c>
    </row>
    <row r="16" spans="1:2" x14ac:dyDescent="0.2">
      <c r="A16" s="5" t="s">
        <v>101</v>
      </c>
      <c r="B16" s="5">
        <v>1.3257896561103648</v>
      </c>
    </row>
    <row r="17" spans="1:2" x14ac:dyDescent="0.2">
      <c r="A17" s="5" t="s">
        <v>102</v>
      </c>
      <c r="B17" s="5">
        <v>7.7235579798329184</v>
      </c>
    </row>
    <row r="18" spans="1:2" x14ac:dyDescent="0.2">
      <c r="A18" s="5" t="s">
        <v>103</v>
      </c>
      <c r="B18" s="5">
        <v>8.0111950395991567</v>
      </c>
    </row>
    <row r="19" spans="1:2" x14ac:dyDescent="0.2">
      <c r="A19" s="5" t="s">
        <v>104</v>
      </c>
      <c r="B19" s="5">
        <v>12.094627652096483</v>
      </c>
    </row>
    <row r="20" spans="1:2" x14ac:dyDescent="0.2">
      <c r="A20" s="5" t="s">
        <v>105</v>
      </c>
      <c r="B20" s="5">
        <v>2.0687541601440174</v>
      </c>
    </row>
    <row r="21" spans="1:2" x14ac:dyDescent="0.2">
      <c r="A21" s="5" t="s">
        <v>106</v>
      </c>
      <c r="B21" s="5">
        <v>2.3802907413365961</v>
      </c>
    </row>
    <row r="22" spans="1:2" x14ac:dyDescent="0.2">
      <c r="A22" s="5" t="s">
        <v>107</v>
      </c>
      <c r="B22" s="5">
        <v>166.1940484360112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8C05-D6F7-5F49-AFAC-84ED384B3690}">
  <dimension ref="A1:B11"/>
  <sheetViews>
    <sheetView workbookViewId="0">
      <selection activeCell="F33" sqref="F33"/>
    </sheetView>
  </sheetViews>
  <sheetFormatPr baseColWidth="10" defaultRowHeight="16" x14ac:dyDescent="0.2"/>
  <cols>
    <col min="1" max="1" width="20.5" style="5" customWidth="1"/>
    <col min="2" max="2" width="44.6640625" style="5" customWidth="1"/>
  </cols>
  <sheetData>
    <row r="1" spans="1:2" x14ac:dyDescent="0.2">
      <c r="A1" s="4" t="s">
        <v>108</v>
      </c>
    </row>
    <row r="2" spans="1:2" x14ac:dyDescent="0.2">
      <c r="A2" s="5" t="s">
        <v>118</v>
      </c>
    </row>
    <row r="4" spans="1:2" x14ac:dyDescent="0.2">
      <c r="A4" s="5" t="s">
        <v>109</v>
      </c>
      <c r="B4" s="5" t="s">
        <v>90</v>
      </c>
    </row>
    <row r="5" spans="1:2" x14ac:dyDescent="0.2">
      <c r="A5" s="15" t="s">
        <v>110</v>
      </c>
      <c r="B5" s="5">
        <v>10.021998762700653</v>
      </c>
    </row>
    <row r="6" spans="1:2" x14ac:dyDescent="0.2">
      <c r="A6" s="15" t="s">
        <v>111</v>
      </c>
      <c r="B6" s="5">
        <v>3.6186089780407085</v>
      </c>
    </row>
    <row r="7" spans="1:2" x14ac:dyDescent="0.2">
      <c r="A7" s="15" t="s">
        <v>112</v>
      </c>
      <c r="B7" s="5">
        <v>0.21803504488693742</v>
      </c>
    </row>
    <row r="8" spans="1:2" x14ac:dyDescent="0.2">
      <c r="A8" s="15" t="s">
        <v>113</v>
      </c>
      <c r="B8" s="5">
        <v>2.8717948208180979</v>
      </c>
    </row>
    <row r="9" spans="1:2" x14ac:dyDescent="0.2">
      <c r="A9" s="15" t="s">
        <v>114</v>
      </c>
      <c r="B9" s="5">
        <v>1</v>
      </c>
    </row>
    <row r="10" spans="1:2" x14ac:dyDescent="0.2">
      <c r="A10" s="15" t="s">
        <v>115</v>
      </c>
      <c r="B10" s="5">
        <v>3.1298701061719343E-2</v>
      </c>
    </row>
    <row r="11" spans="1:2" x14ac:dyDescent="0.2">
      <c r="A11" s="15" t="s">
        <v>116</v>
      </c>
      <c r="B11" s="5">
        <v>0.10560592927628003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AF3C-6F22-A741-A9BC-7778DA7B68B1}">
  <dimension ref="A1:C9"/>
  <sheetViews>
    <sheetView workbookViewId="0">
      <selection activeCell="C5" sqref="C5:C8"/>
    </sheetView>
  </sheetViews>
  <sheetFormatPr baseColWidth="10" defaultRowHeight="16" x14ac:dyDescent="0.2"/>
  <cols>
    <col min="1" max="1" width="21.1640625" customWidth="1"/>
    <col min="2" max="2" width="21.5" customWidth="1"/>
  </cols>
  <sheetData>
    <row r="1" spans="1:3" x14ac:dyDescent="0.2">
      <c r="A1" t="s">
        <v>237</v>
      </c>
    </row>
    <row r="4" spans="1:3" x14ac:dyDescent="0.2">
      <c r="A4" t="s">
        <v>26</v>
      </c>
      <c r="B4" t="s">
        <v>238</v>
      </c>
      <c r="C4" t="s">
        <v>27</v>
      </c>
    </row>
    <row r="5" spans="1:3" x14ac:dyDescent="0.2">
      <c r="A5" s="34">
        <v>0.37459000999999997</v>
      </c>
      <c r="B5" s="34">
        <v>0.45102250999999999</v>
      </c>
      <c r="C5" s="34">
        <v>1.7625716899999999</v>
      </c>
    </row>
    <row r="6" spans="1:3" x14ac:dyDescent="0.2">
      <c r="A6" s="34">
        <v>0.41451350999999997</v>
      </c>
      <c r="B6" s="34">
        <v>0.35288121</v>
      </c>
      <c r="C6" s="34">
        <v>1.6277865499999999</v>
      </c>
    </row>
    <row r="7" spans="1:3" x14ac:dyDescent="0.2">
      <c r="A7" s="34">
        <v>0.42643656000000002</v>
      </c>
      <c r="B7" s="34">
        <v>0.27050096000000001</v>
      </c>
      <c r="C7" s="34">
        <v>0.50900842999999996</v>
      </c>
    </row>
    <row r="8" spans="1:3" x14ac:dyDescent="0.2">
      <c r="A8" s="34">
        <v>0.27334107000000002</v>
      </c>
      <c r="B8" s="34">
        <v>0.49762305000000001</v>
      </c>
      <c r="C8" s="34">
        <v>0.33254979000000001</v>
      </c>
    </row>
    <row r="9" spans="1:3" x14ac:dyDescent="0.2">
      <c r="A9" s="34">
        <v>0.27261803000000001</v>
      </c>
      <c r="B9" s="34"/>
      <c r="C9" s="3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2C35-76A4-EF4D-A194-A43BA29CE5CB}">
  <dimension ref="A1:B13"/>
  <sheetViews>
    <sheetView workbookViewId="0">
      <selection activeCell="B4" sqref="B4:B13"/>
    </sheetView>
  </sheetViews>
  <sheetFormatPr baseColWidth="10" defaultRowHeight="16" x14ac:dyDescent="0.2"/>
  <cols>
    <col min="1" max="1" width="22" customWidth="1"/>
    <col min="2" max="2" width="21.5" customWidth="1"/>
  </cols>
  <sheetData>
    <row r="1" spans="1:2" x14ac:dyDescent="0.2">
      <c r="A1" t="s">
        <v>239</v>
      </c>
    </row>
    <row r="3" spans="1:2" x14ac:dyDescent="0.2">
      <c r="A3" t="s">
        <v>240</v>
      </c>
      <c r="B3" t="s">
        <v>241</v>
      </c>
    </row>
    <row r="4" spans="1:2" x14ac:dyDescent="0.2">
      <c r="A4" s="34">
        <v>0.83066315999999996</v>
      </c>
      <c r="B4" s="34">
        <v>0.58324087000000002</v>
      </c>
    </row>
    <row r="5" spans="1:2" x14ac:dyDescent="0.2">
      <c r="A5" s="34">
        <v>0.27073711</v>
      </c>
      <c r="B5" s="34">
        <v>0.26881033999999998</v>
      </c>
    </row>
    <row r="6" spans="1:2" x14ac:dyDescent="0.2">
      <c r="A6" s="34">
        <v>1.3418366100000001</v>
      </c>
      <c r="B6" s="34">
        <v>1.0892855400000001</v>
      </c>
    </row>
    <row r="7" spans="1:2" x14ac:dyDescent="0.2">
      <c r="A7" s="34">
        <v>1.08828189</v>
      </c>
      <c r="B7" s="34">
        <v>1.3514568600000001</v>
      </c>
    </row>
    <row r="8" spans="1:2" x14ac:dyDescent="0.2">
      <c r="A8" s="34">
        <v>1.2677536199999999</v>
      </c>
      <c r="B8" s="34">
        <v>0.52307053000000003</v>
      </c>
    </row>
    <row r="9" spans="1:2" x14ac:dyDescent="0.2">
      <c r="A9" s="34">
        <v>1.17479321</v>
      </c>
      <c r="B9" s="34">
        <v>0.65143781999999995</v>
      </c>
    </row>
    <row r="10" spans="1:2" x14ac:dyDescent="0.2">
      <c r="A10" s="34">
        <v>0.66904927999999997</v>
      </c>
      <c r="B10" s="34">
        <v>0.88860521999999997</v>
      </c>
    </row>
    <row r="11" spans="1:2" x14ac:dyDescent="0.2">
      <c r="A11" s="34">
        <v>0.55245860000000002</v>
      </c>
      <c r="B11" s="34">
        <v>1.63629903</v>
      </c>
    </row>
    <row r="12" spans="1:2" x14ac:dyDescent="0.2">
      <c r="A12" s="34"/>
      <c r="B12" s="34">
        <v>0.72082986000000004</v>
      </c>
    </row>
    <row r="13" spans="1:2" x14ac:dyDescent="0.2">
      <c r="A13" s="34"/>
      <c r="B13" s="34">
        <v>0.71562300000000001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7607-B641-5D43-94EB-0C9EDF42F4D1}">
  <dimension ref="A1:B14"/>
  <sheetViews>
    <sheetView workbookViewId="0">
      <selection activeCell="B4" sqref="B4:B14"/>
    </sheetView>
  </sheetViews>
  <sheetFormatPr baseColWidth="10" defaultRowHeight="16" x14ac:dyDescent="0.2"/>
  <cols>
    <col min="1" max="1" width="21.33203125" customWidth="1"/>
    <col min="2" max="2" width="21.6640625" customWidth="1"/>
  </cols>
  <sheetData>
    <row r="1" spans="1:2" x14ac:dyDescent="0.2">
      <c r="A1" t="s">
        <v>242</v>
      </c>
    </row>
    <row r="3" spans="1:2" x14ac:dyDescent="0.2">
      <c r="A3" t="s">
        <v>243</v>
      </c>
      <c r="B3" t="s">
        <v>244</v>
      </c>
    </row>
    <row r="4" spans="1:2" x14ac:dyDescent="0.2">
      <c r="A4" s="34">
        <v>0.50813828999999999</v>
      </c>
      <c r="B4" s="34">
        <v>0.68578463999999995</v>
      </c>
    </row>
    <row r="5" spans="1:2" x14ac:dyDescent="0.2">
      <c r="A5" s="34">
        <v>0.53104962</v>
      </c>
      <c r="B5" s="34">
        <v>1.5063983999999999</v>
      </c>
    </row>
    <row r="6" spans="1:2" x14ac:dyDescent="0.2">
      <c r="A6" s="34">
        <v>0.89166882000000003</v>
      </c>
      <c r="B6" s="34">
        <v>1.1278048199999999</v>
      </c>
    </row>
    <row r="7" spans="1:2" x14ac:dyDescent="0.2">
      <c r="A7" s="34">
        <v>0.61377983000000003</v>
      </c>
      <c r="B7" s="34">
        <v>0.75276463999999998</v>
      </c>
    </row>
    <row r="8" spans="1:2" x14ac:dyDescent="0.2">
      <c r="A8" s="34">
        <v>0.98675237999999998</v>
      </c>
      <c r="B8" s="34">
        <v>0.69254866000000004</v>
      </c>
    </row>
    <row r="9" spans="1:2" x14ac:dyDescent="0.2">
      <c r="A9" s="34">
        <v>1.03464764</v>
      </c>
      <c r="B9" s="34">
        <v>0.57927622999999995</v>
      </c>
    </row>
    <row r="10" spans="1:2" x14ac:dyDescent="0.2">
      <c r="A10" s="34">
        <v>0.26232007000000002</v>
      </c>
      <c r="B10" s="34">
        <v>0.73321068</v>
      </c>
    </row>
    <row r="11" spans="1:2" x14ac:dyDescent="0.2">
      <c r="A11" s="34">
        <v>0.70765754000000003</v>
      </c>
      <c r="B11" s="34">
        <v>0.92335756000000002</v>
      </c>
    </row>
    <row r="12" spans="1:2" x14ac:dyDescent="0.2">
      <c r="A12" s="34">
        <v>1.2647156900000001</v>
      </c>
      <c r="B12" s="34">
        <v>0.53216326999999997</v>
      </c>
    </row>
    <row r="13" spans="1:2" x14ac:dyDescent="0.2">
      <c r="A13" s="34">
        <v>1.82104687</v>
      </c>
      <c r="B13" s="34">
        <v>4.8166727600000003</v>
      </c>
    </row>
    <row r="14" spans="1:2" x14ac:dyDescent="0.2">
      <c r="A14" s="34"/>
      <c r="B14" s="34">
        <v>1.6837857199999999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3FC2-E191-C24F-B9E5-85343028039F}">
  <dimension ref="A1:J23"/>
  <sheetViews>
    <sheetView zoomScale="120" zoomScaleNormal="120" workbookViewId="0">
      <selection activeCell="B7" sqref="B7:B17"/>
    </sheetView>
  </sheetViews>
  <sheetFormatPr baseColWidth="10" defaultRowHeight="16" x14ac:dyDescent="0.2"/>
  <cols>
    <col min="1" max="2" width="15.83203125" customWidth="1"/>
  </cols>
  <sheetData>
    <row r="1" spans="1:10" x14ac:dyDescent="0.2">
      <c r="A1" s="8" t="s">
        <v>234</v>
      </c>
      <c r="E1" s="8"/>
      <c r="I1" s="9"/>
    </row>
    <row r="5" spans="1:10" x14ac:dyDescent="0.2">
      <c r="A5" t="s">
        <v>81</v>
      </c>
    </row>
    <row r="6" spans="1:10" x14ac:dyDescent="0.2">
      <c r="A6" s="6" t="s">
        <v>26</v>
      </c>
      <c r="B6" s="6" t="s">
        <v>27</v>
      </c>
      <c r="E6" s="6"/>
      <c r="F6" s="6"/>
      <c r="I6" s="6"/>
      <c r="J6" s="6"/>
    </row>
    <row r="7" spans="1:10" x14ac:dyDescent="0.2">
      <c r="A7" s="2">
        <v>3.366476</v>
      </c>
      <c r="B7" s="2">
        <v>4.0955959999999996</v>
      </c>
      <c r="E7" s="2"/>
      <c r="F7" s="2"/>
      <c r="I7" s="2"/>
      <c r="J7" s="2"/>
    </row>
    <row r="8" spans="1:10" x14ac:dyDescent="0.2">
      <c r="A8" s="2">
        <v>3.8780600000000001</v>
      </c>
      <c r="B8" s="2">
        <v>4.1238200000000003</v>
      </c>
      <c r="E8" s="2"/>
      <c r="F8" s="2"/>
      <c r="I8" s="2"/>
      <c r="J8" s="2"/>
    </row>
    <row r="9" spans="1:10" x14ac:dyDescent="0.2">
      <c r="A9" s="2">
        <v>3.3606199999999999</v>
      </c>
      <c r="B9" s="2">
        <v>5.3468600000000004</v>
      </c>
      <c r="E9" s="2"/>
      <c r="F9" s="2"/>
      <c r="I9" s="2"/>
      <c r="J9" s="2"/>
    </row>
    <row r="10" spans="1:10" x14ac:dyDescent="0.2">
      <c r="A10" s="2">
        <v>4.627148</v>
      </c>
      <c r="B10" s="2">
        <v>4.8270200000000001</v>
      </c>
      <c r="E10" s="2"/>
      <c r="F10" s="2"/>
      <c r="I10" s="2"/>
      <c r="J10" s="2"/>
    </row>
    <row r="11" spans="1:10" x14ac:dyDescent="0.2">
      <c r="A11" s="2">
        <v>2.637356</v>
      </c>
      <c r="B11" s="2">
        <v>7.1296759999999999</v>
      </c>
      <c r="E11" s="2"/>
      <c r="F11" s="2"/>
      <c r="I11" s="2"/>
      <c r="J11" s="2"/>
    </row>
    <row r="12" spans="1:10" x14ac:dyDescent="0.2">
      <c r="A12" s="2">
        <v>4.0203319999999998</v>
      </c>
      <c r="B12" s="2">
        <v>3.98219067</v>
      </c>
      <c r="E12" s="2"/>
      <c r="F12" s="2"/>
      <c r="I12" s="2"/>
      <c r="J12" s="2"/>
    </row>
    <row r="13" spans="1:10" x14ac:dyDescent="0.2">
      <c r="A13" s="2">
        <v>5.6338039999999996</v>
      </c>
      <c r="B13" s="2">
        <v>7.1296759999999999</v>
      </c>
      <c r="E13" s="2"/>
      <c r="F13" s="2"/>
      <c r="I13" s="2"/>
      <c r="J13" s="2"/>
    </row>
    <row r="14" spans="1:10" x14ac:dyDescent="0.2">
      <c r="A14" s="2">
        <v>3.6722359999999998</v>
      </c>
      <c r="B14" s="2">
        <v>8.5455799999999993</v>
      </c>
      <c r="E14" s="2"/>
      <c r="F14" s="2"/>
      <c r="I14" s="2"/>
      <c r="J14" s="2"/>
    </row>
    <row r="15" spans="1:10" x14ac:dyDescent="0.2">
      <c r="A15" s="2">
        <v>4.0461439500000003</v>
      </c>
      <c r="B15" s="2">
        <v>3.7328786699999998</v>
      </c>
      <c r="E15" s="2"/>
      <c r="F15" s="2"/>
      <c r="I15" s="2"/>
      <c r="J15" s="2"/>
    </row>
    <row r="16" spans="1:10" x14ac:dyDescent="0.2">
      <c r="A16" s="2">
        <v>4.7717036999999998</v>
      </c>
      <c r="B16" s="2">
        <v>3.9508306700000002</v>
      </c>
      <c r="E16" s="2"/>
      <c r="F16" s="2"/>
      <c r="I16" s="2"/>
      <c r="J16" s="2"/>
    </row>
    <row r="17" spans="1:10" x14ac:dyDescent="0.2">
      <c r="A17" s="2">
        <v>3.5458325999999998</v>
      </c>
      <c r="B17" s="2">
        <v>3.9853266700000001</v>
      </c>
      <c r="E17" s="2"/>
      <c r="F17" s="2"/>
      <c r="I17" s="2"/>
      <c r="J17" s="2"/>
    </row>
    <row r="18" spans="1:10" x14ac:dyDescent="0.2">
      <c r="A18" s="2">
        <v>5.142188</v>
      </c>
      <c r="B18" s="2"/>
      <c r="E18" s="2"/>
      <c r="F18" s="2"/>
      <c r="I18" s="2"/>
      <c r="J18" s="2"/>
    </row>
    <row r="19" spans="1:10" x14ac:dyDescent="0.2">
      <c r="A19" s="2">
        <v>2.7925879999999998</v>
      </c>
      <c r="B19" s="2"/>
      <c r="E19" s="2"/>
      <c r="F19" s="2"/>
      <c r="I19" s="2"/>
      <c r="J19" s="2"/>
    </row>
    <row r="20" spans="1:10" x14ac:dyDescent="0.2">
      <c r="A20" s="2">
        <v>6.7356920000000002</v>
      </c>
      <c r="B20" s="2"/>
      <c r="E20" s="2"/>
      <c r="F20" s="2"/>
      <c r="I20" s="2"/>
      <c r="J20" s="2"/>
    </row>
    <row r="21" spans="1:10" x14ac:dyDescent="0.2">
      <c r="A21" s="2">
        <v>4.6460844000000003</v>
      </c>
      <c r="B21" s="2"/>
      <c r="E21" s="2"/>
      <c r="F21" s="2"/>
      <c r="I21" s="2"/>
      <c r="J21" s="2"/>
    </row>
    <row r="22" spans="1:10" x14ac:dyDescent="0.2">
      <c r="A22" s="2">
        <v>4.2367387499999998</v>
      </c>
      <c r="B22" s="2"/>
      <c r="I22" s="2"/>
      <c r="J22" s="2"/>
    </row>
    <row r="23" spans="1:10" x14ac:dyDescent="0.2">
      <c r="A23" s="2">
        <v>3.7559200499999998</v>
      </c>
      <c r="B23" s="2"/>
      <c r="I23" s="2"/>
      <c r="J2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ED7F-98C2-E944-97EE-E39DB9239AAE}">
  <dimension ref="A1:F22"/>
  <sheetViews>
    <sheetView zoomScale="120" zoomScaleNormal="120" workbookViewId="0">
      <selection activeCell="F6" sqref="F6:F16"/>
    </sheetView>
  </sheetViews>
  <sheetFormatPr baseColWidth="10" defaultRowHeight="16" x14ac:dyDescent="0.2"/>
  <cols>
    <col min="1" max="1" width="21.6640625" style="5" customWidth="1"/>
    <col min="2" max="2" width="21.5" style="5" customWidth="1"/>
    <col min="3" max="4" width="10.83203125" style="5"/>
    <col min="5" max="5" width="21.6640625" style="5" customWidth="1"/>
    <col min="6" max="6" width="21.83203125" style="5" customWidth="1"/>
  </cols>
  <sheetData>
    <row r="1" spans="1:6" x14ac:dyDescent="0.2">
      <c r="A1" s="4" t="s">
        <v>29</v>
      </c>
    </row>
    <row r="3" spans="1:6" x14ac:dyDescent="0.2">
      <c r="A3" s="5" t="s">
        <v>25</v>
      </c>
      <c r="E3" s="5" t="s">
        <v>28</v>
      </c>
    </row>
    <row r="5" spans="1:6" x14ac:dyDescent="0.2">
      <c r="A5" s="6" t="s">
        <v>26</v>
      </c>
      <c r="B5" s="6" t="s">
        <v>27</v>
      </c>
      <c r="E5" s="6" t="s">
        <v>26</v>
      </c>
      <c r="F5" s="6" t="s">
        <v>27</v>
      </c>
    </row>
    <row r="6" spans="1:6" x14ac:dyDescent="0.2">
      <c r="A6" s="2">
        <v>0.154</v>
      </c>
      <c r="B6" s="2">
        <v>1.0309999999999999</v>
      </c>
      <c r="E6" s="2">
        <v>1.976216</v>
      </c>
      <c r="F6" s="2">
        <v>0.97492000000000001</v>
      </c>
    </row>
    <row r="7" spans="1:6" x14ac:dyDescent="0.2">
      <c r="A7" s="2">
        <v>0.25800000000000001</v>
      </c>
      <c r="B7" s="2">
        <v>0.65600000000000003</v>
      </c>
      <c r="E7" s="2">
        <v>1.3651519999999999</v>
      </c>
      <c r="F7" s="2">
        <v>1.230232</v>
      </c>
    </row>
    <row r="8" spans="1:6" x14ac:dyDescent="0.2">
      <c r="A8" s="2">
        <v>0.20100000000000001</v>
      </c>
      <c r="B8" s="2">
        <v>1.1040000000000001</v>
      </c>
      <c r="E8" s="2">
        <v>1.432544</v>
      </c>
      <c r="F8" s="2">
        <v>1.326136</v>
      </c>
    </row>
    <row r="9" spans="1:6" x14ac:dyDescent="0.2">
      <c r="A9" s="2">
        <v>0.58499999999999996</v>
      </c>
      <c r="B9" s="2">
        <v>0.91300000000000003</v>
      </c>
      <c r="E9" s="2">
        <v>1.3424720000000001</v>
      </c>
      <c r="F9" s="2">
        <v>1.589224</v>
      </c>
    </row>
    <row r="10" spans="1:6" x14ac:dyDescent="0.2">
      <c r="A10" s="2">
        <v>0.27100000000000002</v>
      </c>
      <c r="B10" s="2">
        <v>0.77800000000000002</v>
      </c>
      <c r="E10" s="2">
        <v>1.30748</v>
      </c>
      <c r="F10" s="2">
        <v>1.3462240000000001</v>
      </c>
    </row>
    <row r="11" spans="1:6" x14ac:dyDescent="0.2">
      <c r="A11" s="2">
        <v>0.67900000000000005</v>
      </c>
      <c r="B11" s="2">
        <v>1.367</v>
      </c>
      <c r="E11" s="2">
        <v>1.599728</v>
      </c>
      <c r="F11" s="2">
        <v>2.1030880000000001</v>
      </c>
    </row>
    <row r="12" spans="1:6" x14ac:dyDescent="0.2">
      <c r="A12" s="2">
        <v>0.29399999999999998</v>
      </c>
      <c r="B12" s="2">
        <v>1.032</v>
      </c>
      <c r="E12" s="2">
        <v>1.8744799999999999</v>
      </c>
      <c r="F12" s="2">
        <v>2.1024400000000001</v>
      </c>
    </row>
    <row r="13" spans="1:6" x14ac:dyDescent="0.2">
      <c r="A13" s="2">
        <v>0.38600000000000001</v>
      </c>
      <c r="B13" s="2">
        <v>1.111</v>
      </c>
      <c r="E13" s="2">
        <v>1.79348</v>
      </c>
      <c r="F13" s="2">
        <v>1.685128</v>
      </c>
    </row>
    <row r="14" spans="1:6" x14ac:dyDescent="0.2">
      <c r="A14" s="2">
        <v>0.376</v>
      </c>
      <c r="B14" s="2">
        <v>0.46899999999999997</v>
      </c>
      <c r="E14" s="2">
        <v>1.87886848</v>
      </c>
      <c r="F14" s="2">
        <v>1.7499279999999999</v>
      </c>
    </row>
    <row r="15" spans="1:6" x14ac:dyDescent="0.2">
      <c r="A15" s="2">
        <v>0.191</v>
      </c>
      <c r="B15" s="2">
        <v>0.64200000000000002</v>
      </c>
      <c r="E15" s="2">
        <v>1.8476358399999999</v>
      </c>
      <c r="F15" s="2">
        <v>1.84972</v>
      </c>
    </row>
    <row r="16" spans="1:6" x14ac:dyDescent="0.2">
      <c r="A16" s="2">
        <v>0.55900000000000005</v>
      </c>
      <c r="B16" s="2">
        <v>0.41</v>
      </c>
      <c r="E16" s="2">
        <v>1.36325216</v>
      </c>
      <c r="F16" s="2">
        <v>1.7693680000000001</v>
      </c>
    </row>
    <row r="17" spans="1:6" x14ac:dyDescent="0.2">
      <c r="A17" s="2">
        <v>0.46300000000000002</v>
      </c>
      <c r="B17" s="2"/>
      <c r="E17" s="2">
        <v>1.9281280000000001</v>
      </c>
      <c r="F17" s="2"/>
    </row>
    <row r="18" spans="1:6" x14ac:dyDescent="0.2">
      <c r="A18" s="2">
        <v>0.39300000000000002</v>
      </c>
      <c r="B18" s="2"/>
      <c r="E18" s="2">
        <v>0.92048799999999997</v>
      </c>
      <c r="F18" s="2"/>
    </row>
    <row r="19" spans="1:6" x14ac:dyDescent="0.2">
      <c r="A19" s="2">
        <v>0.53700000000000003</v>
      </c>
      <c r="B19" s="2"/>
      <c r="E19" s="2">
        <v>1.644952</v>
      </c>
      <c r="F19" s="2"/>
    </row>
    <row r="20" spans="1:6" x14ac:dyDescent="0.2">
      <c r="A20" s="2">
        <v>0.55400000000000005</v>
      </c>
      <c r="B20" s="2"/>
      <c r="E20" s="2">
        <v>1.7577369599999999</v>
      </c>
      <c r="F20" s="2"/>
    </row>
    <row r="21" spans="1:6" x14ac:dyDescent="0.2">
      <c r="A21" s="2">
        <v>0.53700000000000003</v>
      </c>
      <c r="B21" s="2"/>
      <c r="E21" s="2">
        <v>1.8476358399999999</v>
      </c>
      <c r="F21" s="2"/>
    </row>
    <row r="22" spans="1:6" x14ac:dyDescent="0.2">
      <c r="A22" s="2">
        <v>0.55400000000000005</v>
      </c>
      <c r="B22" s="2"/>
      <c r="E22" s="2">
        <v>1.36325216</v>
      </c>
      <c r="F22" s="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A5FB-EDCB-D14C-9FDF-EA14AE92D3C6}">
  <dimension ref="A1:B21"/>
  <sheetViews>
    <sheetView workbookViewId="0">
      <selection activeCell="B7" sqref="B7:B14"/>
    </sheetView>
  </sheetViews>
  <sheetFormatPr baseColWidth="10" defaultRowHeight="16" x14ac:dyDescent="0.2"/>
  <cols>
    <col min="1" max="1" width="25.1640625" customWidth="1"/>
    <col min="2" max="2" width="19" customWidth="1"/>
  </cols>
  <sheetData>
    <row r="1" spans="1:2" x14ac:dyDescent="0.2">
      <c r="A1" s="8" t="s">
        <v>235</v>
      </c>
    </row>
    <row r="5" spans="1:2" x14ac:dyDescent="0.2">
      <c r="A5" t="s">
        <v>82</v>
      </c>
    </row>
    <row r="6" spans="1:2" x14ac:dyDescent="0.2">
      <c r="A6" s="6" t="s">
        <v>26</v>
      </c>
      <c r="B6" s="6" t="s">
        <v>27</v>
      </c>
    </row>
    <row r="7" spans="1:2" x14ac:dyDescent="0.2">
      <c r="A7" s="2">
        <v>2.8817249999999999</v>
      </c>
      <c r="B7" s="2">
        <v>26.020050000000001</v>
      </c>
    </row>
    <row r="8" spans="1:2" x14ac:dyDescent="0.2">
      <c r="A8" s="2">
        <v>12.174225</v>
      </c>
      <c r="B8" s="2">
        <v>12.267150000000001</v>
      </c>
    </row>
    <row r="9" spans="1:2" x14ac:dyDescent="0.2">
      <c r="A9" s="2">
        <v>3.253425</v>
      </c>
      <c r="B9" s="2">
        <v>31.874324999999999</v>
      </c>
    </row>
    <row r="10" spans="1:2" x14ac:dyDescent="0.2">
      <c r="A10" s="2">
        <v>9.1985250000000001</v>
      </c>
      <c r="B10" s="2">
        <v>27.878550000000001</v>
      </c>
    </row>
    <row r="11" spans="1:2" x14ac:dyDescent="0.2">
      <c r="A11" s="2">
        <v>8.8268249999999995</v>
      </c>
      <c r="B11" s="2">
        <v>16.439319999999999</v>
      </c>
    </row>
    <row r="12" spans="1:2" x14ac:dyDescent="0.2">
      <c r="A12" s="2">
        <v>24.3474</v>
      </c>
      <c r="B12" s="2">
        <v>8.6366399999999999</v>
      </c>
    </row>
    <row r="13" spans="1:2" x14ac:dyDescent="0.2">
      <c r="A13" s="2">
        <v>15.24075</v>
      </c>
      <c r="B13" s="2">
        <v>5.1119250000000003</v>
      </c>
    </row>
    <row r="14" spans="1:2" x14ac:dyDescent="0.2">
      <c r="A14" s="2">
        <v>8.8373749999999998</v>
      </c>
      <c r="B14" s="2">
        <v>11.244975</v>
      </c>
    </row>
    <row r="15" spans="1:2" x14ac:dyDescent="0.2">
      <c r="A15" s="2">
        <v>5.5744499999999997</v>
      </c>
      <c r="B15" s="2"/>
    </row>
    <row r="16" spans="1:2" x14ac:dyDescent="0.2">
      <c r="A16" s="2">
        <v>5.5744499999999997</v>
      </c>
      <c r="B16" s="2"/>
    </row>
    <row r="17" spans="1:2" x14ac:dyDescent="0.2">
      <c r="A17" s="2">
        <v>4.6452</v>
      </c>
      <c r="B17" s="2"/>
    </row>
    <row r="18" spans="1:2" x14ac:dyDescent="0.2">
      <c r="A18" s="2">
        <v>9.7581749999999996</v>
      </c>
      <c r="B18" s="2"/>
    </row>
    <row r="19" spans="1:2" x14ac:dyDescent="0.2">
      <c r="A19" s="2">
        <v>6.3199500000000004</v>
      </c>
      <c r="B19" s="2"/>
    </row>
    <row r="20" spans="1:2" x14ac:dyDescent="0.2">
      <c r="A20" s="2">
        <v>2.2014399999999998</v>
      </c>
      <c r="B20" s="2"/>
    </row>
    <row r="21" spans="1:2" x14ac:dyDescent="0.2">
      <c r="A21" s="2">
        <v>24.189</v>
      </c>
      <c r="B21" s="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E3BC-B496-994A-A2E9-9030A43B0A82}">
  <dimension ref="A1:B21"/>
  <sheetViews>
    <sheetView workbookViewId="0">
      <selection activeCell="B7" sqref="B7:B14"/>
    </sheetView>
  </sheetViews>
  <sheetFormatPr baseColWidth="10" defaultRowHeight="16" x14ac:dyDescent="0.2"/>
  <cols>
    <col min="1" max="1" width="21.83203125" customWidth="1"/>
    <col min="2" max="2" width="18.5" customWidth="1"/>
  </cols>
  <sheetData>
    <row r="1" spans="1:2" x14ac:dyDescent="0.2">
      <c r="A1" s="9" t="s">
        <v>236</v>
      </c>
    </row>
    <row r="5" spans="1:2" x14ac:dyDescent="0.2">
      <c r="A5" t="s">
        <v>83</v>
      </c>
    </row>
    <row r="6" spans="1:2" x14ac:dyDescent="0.2">
      <c r="A6" s="6" t="s">
        <v>26</v>
      </c>
      <c r="B6" s="6" t="s">
        <v>27</v>
      </c>
    </row>
    <row r="7" spans="1:2" x14ac:dyDescent="0.2">
      <c r="A7" s="2">
        <v>261.8408</v>
      </c>
      <c r="B7" s="2">
        <v>253.90124299999999</v>
      </c>
    </row>
    <row r="8" spans="1:2" x14ac:dyDescent="0.2">
      <c r="A8" s="2">
        <v>222.2116</v>
      </c>
      <c r="B8" s="2">
        <v>236.99639999999999</v>
      </c>
    </row>
    <row r="9" spans="1:2" x14ac:dyDescent="0.2">
      <c r="A9" s="2">
        <v>252.49600000000001</v>
      </c>
      <c r="B9" s="2">
        <v>257.83168000000001</v>
      </c>
    </row>
    <row r="10" spans="1:2" x14ac:dyDescent="0.2">
      <c r="A10" s="2">
        <v>300.72824000000003</v>
      </c>
      <c r="B10" s="2">
        <v>294.49135999999999</v>
      </c>
    </row>
    <row r="11" spans="1:2" x14ac:dyDescent="0.2">
      <c r="A11" s="2">
        <v>260.20049999999998</v>
      </c>
      <c r="B11" s="2">
        <v>256.23095999999998</v>
      </c>
    </row>
    <row r="12" spans="1:2" x14ac:dyDescent="0.2">
      <c r="A12" s="2">
        <v>279.00560000000002</v>
      </c>
      <c r="B12" s="2">
        <v>223.65276</v>
      </c>
    </row>
    <row r="13" spans="1:2" x14ac:dyDescent="0.2">
      <c r="A13" s="2">
        <v>255.03440000000001</v>
      </c>
      <c r="B13" s="2">
        <v>293.52584000000002</v>
      </c>
    </row>
    <row r="14" spans="1:2" x14ac:dyDescent="0.2">
      <c r="A14" s="2">
        <v>199.69280000000001</v>
      </c>
      <c r="B14" s="2">
        <v>317.02015999999998</v>
      </c>
    </row>
    <row r="15" spans="1:2" x14ac:dyDescent="0.2">
      <c r="A15" s="2">
        <v>270.24608000000001</v>
      </c>
      <c r="B15" s="2"/>
    </row>
    <row r="16" spans="1:2" x14ac:dyDescent="0.2">
      <c r="A16" s="2">
        <v>222.72103999999999</v>
      </c>
      <c r="B16" s="2"/>
    </row>
    <row r="17" spans="1:2" x14ac:dyDescent="0.2">
      <c r="A17" s="2">
        <v>333.11216000000002</v>
      </c>
      <c r="B17" s="2"/>
    </row>
    <row r="18" spans="1:2" x14ac:dyDescent="0.2">
      <c r="A18" s="2">
        <v>144.76066399999999</v>
      </c>
      <c r="B18" s="2"/>
    </row>
    <row r="19" spans="1:2" x14ac:dyDescent="0.2">
      <c r="A19" s="2">
        <v>291.91663999999997</v>
      </c>
      <c r="B19" s="2"/>
    </row>
    <row r="20" spans="1:2" x14ac:dyDescent="0.2">
      <c r="A20" s="2">
        <v>273.92775999999998</v>
      </c>
      <c r="B20" s="2"/>
    </row>
    <row r="21" spans="1:2" x14ac:dyDescent="0.2">
      <c r="A21" s="2">
        <v>351.88616000000002</v>
      </c>
      <c r="B21" s="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273B-A162-9D41-9240-5E911929655D}">
  <dimension ref="A1:F26"/>
  <sheetViews>
    <sheetView workbookViewId="0">
      <selection activeCell="I30" sqref="I30"/>
    </sheetView>
  </sheetViews>
  <sheetFormatPr baseColWidth="10" defaultRowHeight="16" x14ac:dyDescent="0.2"/>
  <cols>
    <col min="1" max="1" width="21.33203125" customWidth="1"/>
    <col min="2" max="2" width="21.5" customWidth="1"/>
    <col min="5" max="5" width="21.83203125" customWidth="1"/>
    <col min="6" max="6" width="21.5" customWidth="1"/>
  </cols>
  <sheetData>
    <row r="1" spans="1:6" x14ac:dyDescent="0.2">
      <c r="A1" t="s">
        <v>247</v>
      </c>
    </row>
    <row r="4" spans="1:6" x14ac:dyDescent="0.2">
      <c r="A4" t="s">
        <v>269</v>
      </c>
    </row>
    <row r="6" spans="1:6" x14ac:dyDescent="0.2">
      <c r="A6" t="s">
        <v>248</v>
      </c>
      <c r="E6" t="s">
        <v>249</v>
      </c>
    </row>
    <row r="7" spans="1:6" x14ac:dyDescent="0.2">
      <c r="A7" t="s">
        <v>26</v>
      </c>
      <c r="B7" t="s">
        <v>27</v>
      </c>
      <c r="E7" t="s">
        <v>26</v>
      </c>
      <c r="F7" t="s">
        <v>27</v>
      </c>
    </row>
    <row r="8" spans="1:6" x14ac:dyDescent="0.2">
      <c r="A8">
        <v>4.0987655690620297</v>
      </c>
      <c r="B8">
        <v>4.1429529351100403</v>
      </c>
      <c r="E8">
        <v>3.3306398365224399</v>
      </c>
      <c r="F8">
        <v>3.5227226208640601</v>
      </c>
    </row>
    <row r="9" spans="1:6" x14ac:dyDescent="0.2">
      <c r="A9">
        <v>3.8244923631796701</v>
      </c>
      <c r="B9">
        <v>3.56342234829396</v>
      </c>
      <c r="E9">
        <v>3.7241398080578798</v>
      </c>
      <c r="F9">
        <v>3.5090910343011501</v>
      </c>
    </row>
    <row r="10" spans="1:6" x14ac:dyDescent="0.2">
      <c r="A10">
        <v>3.75547673363093</v>
      </c>
      <c r="B10">
        <v>3.6268889430412901</v>
      </c>
      <c r="E10">
        <v>2.5324994357779902</v>
      </c>
      <c r="F10">
        <v>2.7133736404932201</v>
      </c>
    </row>
    <row r="11" spans="1:6" x14ac:dyDescent="0.2">
      <c r="A11">
        <v>3.96747325305211</v>
      </c>
      <c r="B11">
        <v>4.1056163846457503</v>
      </c>
      <c r="E11">
        <v>3.87768751050996</v>
      </c>
      <c r="F11">
        <v>3.8302285718589202</v>
      </c>
    </row>
    <row r="12" spans="1:6" x14ac:dyDescent="0.2">
      <c r="A12">
        <v>3.96953557885724</v>
      </c>
      <c r="B12">
        <v>3.52312510334766</v>
      </c>
      <c r="E12">
        <v>3.07320918855457</v>
      </c>
      <c r="F12">
        <v>3.5929104397245699</v>
      </c>
    </row>
    <row r="13" spans="1:6" x14ac:dyDescent="0.2">
      <c r="A13">
        <v>3.3329297367586701</v>
      </c>
      <c r="B13">
        <v>3.8049593349419202</v>
      </c>
      <c r="E13">
        <v>1.4828755406095799</v>
      </c>
      <c r="F13">
        <v>3.3235856445034599</v>
      </c>
    </row>
    <row r="14" spans="1:6" x14ac:dyDescent="0.2">
      <c r="A14">
        <v>3.8566753804719101</v>
      </c>
      <c r="B14">
        <v>4.0333010702591698</v>
      </c>
      <c r="E14">
        <v>3.5648759390314799</v>
      </c>
      <c r="F14">
        <v>3.71792949004465</v>
      </c>
    </row>
    <row r="15" spans="1:6" x14ac:dyDescent="0.2">
      <c r="A15">
        <v>3.2654937194420199</v>
      </c>
      <c r="B15">
        <v>3.85440362313095</v>
      </c>
      <c r="E15">
        <v>3.5208140750156098</v>
      </c>
      <c r="F15">
        <v>3.1664267301667599</v>
      </c>
    </row>
    <row r="16" spans="1:6" x14ac:dyDescent="0.2">
      <c r="A16">
        <v>3.9111511655568498</v>
      </c>
      <c r="B16">
        <v>3.9274469524560902</v>
      </c>
      <c r="E16">
        <v>3.6463416485840598</v>
      </c>
      <c r="F16">
        <v>3.9759901155250899</v>
      </c>
    </row>
    <row r="17" spans="1:6" x14ac:dyDescent="0.2">
      <c r="A17">
        <v>3.4116153822061701</v>
      </c>
      <c r="B17">
        <v>3.6299917228966398</v>
      </c>
      <c r="E17">
        <v>3.8897668678504602</v>
      </c>
      <c r="F17">
        <v>3.6452677837963399</v>
      </c>
    </row>
    <row r="18" spans="1:6" x14ac:dyDescent="0.2">
      <c r="A18">
        <v>3.97514814230381</v>
      </c>
      <c r="B18">
        <v>3.1947076329891999</v>
      </c>
      <c r="E18">
        <v>3.7695133358516202</v>
      </c>
      <c r="F18">
        <v>1.8288347766573101</v>
      </c>
    </row>
    <row r="19" spans="1:6" x14ac:dyDescent="0.2">
      <c r="A19">
        <v>4.0809339207350597</v>
      </c>
      <c r="B19">
        <v>3.3578713580857</v>
      </c>
      <c r="E19">
        <v>3.5031493619969201</v>
      </c>
      <c r="F19">
        <v>2.22536485134555</v>
      </c>
    </row>
    <row r="20" spans="1:6" x14ac:dyDescent="0.2">
      <c r="A20">
        <v>3.64479425454285</v>
      </c>
      <c r="B20">
        <v>3.2315847955429802</v>
      </c>
      <c r="E20">
        <v>3.6771959140976702</v>
      </c>
      <c r="F20">
        <v>3.4734169016821199</v>
      </c>
    </row>
    <row r="21" spans="1:6" x14ac:dyDescent="0.2">
      <c r="A21">
        <v>4.1684901159323404</v>
      </c>
      <c r="B21">
        <v>3.4104265573127401</v>
      </c>
      <c r="E21">
        <v>3.4799695906052701</v>
      </c>
      <c r="F21">
        <v>3.6238112810321601</v>
      </c>
    </row>
    <row r="22" spans="1:6" x14ac:dyDescent="0.2">
      <c r="A22">
        <v>4.1030466906051704</v>
      </c>
      <c r="B22">
        <v>4.0574183556274503</v>
      </c>
      <c r="E22">
        <v>3.67533292977348</v>
      </c>
      <c r="F22">
        <v>3.81858481273802</v>
      </c>
    </row>
    <row r="23" spans="1:6" x14ac:dyDescent="0.2">
      <c r="A23">
        <v>3.8174724687217898</v>
      </c>
      <c r="B23">
        <v>3.76393146223222</v>
      </c>
      <c r="E23">
        <v>3.42410032320451</v>
      </c>
      <c r="F23">
        <v>3.5653075900338602</v>
      </c>
    </row>
    <row r="24" spans="1:6" x14ac:dyDescent="0.2">
      <c r="B24">
        <v>3.7588191060666101</v>
      </c>
      <c r="F24">
        <v>3.6504156901338201</v>
      </c>
    </row>
    <row r="25" spans="1:6" x14ac:dyDescent="0.2">
      <c r="B25">
        <v>3.9976145989270502</v>
      </c>
      <c r="F25">
        <v>3.4647712527137902</v>
      </c>
    </row>
    <row r="26" spans="1:6" x14ac:dyDescent="0.2">
      <c r="B26">
        <v>3.72452443932066</v>
      </c>
      <c r="F26">
        <v>3.3973030153053698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695F-020F-1E4C-BCFA-DF839E3319B2}">
  <dimension ref="A1:H42"/>
  <sheetViews>
    <sheetView workbookViewId="0">
      <selection activeCell="B39" sqref="B39"/>
    </sheetView>
  </sheetViews>
  <sheetFormatPr baseColWidth="10" defaultRowHeight="16" x14ac:dyDescent="0.2"/>
  <cols>
    <col min="1" max="1" width="21.33203125" customWidth="1"/>
    <col min="2" max="2" width="21" customWidth="1"/>
    <col min="3" max="3" width="21.6640625" customWidth="1"/>
    <col min="6" max="7" width="21.5" customWidth="1"/>
    <col min="8" max="8" width="21.6640625" customWidth="1"/>
  </cols>
  <sheetData>
    <row r="1" spans="1:8" x14ac:dyDescent="0.2">
      <c r="A1" t="s">
        <v>280</v>
      </c>
    </row>
    <row r="3" spans="1:8" x14ac:dyDescent="0.2">
      <c r="A3" t="s">
        <v>279</v>
      </c>
    </row>
    <row r="5" spans="1:8" x14ac:dyDescent="0.2">
      <c r="A5" t="s">
        <v>250</v>
      </c>
      <c r="F5" t="s">
        <v>251</v>
      </c>
    </row>
    <row r="7" spans="1:8" x14ac:dyDescent="0.2">
      <c r="A7" t="s">
        <v>119</v>
      </c>
      <c r="B7" t="s">
        <v>273</v>
      </c>
      <c r="C7" t="s">
        <v>274</v>
      </c>
      <c r="F7" t="s">
        <v>119</v>
      </c>
      <c r="G7" t="s">
        <v>273</v>
      </c>
      <c r="H7" t="s">
        <v>274</v>
      </c>
    </row>
    <row r="8" spans="1:8" x14ac:dyDescent="0.2">
      <c r="A8" t="s">
        <v>26</v>
      </c>
      <c r="B8">
        <v>-0.16837359099999999</v>
      </c>
      <c r="C8">
        <v>-5.7557385000000003E-2</v>
      </c>
      <c r="F8" t="s">
        <v>26</v>
      </c>
      <c r="G8">
        <v>0.202138396</v>
      </c>
      <c r="H8">
        <v>3.8366892E-2</v>
      </c>
    </row>
    <row r="9" spans="1:8" x14ac:dyDescent="0.2">
      <c r="A9" t="s">
        <v>26</v>
      </c>
      <c r="B9">
        <v>-0.203333236</v>
      </c>
      <c r="C9">
        <v>8.0287793999999996E-2</v>
      </c>
      <c r="F9" t="s">
        <v>26</v>
      </c>
      <c r="G9">
        <v>0.15743980899999999</v>
      </c>
      <c r="H9">
        <v>4.2976761000000002E-2</v>
      </c>
    </row>
    <row r="10" spans="1:8" x14ac:dyDescent="0.2">
      <c r="A10" t="s">
        <v>26</v>
      </c>
      <c r="B10">
        <v>-0.22642625799999999</v>
      </c>
      <c r="C10">
        <v>-6.0380659000000003E-2</v>
      </c>
      <c r="F10" t="s">
        <v>26</v>
      </c>
      <c r="G10">
        <v>0.191893651</v>
      </c>
      <c r="H10">
        <v>7.2096970000000002E-3</v>
      </c>
    </row>
    <row r="11" spans="1:8" x14ac:dyDescent="0.2">
      <c r="A11" t="s">
        <v>26</v>
      </c>
      <c r="B11">
        <v>-0.21373080799999999</v>
      </c>
      <c r="C11">
        <v>-7.0766850000000001E-3</v>
      </c>
      <c r="F11" t="s">
        <v>26</v>
      </c>
      <c r="G11">
        <v>8.7142031999999994E-2</v>
      </c>
      <c r="H11">
        <v>2.5628352E-2</v>
      </c>
    </row>
    <row r="12" spans="1:8" x14ac:dyDescent="0.2">
      <c r="A12" t="s">
        <v>26</v>
      </c>
      <c r="B12">
        <v>-0.19573104599999999</v>
      </c>
      <c r="C12">
        <v>-7.9892832999999996E-2</v>
      </c>
      <c r="F12" t="s">
        <v>26</v>
      </c>
      <c r="G12">
        <v>0.13706815999999999</v>
      </c>
      <c r="H12">
        <v>-5.7424397000000002E-2</v>
      </c>
    </row>
    <row r="13" spans="1:8" x14ac:dyDescent="0.2">
      <c r="A13" t="s">
        <v>26</v>
      </c>
      <c r="B13">
        <v>-0.19358486599999999</v>
      </c>
      <c r="C13">
        <v>-5.0649758000000003E-2</v>
      </c>
      <c r="F13" t="s">
        <v>26</v>
      </c>
      <c r="G13">
        <v>0.334996293</v>
      </c>
      <c r="H13">
        <v>-0.44293839800000001</v>
      </c>
    </row>
    <row r="14" spans="1:8" x14ac:dyDescent="0.2">
      <c r="A14" t="s">
        <v>26</v>
      </c>
      <c r="B14">
        <v>-0.189899387</v>
      </c>
      <c r="C14">
        <v>-1.3471778E-2</v>
      </c>
      <c r="F14" t="s">
        <v>26</v>
      </c>
      <c r="G14">
        <v>0.19908771</v>
      </c>
      <c r="H14">
        <v>5.8440272000000001E-2</v>
      </c>
    </row>
    <row r="15" spans="1:8" x14ac:dyDescent="0.2">
      <c r="A15" t="s">
        <v>26</v>
      </c>
      <c r="B15">
        <v>-0.16047858000000001</v>
      </c>
      <c r="C15">
        <v>-8.0184782999999996E-2</v>
      </c>
      <c r="F15" t="s">
        <v>26</v>
      </c>
      <c r="G15">
        <v>0.23029855099999999</v>
      </c>
      <c r="H15">
        <v>-1.1406222000000001E-2</v>
      </c>
    </row>
    <row r="16" spans="1:8" x14ac:dyDescent="0.2">
      <c r="A16" t="s">
        <v>26</v>
      </c>
      <c r="B16">
        <v>-0.22755479200000001</v>
      </c>
      <c r="C16">
        <v>-4.2270736000000003E-2</v>
      </c>
      <c r="F16" t="s">
        <v>26</v>
      </c>
      <c r="G16">
        <v>0.14429803499999999</v>
      </c>
      <c r="H16">
        <v>-1.8748322000000001E-2</v>
      </c>
    </row>
    <row r="17" spans="1:8" x14ac:dyDescent="0.2">
      <c r="A17" t="s">
        <v>26</v>
      </c>
      <c r="B17">
        <v>-9.7074751000000001E-2</v>
      </c>
      <c r="C17">
        <v>4.3292030000000002E-2</v>
      </c>
      <c r="F17" t="s">
        <v>26</v>
      </c>
      <c r="G17">
        <v>0.18202890199999999</v>
      </c>
      <c r="H17">
        <v>0.108310431</v>
      </c>
    </row>
    <row r="18" spans="1:8" x14ac:dyDescent="0.2">
      <c r="A18" t="s">
        <v>26</v>
      </c>
      <c r="B18">
        <v>-0.25273225199999999</v>
      </c>
      <c r="C18">
        <v>7.0623980000000001E-3</v>
      </c>
      <c r="F18" t="s">
        <v>26</v>
      </c>
      <c r="G18">
        <v>0.19483088200000001</v>
      </c>
      <c r="H18">
        <v>1.0854311E-2</v>
      </c>
    </row>
    <row r="19" spans="1:8" x14ac:dyDescent="0.2">
      <c r="A19" t="s">
        <v>26</v>
      </c>
      <c r="B19">
        <v>-0.157628202</v>
      </c>
      <c r="C19">
        <v>-3.2262440000000003E-2</v>
      </c>
      <c r="F19" t="s">
        <v>26</v>
      </c>
      <c r="G19">
        <v>0.16782448599999999</v>
      </c>
      <c r="H19">
        <v>8.2306462999999996E-2</v>
      </c>
    </row>
    <row r="20" spans="1:8" x14ac:dyDescent="0.2">
      <c r="A20" t="s">
        <v>26</v>
      </c>
      <c r="B20">
        <v>-0.115704748</v>
      </c>
      <c r="C20">
        <v>5.5670727000000003E-2</v>
      </c>
      <c r="F20" t="s">
        <v>26</v>
      </c>
      <c r="G20">
        <v>0.176334978</v>
      </c>
      <c r="H20">
        <v>9.7006184999999995E-2</v>
      </c>
    </row>
    <row r="21" spans="1:8" x14ac:dyDescent="0.2">
      <c r="A21" t="s">
        <v>26</v>
      </c>
      <c r="B21">
        <v>-0.169217372</v>
      </c>
      <c r="C21">
        <v>4.3458155999999998E-2</v>
      </c>
      <c r="F21" t="s">
        <v>26</v>
      </c>
      <c r="G21">
        <v>0.204468755</v>
      </c>
      <c r="H21">
        <v>3.2787733999999999E-2</v>
      </c>
    </row>
    <row r="22" spans="1:8" x14ac:dyDescent="0.2">
      <c r="A22" t="s">
        <v>26</v>
      </c>
      <c r="B22">
        <v>-0.167912853</v>
      </c>
      <c r="C22">
        <v>-1.8318597999999998E-2</v>
      </c>
      <c r="F22" t="s">
        <v>26</v>
      </c>
      <c r="G22">
        <v>0.20906086600000001</v>
      </c>
      <c r="H22">
        <v>6.4201727E-2</v>
      </c>
    </row>
    <row r="23" spans="1:8" x14ac:dyDescent="0.2">
      <c r="A23" t="s">
        <v>26</v>
      </c>
      <c r="B23">
        <v>-0.19782824900000001</v>
      </c>
      <c r="C23">
        <v>2.8939723000000001E-2</v>
      </c>
      <c r="F23" t="s">
        <v>26</v>
      </c>
      <c r="G23">
        <v>0.118299484</v>
      </c>
      <c r="H23">
        <v>0.14578333900000001</v>
      </c>
    </row>
    <row r="24" spans="1:8" x14ac:dyDescent="0.2">
      <c r="A24" t="s">
        <v>27</v>
      </c>
      <c r="B24">
        <v>-0.19090454300000001</v>
      </c>
      <c r="C24">
        <v>2.0785583999999999E-2</v>
      </c>
      <c r="F24" t="s">
        <v>27</v>
      </c>
      <c r="G24">
        <v>8.0069433999999995E-2</v>
      </c>
      <c r="H24">
        <v>5.2007976999999997E-2</v>
      </c>
    </row>
    <row r="25" spans="1:8" x14ac:dyDescent="0.2">
      <c r="A25" t="s">
        <v>27</v>
      </c>
      <c r="B25">
        <v>-0.16522700100000001</v>
      </c>
      <c r="C25">
        <v>-1.8801312000000001E-2</v>
      </c>
      <c r="F25" t="s">
        <v>27</v>
      </c>
      <c r="G25">
        <v>0.18463547399999999</v>
      </c>
      <c r="H25">
        <v>6.5394832E-2</v>
      </c>
    </row>
    <row r="26" spans="1:8" x14ac:dyDescent="0.2">
      <c r="A26" t="s">
        <v>27</v>
      </c>
      <c r="B26">
        <v>-0.15950857099999999</v>
      </c>
      <c r="C26">
        <v>3.1485250000000001E-3</v>
      </c>
      <c r="F26" t="s">
        <v>27</v>
      </c>
      <c r="G26">
        <v>0.260190849</v>
      </c>
      <c r="H26">
        <v>-5.4431858E-2</v>
      </c>
    </row>
    <row r="27" spans="1:8" x14ac:dyDescent="0.2">
      <c r="A27" t="s">
        <v>27</v>
      </c>
      <c r="B27">
        <v>-0.17538166499999999</v>
      </c>
      <c r="C27">
        <v>-5.3234253000000002E-2</v>
      </c>
      <c r="F27" t="s">
        <v>27</v>
      </c>
      <c r="G27">
        <v>0.20620804000000001</v>
      </c>
      <c r="H27">
        <v>8.8467760000000006E-3</v>
      </c>
    </row>
    <row r="28" spans="1:8" x14ac:dyDescent="0.2">
      <c r="A28" t="s">
        <v>27</v>
      </c>
      <c r="B28">
        <v>-0.190411156</v>
      </c>
      <c r="C28">
        <v>-0.136126146</v>
      </c>
      <c r="F28" t="s">
        <v>27</v>
      </c>
      <c r="G28">
        <v>0.20438181599999999</v>
      </c>
      <c r="H28">
        <v>5.4346179000000001E-2</v>
      </c>
    </row>
    <row r="29" spans="1:8" x14ac:dyDescent="0.2">
      <c r="A29" t="s">
        <v>27</v>
      </c>
      <c r="B29">
        <v>-0.20123738499999999</v>
      </c>
      <c r="C29">
        <v>1.0492454999999999E-2</v>
      </c>
      <c r="F29" t="s">
        <v>27</v>
      </c>
      <c r="G29">
        <v>0.189398183</v>
      </c>
      <c r="H29">
        <v>9.2064485000000001E-2</v>
      </c>
    </row>
    <row r="30" spans="1:8" x14ac:dyDescent="0.2">
      <c r="A30" t="s">
        <v>27</v>
      </c>
      <c r="B30">
        <v>-0.191958726</v>
      </c>
      <c r="C30">
        <v>8.2692400000000006E-3</v>
      </c>
      <c r="F30" t="s">
        <v>27</v>
      </c>
      <c r="G30">
        <v>0.15495500700000001</v>
      </c>
      <c r="H30">
        <v>0.164618445</v>
      </c>
    </row>
    <row r="31" spans="1:8" x14ac:dyDescent="0.2">
      <c r="A31" t="s">
        <v>27</v>
      </c>
      <c r="B31">
        <v>-0.202855803</v>
      </c>
      <c r="C31">
        <v>9.9904920000000001E-3</v>
      </c>
      <c r="F31" t="s">
        <v>27</v>
      </c>
      <c r="G31">
        <v>0.235524392</v>
      </c>
      <c r="H31">
        <v>4.7069930000000003E-2</v>
      </c>
    </row>
    <row r="32" spans="1:8" x14ac:dyDescent="0.2">
      <c r="A32" t="s">
        <v>27</v>
      </c>
      <c r="B32">
        <v>-0.20133648100000001</v>
      </c>
      <c r="C32">
        <v>1.4311318E-2</v>
      </c>
      <c r="F32" t="s">
        <v>27</v>
      </c>
      <c r="G32">
        <v>-0.101352629</v>
      </c>
      <c r="H32">
        <v>6.7687845999999996E-2</v>
      </c>
    </row>
    <row r="33" spans="1:8" x14ac:dyDescent="0.2">
      <c r="A33" t="s">
        <v>27</v>
      </c>
      <c r="B33">
        <v>-0.18568272</v>
      </c>
      <c r="C33">
        <v>-3.4837328000000001E-2</v>
      </c>
      <c r="F33" t="s">
        <v>27</v>
      </c>
      <c r="G33">
        <v>0.211427953</v>
      </c>
      <c r="H33">
        <v>1.7936667999999999E-2</v>
      </c>
    </row>
    <row r="34" spans="1:8" x14ac:dyDescent="0.2">
      <c r="A34" t="s">
        <v>27</v>
      </c>
      <c r="B34">
        <v>-0.235095843</v>
      </c>
      <c r="C34">
        <v>1.7638187E-2</v>
      </c>
      <c r="F34" t="s">
        <v>27</v>
      </c>
      <c r="G34">
        <v>0.24896749700000001</v>
      </c>
      <c r="H34">
        <v>-4.0557989000000003E-2</v>
      </c>
    </row>
    <row r="35" spans="1:8" x14ac:dyDescent="0.2">
      <c r="A35" t="s">
        <v>27</v>
      </c>
      <c r="B35">
        <v>-0.124941939</v>
      </c>
      <c r="C35">
        <v>-1.2587631E-2</v>
      </c>
      <c r="F35" t="s">
        <v>27</v>
      </c>
      <c r="G35">
        <v>0.31453452799999998</v>
      </c>
      <c r="H35">
        <v>-0.49645833</v>
      </c>
    </row>
    <row r="36" spans="1:8" x14ac:dyDescent="0.2">
      <c r="A36" t="s">
        <v>27</v>
      </c>
      <c r="B36">
        <v>-9.8792402000000001E-2</v>
      </c>
      <c r="C36">
        <v>9.587277E-3</v>
      </c>
      <c r="F36" t="s">
        <v>27</v>
      </c>
      <c r="G36">
        <v>0.18411472100000001</v>
      </c>
      <c r="H36">
        <v>3.9502436000000002E-2</v>
      </c>
    </row>
    <row r="37" spans="1:8" x14ac:dyDescent="0.2">
      <c r="A37" t="s">
        <v>27</v>
      </c>
      <c r="B37">
        <v>-0.117368364</v>
      </c>
      <c r="C37">
        <v>-2.2680419E-2</v>
      </c>
      <c r="F37" t="s">
        <v>27</v>
      </c>
      <c r="G37">
        <v>0.103031023</v>
      </c>
      <c r="H37">
        <v>5.3947723000000003E-2</v>
      </c>
    </row>
    <row r="38" spans="1:8" x14ac:dyDescent="0.2">
      <c r="A38" t="s">
        <v>27</v>
      </c>
      <c r="B38">
        <v>-0.18120982599999999</v>
      </c>
      <c r="C38">
        <v>-2.095034E-3</v>
      </c>
      <c r="F38" t="s">
        <v>27</v>
      </c>
      <c r="G38">
        <v>0.12914442200000001</v>
      </c>
      <c r="H38">
        <v>8.9241066999999993E-2</v>
      </c>
    </row>
    <row r="39" spans="1:8" x14ac:dyDescent="0.2">
      <c r="A39" t="s">
        <v>27</v>
      </c>
      <c r="B39">
        <v>-0.134958466</v>
      </c>
      <c r="C39">
        <v>-2.2478886999999999E-2</v>
      </c>
      <c r="F39" t="s">
        <v>27</v>
      </c>
      <c r="G39">
        <v>0.14004897799999999</v>
      </c>
      <c r="H39">
        <v>0.10010345499999999</v>
      </c>
    </row>
    <row r="40" spans="1:8" x14ac:dyDescent="0.2">
      <c r="A40" t="s">
        <v>27</v>
      </c>
      <c r="B40">
        <v>-0.19065299299999999</v>
      </c>
      <c r="C40">
        <v>-3.8476060999999999E-2</v>
      </c>
      <c r="F40" t="s">
        <v>27</v>
      </c>
      <c r="G40">
        <v>8.8568710999999994E-2</v>
      </c>
      <c r="H40">
        <v>0.122468093</v>
      </c>
    </row>
    <row r="41" spans="1:8" x14ac:dyDescent="0.2">
      <c r="A41" t="s">
        <v>27</v>
      </c>
      <c r="B41">
        <v>-0.162317978</v>
      </c>
      <c r="C41">
        <v>-8.7445216000000006E-2</v>
      </c>
      <c r="F41" t="s">
        <v>27</v>
      </c>
      <c r="G41">
        <v>0.21598168300000001</v>
      </c>
      <c r="H41">
        <v>6.8583259999999997E-3</v>
      </c>
    </row>
    <row r="42" spans="1:8" x14ac:dyDescent="0.2">
      <c r="A42" t="s">
        <v>27</v>
      </c>
      <c r="B42">
        <v>-0.153808362</v>
      </c>
      <c r="C42">
        <v>-1.5600194E-2</v>
      </c>
      <c r="F42" t="s">
        <v>27</v>
      </c>
      <c r="G42">
        <v>0.21382014299999999</v>
      </c>
      <c r="H42">
        <v>-4.0506657000000001E-2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9792-E7BF-F84A-BD94-97A63EEDBC5E}">
  <dimension ref="A1:H42"/>
  <sheetViews>
    <sheetView topLeftCell="A11" workbookViewId="0">
      <selection activeCell="J39" sqref="J39"/>
    </sheetView>
  </sheetViews>
  <sheetFormatPr baseColWidth="10" defaultRowHeight="16" x14ac:dyDescent="0.2"/>
  <cols>
    <col min="1" max="1" width="21.6640625" customWidth="1"/>
    <col min="2" max="3" width="21.5" customWidth="1"/>
    <col min="6" max="7" width="21.5" customWidth="1"/>
    <col min="8" max="8" width="21.33203125" customWidth="1"/>
  </cols>
  <sheetData>
    <row r="1" spans="1:8" x14ac:dyDescent="0.2">
      <c r="A1" t="s">
        <v>280</v>
      </c>
    </row>
    <row r="3" spans="1:8" x14ac:dyDescent="0.2">
      <c r="A3" t="s">
        <v>281</v>
      </c>
    </row>
    <row r="5" spans="1:8" x14ac:dyDescent="0.2">
      <c r="A5" t="s">
        <v>250</v>
      </c>
      <c r="F5" t="s">
        <v>251</v>
      </c>
    </row>
    <row r="7" spans="1:8" x14ac:dyDescent="0.2">
      <c r="A7" t="s">
        <v>119</v>
      </c>
      <c r="B7" t="s">
        <v>273</v>
      </c>
      <c r="C7" t="s">
        <v>274</v>
      </c>
      <c r="F7" t="s">
        <v>119</v>
      </c>
      <c r="G7" t="s">
        <v>273</v>
      </c>
      <c r="H7" t="s">
        <v>274</v>
      </c>
    </row>
    <row r="8" spans="1:8" x14ac:dyDescent="0.2">
      <c r="A8" t="s">
        <v>26</v>
      </c>
      <c r="B8">
        <v>9.8799466000000002E-2</v>
      </c>
      <c r="C8">
        <v>9.0870362999999996E-2</v>
      </c>
      <c r="F8" t="s">
        <v>26</v>
      </c>
      <c r="G8">
        <v>-0.17163285</v>
      </c>
      <c r="H8">
        <v>0.19864432700000001</v>
      </c>
    </row>
    <row r="9" spans="1:8" x14ac:dyDescent="0.2">
      <c r="A9" t="s">
        <v>26</v>
      </c>
      <c r="B9">
        <v>0.115082051</v>
      </c>
      <c r="C9">
        <v>-8.8278248000000004E-2</v>
      </c>
      <c r="F9" t="s">
        <v>26</v>
      </c>
      <c r="G9">
        <v>2.1968552999999998E-2</v>
      </c>
      <c r="H9">
        <v>-9.2551894999999995E-2</v>
      </c>
    </row>
    <row r="10" spans="1:8" x14ac:dyDescent="0.2">
      <c r="A10" t="s">
        <v>26</v>
      </c>
      <c r="B10">
        <v>5.9552191999999997E-2</v>
      </c>
      <c r="C10">
        <v>-0.13981231499999999</v>
      </c>
      <c r="F10" t="s">
        <v>26</v>
      </c>
      <c r="G10">
        <v>-0.23620082000000001</v>
      </c>
      <c r="H10">
        <v>-6.9134705000000005E-2</v>
      </c>
    </row>
    <row r="11" spans="1:8" x14ac:dyDescent="0.2">
      <c r="A11" t="s">
        <v>26</v>
      </c>
      <c r="B11">
        <v>0.122306648</v>
      </c>
      <c r="C11">
        <v>-0.18727180199999999</v>
      </c>
      <c r="F11" t="s">
        <v>26</v>
      </c>
      <c r="G11">
        <v>-3.3651209000000001E-2</v>
      </c>
      <c r="H11">
        <v>-0.15160008999999999</v>
      </c>
    </row>
    <row r="12" spans="1:8" x14ac:dyDescent="0.2">
      <c r="A12" t="s">
        <v>26</v>
      </c>
      <c r="B12">
        <v>5.1182454000000002E-2</v>
      </c>
      <c r="C12">
        <v>-0.128101619</v>
      </c>
      <c r="F12" t="s">
        <v>26</v>
      </c>
      <c r="G12">
        <v>-0.30603993000000002</v>
      </c>
      <c r="H12">
        <v>-4.9675042000000003E-2</v>
      </c>
    </row>
    <row r="13" spans="1:8" x14ac:dyDescent="0.2">
      <c r="A13" t="s">
        <v>26</v>
      </c>
      <c r="B13">
        <v>0.134092458</v>
      </c>
      <c r="C13">
        <v>-0.15026082700000001</v>
      </c>
      <c r="F13" t="s">
        <v>26</v>
      </c>
      <c r="G13">
        <v>-0.42578065100000001</v>
      </c>
      <c r="H13">
        <v>-6.7432908999999999E-2</v>
      </c>
    </row>
    <row r="14" spans="1:8" x14ac:dyDescent="0.2">
      <c r="A14" t="s">
        <v>26</v>
      </c>
      <c r="B14">
        <v>0.15984215600000001</v>
      </c>
      <c r="C14">
        <v>0.114090304</v>
      </c>
      <c r="F14" t="s">
        <v>26</v>
      </c>
      <c r="G14">
        <v>-6.9912079000000002E-2</v>
      </c>
      <c r="H14">
        <v>7.8051217000000006E-2</v>
      </c>
    </row>
    <row r="15" spans="1:8" x14ac:dyDescent="0.2">
      <c r="A15" t="s">
        <v>26</v>
      </c>
      <c r="B15">
        <v>0.21651515299999999</v>
      </c>
      <c r="C15">
        <v>6.4033122999999997E-2</v>
      </c>
      <c r="F15" t="s">
        <v>26</v>
      </c>
      <c r="G15">
        <v>-9.2405164999999997E-2</v>
      </c>
      <c r="H15">
        <v>7.4994297000000001E-2</v>
      </c>
    </row>
    <row r="16" spans="1:8" x14ac:dyDescent="0.2">
      <c r="A16" t="s">
        <v>26</v>
      </c>
      <c r="B16">
        <v>0.104405437</v>
      </c>
      <c r="C16">
        <v>3.2873125000000003E-2</v>
      </c>
      <c r="F16" t="s">
        <v>26</v>
      </c>
      <c r="G16">
        <v>-8.4743791999999998E-2</v>
      </c>
      <c r="H16">
        <v>2.3751306E-2</v>
      </c>
    </row>
    <row r="17" spans="1:8" x14ac:dyDescent="0.2">
      <c r="A17" t="s">
        <v>26</v>
      </c>
      <c r="B17">
        <v>0.14702910199999999</v>
      </c>
      <c r="C17">
        <v>6.1479283000000003E-2</v>
      </c>
      <c r="F17" t="s">
        <v>26</v>
      </c>
      <c r="G17">
        <v>1.2177442E-2</v>
      </c>
      <c r="H17">
        <v>2.1464330000000001E-3</v>
      </c>
    </row>
    <row r="18" spans="1:8" x14ac:dyDescent="0.2">
      <c r="A18" t="s">
        <v>26</v>
      </c>
      <c r="B18">
        <v>0.129516409</v>
      </c>
      <c r="C18">
        <v>4.0133440000000003E-3</v>
      </c>
      <c r="F18" t="s">
        <v>26</v>
      </c>
      <c r="G18">
        <v>4.2074087000000003E-2</v>
      </c>
      <c r="H18">
        <v>3.1734339E-2</v>
      </c>
    </row>
    <row r="19" spans="1:8" x14ac:dyDescent="0.2">
      <c r="A19" t="s">
        <v>26</v>
      </c>
      <c r="B19">
        <v>0.13929388200000001</v>
      </c>
      <c r="C19">
        <v>6.6997316000000001E-2</v>
      </c>
      <c r="F19" t="s">
        <v>26</v>
      </c>
      <c r="G19">
        <v>-0.106686287</v>
      </c>
      <c r="H19">
        <v>9.0723072000000002E-2</v>
      </c>
    </row>
    <row r="20" spans="1:8" x14ac:dyDescent="0.2">
      <c r="A20" t="s">
        <v>26</v>
      </c>
      <c r="B20">
        <v>4.5823461000000003E-2</v>
      </c>
      <c r="C20">
        <v>8.7065537999999998E-2</v>
      </c>
      <c r="F20" t="s">
        <v>26</v>
      </c>
      <c r="G20">
        <v>-8.1292890000000007E-2</v>
      </c>
      <c r="H20">
        <v>-6.400724E-3</v>
      </c>
    </row>
    <row r="21" spans="1:8" x14ac:dyDescent="0.2">
      <c r="A21" t="s">
        <v>26</v>
      </c>
      <c r="B21">
        <v>0.13992316899999999</v>
      </c>
      <c r="C21">
        <v>-2.6377569E-2</v>
      </c>
      <c r="F21" t="s">
        <v>26</v>
      </c>
      <c r="G21">
        <v>-0.228891975</v>
      </c>
      <c r="H21">
        <v>4.2324064000000002E-2</v>
      </c>
    </row>
    <row r="22" spans="1:8" x14ac:dyDescent="0.2">
      <c r="A22" t="s">
        <v>26</v>
      </c>
      <c r="B22">
        <v>9.3417438000000005E-2</v>
      </c>
      <c r="C22">
        <v>-0.10886132799999999</v>
      </c>
      <c r="F22" t="s">
        <v>26</v>
      </c>
      <c r="G22">
        <v>-0.106745338</v>
      </c>
      <c r="H22">
        <v>-3.3388455999999997E-2</v>
      </c>
    </row>
    <row r="23" spans="1:8" x14ac:dyDescent="0.2">
      <c r="A23" t="s">
        <v>26</v>
      </c>
      <c r="B23">
        <v>0.122047275</v>
      </c>
      <c r="C23">
        <v>0.122230039</v>
      </c>
      <c r="F23" t="s">
        <v>26</v>
      </c>
      <c r="G23">
        <v>-1.1065849000000001E-2</v>
      </c>
      <c r="H23">
        <v>0.113126039</v>
      </c>
    </row>
    <row r="24" spans="1:8" x14ac:dyDescent="0.2">
      <c r="A24" t="s">
        <v>27</v>
      </c>
      <c r="B24">
        <v>-7.2139012000000002E-2</v>
      </c>
      <c r="C24">
        <v>-0.10008468299999999</v>
      </c>
      <c r="F24" t="s">
        <v>27</v>
      </c>
      <c r="G24">
        <v>0.153181386</v>
      </c>
      <c r="H24">
        <v>0.130040088</v>
      </c>
    </row>
    <row r="25" spans="1:8" x14ac:dyDescent="0.2">
      <c r="A25" t="s">
        <v>27</v>
      </c>
      <c r="B25">
        <v>-8.8175984999999998E-2</v>
      </c>
      <c r="C25">
        <v>3.0613458999999999E-2</v>
      </c>
      <c r="F25" t="s">
        <v>27</v>
      </c>
      <c r="G25">
        <v>2.8476909000000002E-2</v>
      </c>
      <c r="H25">
        <v>0.13116346800000001</v>
      </c>
    </row>
    <row r="26" spans="1:8" x14ac:dyDescent="0.2">
      <c r="A26" t="s">
        <v>27</v>
      </c>
      <c r="B26">
        <v>-0.16529058799999999</v>
      </c>
      <c r="C26">
        <v>4.3951362000000001E-2</v>
      </c>
      <c r="F26" t="s">
        <v>27</v>
      </c>
      <c r="G26">
        <v>-2.0860423999999999E-2</v>
      </c>
      <c r="H26">
        <v>0.29118688500000001</v>
      </c>
    </row>
    <row r="27" spans="1:8" x14ac:dyDescent="0.2">
      <c r="A27" t="s">
        <v>27</v>
      </c>
      <c r="B27">
        <v>-9.9692584000000001E-2</v>
      </c>
      <c r="C27">
        <v>-3.2093069000000002E-2</v>
      </c>
      <c r="F27" t="s">
        <v>27</v>
      </c>
      <c r="G27">
        <v>-3.8066982999999999E-2</v>
      </c>
      <c r="H27">
        <v>2.9901325999999999E-2</v>
      </c>
    </row>
    <row r="28" spans="1:8" x14ac:dyDescent="0.2">
      <c r="A28" t="s">
        <v>27</v>
      </c>
      <c r="B28">
        <v>-5.40268E-3</v>
      </c>
      <c r="C28">
        <v>4.5981233000000003E-2</v>
      </c>
      <c r="F28" t="s">
        <v>27</v>
      </c>
      <c r="G28">
        <v>4.4942715000000001E-2</v>
      </c>
      <c r="H28">
        <v>0.11471200400000001</v>
      </c>
    </row>
    <row r="29" spans="1:8" x14ac:dyDescent="0.2">
      <c r="A29" t="s">
        <v>27</v>
      </c>
      <c r="B29">
        <v>-0.14823863800000001</v>
      </c>
      <c r="C29">
        <v>-0.138337775</v>
      </c>
      <c r="F29" t="s">
        <v>27</v>
      </c>
      <c r="G29">
        <v>0.13381084500000001</v>
      </c>
      <c r="H29">
        <v>-9.7296682999999995E-2</v>
      </c>
    </row>
    <row r="30" spans="1:8" x14ac:dyDescent="0.2">
      <c r="A30" t="s">
        <v>27</v>
      </c>
      <c r="B30">
        <v>-0.171554019</v>
      </c>
      <c r="C30">
        <v>-0.11330844800000001</v>
      </c>
      <c r="F30" t="s">
        <v>27</v>
      </c>
      <c r="G30">
        <v>-3.8064602000000003E-2</v>
      </c>
      <c r="H30">
        <v>-5.7412283000000001E-2</v>
      </c>
    </row>
    <row r="31" spans="1:8" x14ac:dyDescent="0.2">
      <c r="A31" t="s">
        <v>27</v>
      </c>
      <c r="B31">
        <v>-0.147814156</v>
      </c>
      <c r="C31">
        <v>-7.2761876000000003E-2</v>
      </c>
      <c r="F31" t="s">
        <v>27</v>
      </c>
      <c r="G31">
        <v>0.31269116800000002</v>
      </c>
      <c r="H31">
        <v>-1.5532488000000001E-2</v>
      </c>
    </row>
    <row r="32" spans="1:8" x14ac:dyDescent="0.2">
      <c r="A32" t="s">
        <v>27</v>
      </c>
      <c r="B32">
        <v>-0.120853617</v>
      </c>
      <c r="C32">
        <v>-3.5973653000000001E-2</v>
      </c>
      <c r="F32" t="s">
        <v>27</v>
      </c>
      <c r="G32">
        <v>-7.7011392999999997E-2</v>
      </c>
      <c r="H32">
        <v>-4.0299962000000002E-2</v>
      </c>
    </row>
    <row r="33" spans="1:8" x14ac:dyDescent="0.2">
      <c r="A33" t="s">
        <v>27</v>
      </c>
      <c r="B33">
        <v>-7.2873367999999994E-2</v>
      </c>
      <c r="C33">
        <v>-1.7637659E-2</v>
      </c>
      <c r="F33" t="s">
        <v>27</v>
      </c>
      <c r="G33">
        <v>8.2782570999999999E-2</v>
      </c>
      <c r="H33">
        <v>-2.9120127999999999E-2</v>
      </c>
    </row>
    <row r="34" spans="1:8" x14ac:dyDescent="0.2">
      <c r="A34" t="s">
        <v>27</v>
      </c>
      <c r="B34">
        <v>2.4304820000000001E-2</v>
      </c>
      <c r="C34">
        <v>-0.241164774</v>
      </c>
      <c r="F34" t="s">
        <v>27</v>
      </c>
      <c r="G34">
        <v>0.42419670599999998</v>
      </c>
      <c r="H34">
        <v>-0.1046808</v>
      </c>
    </row>
    <row r="35" spans="1:8" x14ac:dyDescent="0.2">
      <c r="A35" t="s">
        <v>27</v>
      </c>
      <c r="B35">
        <v>-0.10089337299999999</v>
      </c>
      <c r="C35">
        <v>2.0119213E-2</v>
      </c>
      <c r="F35" t="s">
        <v>27</v>
      </c>
      <c r="G35">
        <v>0.433877175</v>
      </c>
      <c r="H35">
        <v>-4.8813838999999998E-2</v>
      </c>
    </row>
    <row r="36" spans="1:8" x14ac:dyDescent="0.2">
      <c r="A36" t="s">
        <v>27</v>
      </c>
      <c r="B36">
        <v>-0.11101097</v>
      </c>
      <c r="C36">
        <v>5.6552751999999998E-2</v>
      </c>
      <c r="F36" t="s">
        <v>27</v>
      </c>
      <c r="G36">
        <v>-1.6618710000000001E-3</v>
      </c>
      <c r="H36">
        <v>4.1804296999999997E-2</v>
      </c>
    </row>
    <row r="37" spans="1:8" x14ac:dyDescent="0.2">
      <c r="A37" t="s">
        <v>27</v>
      </c>
      <c r="B37">
        <v>4.0816247999999999E-2</v>
      </c>
      <c r="C37">
        <v>3.0127575E-2</v>
      </c>
      <c r="F37" t="s">
        <v>27</v>
      </c>
      <c r="G37">
        <v>0.11923065400000001</v>
      </c>
      <c r="H37">
        <v>6.6978869999999996E-3</v>
      </c>
    </row>
    <row r="38" spans="1:8" x14ac:dyDescent="0.2">
      <c r="A38" t="s">
        <v>27</v>
      </c>
      <c r="B38">
        <v>-7.3464847E-2</v>
      </c>
      <c r="C38">
        <v>-0.15162898</v>
      </c>
      <c r="F38" t="s">
        <v>27</v>
      </c>
      <c r="G38">
        <v>9.4870022999999998E-2</v>
      </c>
      <c r="H38">
        <v>-4.7283042999999997E-2</v>
      </c>
    </row>
    <row r="39" spans="1:8" x14ac:dyDescent="0.2">
      <c r="A39" t="s">
        <v>27</v>
      </c>
      <c r="B39">
        <v>-0.108723946</v>
      </c>
      <c r="C39">
        <v>2.65424E-3</v>
      </c>
      <c r="F39" t="s">
        <v>27</v>
      </c>
      <c r="G39">
        <v>4.1643856E-2</v>
      </c>
      <c r="H39">
        <v>5.4556085999999997E-2</v>
      </c>
    </row>
    <row r="40" spans="1:8" x14ac:dyDescent="0.2">
      <c r="A40" t="s">
        <v>27</v>
      </c>
      <c r="B40">
        <v>-6.3067731000000002E-2</v>
      </c>
      <c r="C40">
        <v>3.2061365000000001E-2</v>
      </c>
      <c r="F40" t="s">
        <v>27</v>
      </c>
      <c r="G40">
        <v>1.7294607E-2</v>
      </c>
      <c r="H40">
        <v>6.0001137000000003E-2</v>
      </c>
    </row>
    <row r="41" spans="1:8" x14ac:dyDescent="0.2">
      <c r="A41" t="s">
        <v>27</v>
      </c>
      <c r="B41">
        <v>-0.15291875999999999</v>
      </c>
      <c r="C41">
        <v>-1.7562689999999999E-2</v>
      </c>
      <c r="F41" t="s">
        <v>27</v>
      </c>
      <c r="G41">
        <v>3.9087590000000004E-3</v>
      </c>
      <c r="H41">
        <v>0.12266133899999999</v>
      </c>
    </row>
    <row r="42" spans="1:8" x14ac:dyDescent="0.2">
      <c r="A42" t="s">
        <v>27</v>
      </c>
      <c r="B42">
        <v>-0.110499976</v>
      </c>
      <c r="C42">
        <v>-6.2355600000000005E-4</v>
      </c>
      <c r="F42" t="s">
        <v>27</v>
      </c>
      <c r="G42">
        <v>3.2251083E-2</v>
      </c>
      <c r="H42">
        <v>0.116830674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4618-B033-3E43-B0A8-B7252598E7DF}">
  <dimension ref="A1:B21"/>
  <sheetViews>
    <sheetView workbookViewId="0">
      <selection activeCell="A6" sqref="A6:A21"/>
    </sheetView>
  </sheetViews>
  <sheetFormatPr baseColWidth="10" defaultRowHeight="16" x14ac:dyDescent="0.2"/>
  <cols>
    <col min="1" max="1" width="21.1640625" customWidth="1"/>
    <col min="2" max="2" width="21.6640625" customWidth="1"/>
  </cols>
  <sheetData>
    <row r="1" spans="1:2" x14ac:dyDescent="0.2">
      <c r="A1" t="s">
        <v>252</v>
      </c>
    </row>
    <row r="3" spans="1:2" x14ac:dyDescent="0.2">
      <c r="A3" t="s">
        <v>271</v>
      </c>
    </row>
    <row r="4" spans="1:2" x14ac:dyDescent="0.2">
      <c r="A4" t="s">
        <v>270</v>
      </c>
    </row>
    <row r="5" spans="1:2" x14ac:dyDescent="0.2">
      <c r="A5" t="s">
        <v>250</v>
      </c>
      <c r="B5" t="s">
        <v>251</v>
      </c>
    </row>
    <row r="6" spans="1:2" x14ac:dyDescent="0.2">
      <c r="A6">
        <v>127</v>
      </c>
      <c r="B6">
        <v>99</v>
      </c>
    </row>
    <row r="7" spans="1:2" x14ac:dyDescent="0.2">
      <c r="A7">
        <v>109</v>
      </c>
      <c r="B7">
        <v>98</v>
      </c>
    </row>
    <row r="8" spans="1:2" x14ac:dyDescent="0.2">
      <c r="A8">
        <v>97</v>
      </c>
      <c r="B8">
        <v>79</v>
      </c>
    </row>
    <row r="9" spans="1:2" x14ac:dyDescent="0.2">
      <c r="A9">
        <v>110</v>
      </c>
      <c r="B9">
        <v>101</v>
      </c>
    </row>
    <row r="10" spans="1:2" x14ac:dyDescent="0.2">
      <c r="A10">
        <v>101</v>
      </c>
      <c r="B10">
        <v>95</v>
      </c>
    </row>
    <row r="11" spans="1:2" x14ac:dyDescent="0.2">
      <c r="A11">
        <v>81</v>
      </c>
      <c r="B11">
        <v>24</v>
      </c>
    </row>
    <row r="12" spans="1:2" x14ac:dyDescent="0.2">
      <c r="A12">
        <v>113</v>
      </c>
      <c r="B12">
        <v>106</v>
      </c>
    </row>
    <row r="13" spans="1:2" x14ac:dyDescent="0.2">
      <c r="A13">
        <v>74</v>
      </c>
      <c r="B13">
        <v>88</v>
      </c>
    </row>
    <row r="14" spans="1:2" x14ac:dyDescent="0.2">
      <c r="A14">
        <v>95</v>
      </c>
      <c r="B14">
        <v>108</v>
      </c>
    </row>
    <row r="15" spans="1:2" x14ac:dyDescent="0.2">
      <c r="A15">
        <v>103</v>
      </c>
      <c r="B15">
        <v>99</v>
      </c>
    </row>
    <row r="16" spans="1:2" x14ac:dyDescent="0.2">
      <c r="A16">
        <v>106</v>
      </c>
      <c r="B16">
        <v>93</v>
      </c>
    </row>
    <row r="17" spans="1:2" x14ac:dyDescent="0.2">
      <c r="A17">
        <v>118</v>
      </c>
      <c r="B17">
        <v>109</v>
      </c>
    </row>
    <row r="18" spans="1:2" x14ac:dyDescent="0.2">
      <c r="A18">
        <v>106</v>
      </c>
      <c r="B18">
        <v>108</v>
      </c>
    </row>
    <row r="19" spans="1:2" x14ac:dyDescent="0.2">
      <c r="A19">
        <v>122</v>
      </c>
      <c r="B19">
        <v>87</v>
      </c>
    </row>
    <row r="20" spans="1:2" x14ac:dyDescent="0.2">
      <c r="A20">
        <v>124</v>
      </c>
      <c r="B20">
        <v>98</v>
      </c>
    </row>
    <row r="21" spans="1:2" x14ac:dyDescent="0.2">
      <c r="A21">
        <v>113</v>
      </c>
      <c r="B21">
        <v>88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A95D-C339-4F49-B934-29C7B5CD4600}">
  <dimension ref="A1:C40"/>
  <sheetViews>
    <sheetView workbookViewId="0">
      <selection activeCell="C25" sqref="C25"/>
    </sheetView>
  </sheetViews>
  <sheetFormatPr baseColWidth="10" defaultRowHeight="16" x14ac:dyDescent="0.2"/>
  <cols>
    <col min="1" max="1" width="21.83203125" customWidth="1"/>
    <col min="2" max="3" width="21.33203125" customWidth="1"/>
  </cols>
  <sheetData>
    <row r="1" spans="1:3" x14ac:dyDescent="0.2">
      <c r="A1" t="s">
        <v>276</v>
      </c>
    </row>
    <row r="3" spans="1:3" x14ac:dyDescent="0.2">
      <c r="A3" t="s">
        <v>272</v>
      </c>
    </row>
    <row r="5" spans="1:3" x14ac:dyDescent="0.2">
      <c r="A5" t="s">
        <v>270</v>
      </c>
    </row>
    <row r="7" spans="1:3" x14ac:dyDescent="0.2">
      <c r="A7" t="s">
        <v>275</v>
      </c>
      <c r="B7" t="s">
        <v>273</v>
      </c>
      <c r="C7" t="s">
        <v>274</v>
      </c>
    </row>
    <row r="9" spans="1:3" x14ac:dyDescent="0.2">
      <c r="A9" t="s">
        <v>250</v>
      </c>
      <c r="B9">
        <v>-0.243450476</v>
      </c>
      <c r="C9">
        <v>4.8094340999999999E-2</v>
      </c>
    </row>
    <row r="10" spans="1:3" x14ac:dyDescent="0.2">
      <c r="A10" t="s">
        <v>250</v>
      </c>
      <c r="B10">
        <v>-0.189592972</v>
      </c>
      <c r="C10">
        <v>3.9973186000000001E-2</v>
      </c>
    </row>
    <row r="11" spans="1:3" x14ac:dyDescent="0.2">
      <c r="A11" t="s">
        <v>250</v>
      </c>
      <c r="B11">
        <v>-8.0548103999999995E-2</v>
      </c>
      <c r="C11">
        <v>-0.32106933999999998</v>
      </c>
    </row>
    <row r="12" spans="1:3" x14ac:dyDescent="0.2">
      <c r="A12" t="s">
        <v>250</v>
      </c>
      <c r="B12">
        <v>-0.20052267500000001</v>
      </c>
      <c r="C12">
        <v>-7.9096113999999995E-2</v>
      </c>
    </row>
    <row r="13" spans="1:3" x14ac:dyDescent="0.2">
      <c r="A13" t="s">
        <v>250</v>
      </c>
      <c r="B13">
        <v>-0.204349324</v>
      </c>
      <c r="C13">
        <v>-0.28720701599999998</v>
      </c>
    </row>
    <row r="14" spans="1:3" x14ac:dyDescent="0.2">
      <c r="A14" t="s">
        <v>250</v>
      </c>
      <c r="B14">
        <v>-0.17183720099999999</v>
      </c>
      <c r="C14">
        <v>-0.31514735799999999</v>
      </c>
    </row>
    <row r="15" spans="1:3" x14ac:dyDescent="0.2">
      <c r="A15" t="s">
        <v>250</v>
      </c>
      <c r="B15">
        <v>-0.290476281</v>
      </c>
      <c r="C15">
        <v>5.2998047E-2</v>
      </c>
    </row>
    <row r="16" spans="1:3" x14ac:dyDescent="0.2">
      <c r="A16" t="s">
        <v>250</v>
      </c>
      <c r="B16">
        <v>-0.32597974099999999</v>
      </c>
      <c r="C16">
        <v>-4.7393732000000001E-2</v>
      </c>
    </row>
    <row r="17" spans="1:3" x14ac:dyDescent="0.2">
      <c r="A17" t="s">
        <v>250</v>
      </c>
      <c r="B17">
        <v>-0.31146321999999999</v>
      </c>
      <c r="C17">
        <v>-0.106105201</v>
      </c>
    </row>
    <row r="18" spans="1:3" x14ac:dyDescent="0.2">
      <c r="A18" t="s">
        <v>250</v>
      </c>
      <c r="B18">
        <v>-0.18681435800000001</v>
      </c>
      <c r="C18">
        <v>0.17724699499999999</v>
      </c>
    </row>
    <row r="19" spans="1:3" x14ac:dyDescent="0.2">
      <c r="A19" t="s">
        <v>250</v>
      </c>
      <c r="B19">
        <v>-0.31518418199999998</v>
      </c>
      <c r="C19">
        <v>-4.5377578000000002E-2</v>
      </c>
    </row>
    <row r="20" spans="1:3" x14ac:dyDescent="0.2">
      <c r="A20" t="s">
        <v>250</v>
      </c>
      <c r="B20">
        <v>-0.29176611400000002</v>
      </c>
      <c r="C20">
        <v>-9.4280849999999992E-3</v>
      </c>
    </row>
    <row r="21" spans="1:3" x14ac:dyDescent="0.2">
      <c r="A21" t="s">
        <v>250</v>
      </c>
      <c r="B21">
        <v>-0.14246613399999999</v>
      </c>
      <c r="C21">
        <v>-2.4058700000000001E-3</v>
      </c>
    </row>
    <row r="22" spans="1:3" x14ac:dyDescent="0.2">
      <c r="A22" t="s">
        <v>250</v>
      </c>
      <c r="B22">
        <v>-0.246544016</v>
      </c>
      <c r="C22">
        <v>-6.0261050000000004E-3</v>
      </c>
    </row>
    <row r="23" spans="1:3" x14ac:dyDescent="0.2">
      <c r="A23" t="s">
        <v>250</v>
      </c>
      <c r="B23">
        <v>-0.197439269</v>
      </c>
      <c r="C23">
        <v>-9.9174918000000001E-2</v>
      </c>
    </row>
    <row r="24" spans="1:3" x14ac:dyDescent="0.2">
      <c r="A24" t="s">
        <v>250</v>
      </c>
      <c r="B24">
        <v>-0.25289436999999998</v>
      </c>
      <c r="C24">
        <v>7.7970550999999999E-2</v>
      </c>
    </row>
    <row r="25" spans="1:3" x14ac:dyDescent="0.2">
      <c r="A25" t="s">
        <v>251</v>
      </c>
      <c r="B25">
        <v>0.346881565</v>
      </c>
      <c r="C25">
        <v>8.7691611000000003E-2</v>
      </c>
    </row>
    <row r="26" spans="1:3" x14ac:dyDescent="0.2">
      <c r="A26" t="s">
        <v>251</v>
      </c>
      <c r="B26">
        <v>7.3217675999999995E-2</v>
      </c>
      <c r="C26">
        <v>0.202591303</v>
      </c>
    </row>
    <row r="27" spans="1:3" x14ac:dyDescent="0.2">
      <c r="A27" t="s">
        <v>251</v>
      </c>
      <c r="B27">
        <v>0.41252496100000002</v>
      </c>
      <c r="C27">
        <v>-0.33610948499999999</v>
      </c>
    </row>
    <row r="28" spans="1:3" x14ac:dyDescent="0.2">
      <c r="A28" t="s">
        <v>251</v>
      </c>
      <c r="B28">
        <v>0.26359882499999998</v>
      </c>
      <c r="C28">
        <v>6.5304191999999997E-2</v>
      </c>
    </row>
    <row r="29" spans="1:3" x14ac:dyDescent="0.2">
      <c r="A29" t="s">
        <v>251</v>
      </c>
      <c r="B29">
        <v>0.46846975099999999</v>
      </c>
      <c r="C29">
        <v>-0.20630720399999999</v>
      </c>
    </row>
    <row r="30" spans="1:3" x14ac:dyDescent="0.2">
      <c r="A30" t="s">
        <v>251</v>
      </c>
      <c r="B30">
        <v>0.46262677699999999</v>
      </c>
      <c r="C30">
        <v>-0.45532893200000002</v>
      </c>
    </row>
    <row r="31" spans="1:3" x14ac:dyDescent="0.2">
      <c r="A31" t="s">
        <v>251</v>
      </c>
      <c r="B31">
        <v>0.20429323799999999</v>
      </c>
      <c r="C31">
        <v>0.25792297400000003</v>
      </c>
    </row>
    <row r="32" spans="1:3" x14ac:dyDescent="0.2">
      <c r="A32" t="s">
        <v>251</v>
      </c>
      <c r="B32">
        <v>0.21036497900000001</v>
      </c>
      <c r="C32">
        <v>8.9342414999999994E-2</v>
      </c>
    </row>
    <row r="33" spans="1:3" x14ac:dyDescent="0.2">
      <c r="A33" t="s">
        <v>251</v>
      </c>
      <c r="B33">
        <v>0.23706697900000001</v>
      </c>
      <c r="C33">
        <v>0.133391909</v>
      </c>
    </row>
    <row r="34" spans="1:3" x14ac:dyDescent="0.2">
      <c r="A34" t="s">
        <v>251</v>
      </c>
      <c r="B34">
        <v>0.119245188</v>
      </c>
      <c r="C34">
        <v>0.23025521800000001</v>
      </c>
    </row>
    <row r="35" spans="1:3" x14ac:dyDescent="0.2">
      <c r="A35" t="s">
        <v>251</v>
      </c>
      <c r="B35">
        <v>-7.7848033999999997E-2</v>
      </c>
      <c r="C35">
        <v>0.16536598499999999</v>
      </c>
    </row>
    <row r="36" spans="1:3" x14ac:dyDescent="0.2">
      <c r="A36" t="s">
        <v>251</v>
      </c>
      <c r="B36">
        <v>0.22300209800000001</v>
      </c>
      <c r="C36">
        <v>0.22260238099999999</v>
      </c>
    </row>
    <row r="37" spans="1:3" x14ac:dyDescent="0.2">
      <c r="A37" t="s">
        <v>251</v>
      </c>
      <c r="B37">
        <v>0.266072951</v>
      </c>
      <c r="C37">
        <v>9.6002120999999996E-2</v>
      </c>
    </row>
    <row r="38" spans="1:3" x14ac:dyDescent="0.2">
      <c r="A38" t="s">
        <v>251</v>
      </c>
      <c r="B38">
        <v>0.23645097100000001</v>
      </c>
      <c r="C38">
        <v>0.11822508399999999</v>
      </c>
    </row>
    <row r="39" spans="1:3" x14ac:dyDescent="0.2">
      <c r="A39" t="s">
        <v>251</v>
      </c>
      <c r="B39">
        <v>0.22920723600000001</v>
      </c>
      <c r="C39">
        <v>5.7807404E-2</v>
      </c>
    </row>
    <row r="40" spans="1:3" x14ac:dyDescent="0.2">
      <c r="A40" t="s">
        <v>251</v>
      </c>
      <c r="B40">
        <v>-2.3846724999999999E-2</v>
      </c>
      <c r="C40">
        <v>0.193391222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0300-816E-3B42-8557-B872F152FD7B}">
  <dimension ref="A1:B24"/>
  <sheetViews>
    <sheetView workbookViewId="0">
      <selection activeCell="E11" sqref="E11"/>
    </sheetView>
  </sheetViews>
  <sheetFormatPr baseColWidth="10" defaultRowHeight="16" x14ac:dyDescent="0.2"/>
  <cols>
    <col min="1" max="1" width="22.1640625" customWidth="1"/>
    <col min="2" max="2" width="21.83203125" customWidth="1"/>
  </cols>
  <sheetData>
    <row r="1" spans="1:2" x14ac:dyDescent="0.2">
      <c r="A1" t="s">
        <v>284</v>
      </c>
    </row>
    <row r="3" spans="1:2" x14ac:dyDescent="0.2">
      <c r="A3" t="s">
        <v>271</v>
      </c>
    </row>
    <row r="4" spans="1:2" x14ac:dyDescent="0.2">
      <c r="A4" t="s">
        <v>261</v>
      </c>
    </row>
    <row r="5" spans="1:2" x14ac:dyDescent="0.2">
      <c r="A5" t="s">
        <v>250</v>
      </c>
      <c r="B5" t="s">
        <v>251</v>
      </c>
    </row>
    <row r="6" spans="1:2" x14ac:dyDescent="0.2">
      <c r="A6">
        <v>123</v>
      </c>
      <c r="B6">
        <v>97</v>
      </c>
    </row>
    <row r="7" spans="1:2" x14ac:dyDescent="0.2">
      <c r="A7">
        <v>97</v>
      </c>
      <c r="B7">
        <v>97</v>
      </c>
    </row>
    <row r="8" spans="1:2" x14ac:dyDescent="0.2">
      <c r="A8">
        <v>108</v>
      </c>
      <c r="B8">
        <v>64</v>
      </c>
    </row>
    <row r="9" spans="1:2" x14ac:dyDescent="0.2">
      <c r="A9">
        <v>113</v>
      </c>
      <c r="B9">
        <v>106</v>
      </c>
    </row>
    <row r="10" spans="1:2" x14ac:dyDescent="0.2">
      <c r="A10">
        <v>97</v>
      </c>
      <c r="B10">
        <v>103</v>
      </c>
    </row>
    <row r="11" spans="1:2" x14ac:dyDescent="0.2">
      <c r="A11">
        <v>97</v>
      </c>
      <c r="B11">
        <v>81</v>
      </c>
    </row>
    <row r="12" spans="1:2" x14ac:dyDescent="0.2">
      <c r="A12">
        <v>114</v>
      </c>
      <c r="B12">
        <v>90</v>
      </c>
    </row>
    <row r="13" spans="1:2" x14ac:dyDescent="0.2">
      <c r="A13">
        <v>119</v>
      </c>
      <c r="B13">
        <v>75</v>
      </c>
    </row>
    <row r="14" spans="1:2" x14ac:dyDescent="0.2">
      <c r="A14">
        <v>121</v>
      </c>
      <c r="B14">
        <v>129</v>
      </c>
    </row>
    <row r="15" spans="1:2" x14ac:dyDescent="0.2">
      <c r="A15">
        <v>107</v>
      </c>
      <c r="B15">
        <v>92</v>
      </c>
    </row>
    <row r="16" spans="1:2" x14ac:dyDescent="0.2">
      <c r="A16">
        <v>86</v>
      </c>
      <c r="B16">
        <v>49</v>
      </c>
    </row>
    <row r="17" spans="1:2" x14ac:dyDescent="0.2">
      <c r="A17">
        <v>95</v>
      </c>
      <c r="B17">
        <v>23</v>
      </c>
    </row>
    <row r="18" spans="1:2" x14ac:dyDescent="0.2">
      <c r="A18">
        <v>92</v>
      </c>
      <c r="B18">
        <v>91</v>
      </c>
    </row>
    <row r="19" spans="1:2" x14ac:dyDescent="0.2">
      <c r="A19">
        <v>103</v>
      </c>
      <c r="B19">
        <v>99</v>
      </c>
    </row>
    <row r="20" spans="1:2" x14ac:dyDescent="0.2">
      <c r="A20">
        <v>114</v>
      </c>
      <c r="B20">
        <v>112</v>
      </c>
    </row>
    <row r="21" spans="1:2" x14ac:dyDescent="0.2">
      <c r="A21">
        <v>104</v>
      </c>
      <c r="B21">
        <v>97</v>
      </c>
    </row>
    <row r="22" spans="1:2" x14ac:dyDescent="0.2">
      <c r="A22">
        <v>122</v>
      </c>
      <c r="B22">
        <v>105</v>
      </c>
    </row>
    <row r="23" spans="1:2" x14ac:dyDescent="0.2">
      <c r="A23">
        <v>119</v>
      </c>
      <c r="B23">
        <v>85</v>
      </c>
    </row>
    <row r="24" spans="1:2" x14ac:dyDescent="0.2">
      <c r="A24">
        <v>113</v>
      </c>
      <c r="B24">
        <v>86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9B0B-471B-5B46-A9A7-583171105000}">
  <dimension ref="A1:C45"/>
  <sheetViews>
    <sheetView workbookViewId="0">
      <selection activeCell="I39" sqref="I39"/>
    </sheetView>
  </sheetViews>
  <sheetFormatPr baseColWidth="10" defaultRowHeight="16" x14ac:dyDescent="0.2"/>
  <cols>
    <col min="1" max="1" width="22" customWidth="1"/>
    <col min="2" max="2" width="21.6640625" customWidth="1"/>
    <col min="3" max="3" width="21.33203125" customWidth="1"/>
  </cols>
  <sheetData>
    <row r="1" spans="1:3" x14ac:dyDescent="0.2">
      <c r="A1" t="s">
        <v>277</v>
      </c>
    </row>
    <row r="3" spans="1:3" x14ac:dyDescent="0.2">
      <c r="A3" t="s">
        <v>272</v>
      </c>
    </row>
    <row r="5" spans="1:3" x14ac:dyDescent="0.2">
      <c r="A5" t="s">
        <v>261</v>
      </c>
    </row>
    <row r="7" spans="1:3" x14ac:dyDescent="0.2">
      <c r="A7" t="s">
        <v>275</v>
      </c>
      <c r="B7" t="s">
        <v>273</v>
      </c>
      <c r="C7" t="s">
        <v>274</v>
      </c>
    </row>
    <row r="8" spans="1:3" x14ac:dyDescent="0.2">
      <c r="A8" t="s">
        <v>250</v>
      </c>
      <c r="B8">
        <v>-0.22853870300000001</v>
      </c>
      <c r="C8">
        <v>-0.18258111399999999</v>
      </c>
    </row>
    <row r="9" spans="1:3" x14ac:dyDescent="0.2">
      <c r="A9" t="s">
        <v>250</v>
      </c>
      <c r="B9">
        <v>-0.18833453999999999</v>
      </c>
      <c r="C9">
        <v>-2.7825013999999999E-2</v>
      </c>
    </row>
    <row r="10" spans="1:3" x14ac:dyDescent="0.2">
      <c r="A10" t="s">
        <v>250</v>
      </c>
      <c r="B10">
        <v>-0.24572071600000001</v>
      </c>
      <c r="C10">
        <v>-1.2998582999999999E-2</v>
      </c>
    </row>
    <row r="11" spans="1:3" x14ac:dyDescent="0.2">
      <c r="A11" t="s">
        <v>250</v>
      </c>
      <c r="B11">
        <v>-0.25139512000000003</v>
      </c>
      <c r="C11">
        <v>-0.18826933400000001</v>
      </c>
    </row>
    <row r="12" spans="1:3" x14ac:dyDescent="0.2">
      <c r="A12" t="s">
        <v>250</v>
      </c>
      <c r="B12">
        <v>-0.12452150200000001</v>
      </c>
      <c r="C12">
        <v>4.3927332999999999E-2</v>
      </c>
    </row>
    <row r="13" spans="1:3" x14ac:dyDescent="0.2">
      <c r="A13" t="s">
        <v>250</v>
      </c>
      <c r="B13">
        <v>-0.25570764600000001</v>
      </c>
      <c r="C13">
        <v>-0.26964886199999999</v>
      </c>
    </row>
    <row r="14" spans="1:3" x14ac:dyDescent="0.2">
      <c r="A14" t="s">
        <v>250</v>
      </c>
      <c r="B14">
        <v>-0.228699191</v>
      </c>
      <c r="C14">
        <v>-0.15293844600000001</v>
      </c>
    </row>
    <row r="15" spans="1:3" x14ac:dyDescent="0.2">
      <c r="A15" t="s">
        <v>250</v>
      </c>
      <c r="B15">
        <v>-0.20980479699999999</v>
      </c>
      <c r="C15">
        <v>-1.2161408E-2</v>
      </c>
    </row>
    <row r="16" spans="1:3" x14ac:dyDescent="0.2">
      <c r="A16" t="s">
        <v>250</v>
      </c>
      <c r="B16">
        <v>-0.239056032</v>
      </c>
      <c r="C16">
        <v>-5.3555578E-2</v>
      </c>
    </row>
    <row r="17" spans="1:3" x14ac:dyDescent="0.2">
      <c r="A17" t="s">
        <v>250</v>
      </c>
      <c r="B17">
        <v>-0.127795464</v>
      </c>
      <c r="C17">
        <v>6.8520602999999999E-2</v>
      </c>
    </row>
    <row r="18" spans="1:3" x14ac:dyDescent="0.2">
      <c r="A18" t="s">
        <v>250</v>
      </c>
      <c r="B18">
        <v>2.6995088E-2</v>
      </c>
      <c r="C18">
        <v>-0.47501077200000003</v>
      </c>
    </row>
    <row r="19" spans="1:3" x14ac:dyDescent="0.2">
      <c r="A19" t="s">
        <v>250</v>
      </c>
      <c r="B19">
        <v>-0.12549397100000001</v>
      </c>
      <c r="C19">
        <v>9.8010916000000003E-2</v>
      </c>
    </row>
    <row r="20" spans="1:3" x14ac:dyDescent="0.2">
      <c r="A20" t="s">
        <v>250</v>
      </c>
      <c r="B20">
        <v>-0.17791104299999999</v>
      </c>
      <c r="C20">
        <v>7.4019586999999998E-2</v>
      </c>
    </row>
    <row r="21" spans="1:3" x14ac:dyDescent="0.2">
      <c r="A21" t="s">
        <v>250</v>
      </c>
      <c r="B21">
        <v>-3.5910588E-2</v>
      </c>
      <c r="C21">
        <v>2.5650262E-2</v>
      </c>
    </row>
    <row r="22" spans="1:3" x14ac:dyDescent="0.2">
      <c r="A22" t="s">
        <v>250</v>
      </c>
      <c r="B22">
        <v>-0.15254453100000001</v>
      </c>
      <c r="C22">
        <v>-0.13836479900000001</v>
      </c>
    </row>
    <row r="23" spans="1:3" x14ac:dyDescent="0.2">
      <c r="A23" t="s">
        <v>250</v>
      </c>
      <c r="B23">
        <v>-0.14681892699999999</v>
      </c>
      <c r="C23">
        <v>2.9662546000000001E-2</v>
      </c>
    </row>
    <row r="24" spans="1:3" x14ac:dyDescent="0.2">
      <c r="A24" t="s">
        <v>250</v>
      </c>
      <c r="B24">
        <v>-0.14285404900000001</v>
      </c>
      <c r="C24">
        <v>8.9724942000000002E-2</v>
      </c>
    </row>
    <row r="25" spans="1:3" x14ac:dyDescent="0.2">
      <c r="A25" t="s">
        <v>250</v>
      </c>
      <c r="B25">
        <v>-0.20753422799999999</v>
      </c>
      <c r="C25">
        <v>-2.9951552999999999E-2</v>
      </c>
    </row>
    <row r="26" spans="1:3" x14ac:dyDescent="0.2">
      <c r="A26" t="s">
        <v>250</v>
      </c>
      <c r="B26">
        <v>-0.21180080300000001</v>
      </c>
      <c r="C26">
        <v>-3.4211780999999997E-2</v>
      </c>
    </row>
    <row r="27" spans="1:3" x14ac:dyDescent="0.2">
      <c r="A27" t="s">
        <v>251</v>
      </c>
      <c r="B27">
        <v>0.15081860499999999</v>
      </c>
      <c r="C27">
        <v>0.151021345</v>
      </c>
    </row>
    <row r="28" spans="1:3" x14ac:dyDescent="0.2">
      <c r="A28" t="s">
        <v>251</v>
      </c>
      <c r="B28">
        <v>0.104984569</v>
      </c>
      <c r="C28">
        <v>0.22223923500000001</v>
      </c>
    </row>
    <row r="29" spans="1:3" x14ac:dyDescent="0.2">
      <c r="A29" t="s">
        <v>251</v>
      </c>
      <c r="B29">
        <v>-5.9025042E-2</v>
      </c>
      <c r="C29">
        <v>0.24081908299999999</v>
      </c>
    </row>
    <row r="30" spans="1:3" x14ac:dyDescent="0.2">
      <c r="A30" t="s">
        <v>251</v>
      </c>
      <c r="B30">
        <v>0.12689383400000001</v>
      </c>
      <c r="C30">
        <v>0.19757168</v>
      </c>
    </row>
    <row r="31" spans="1:3" x14ac:dyDescent="0.2">
      <c r="A31" t="s">
        <v>251</v>
      </c>
      <c r="B31">
        <v>0.143146303</v>
      </c>
      <c r="C31">
        <v>0.23454313500000001</v>
      </c>
    </row>
    <row r="32" spans="1:3" x14ac:dyDescent="0.2">
      <c r="A32" t="s">
        <v>251</v>
      </c>
      <c r="B32">
        <v>0.29183460700000002</v>
      </c>
      <c r="C32">
        <v>-0.25374991400000002</v>
      </c>
    </row>
    <row r="33" spans="1:3" x14ac:dyDescent="0.2">
      <c r="A33" t="s">
        <v>251</v>
      </c>
      <c r="B33">
        <v>0.101566403</v>
      </c>
      <c r="C33">
        <v>-6.0067621000000002E-2</v>
      </c>
    </row>
    <row r="34" spans="1:3" x14ac:dyDescent="0.2">
      <c r="A34" t="s">
        <v>251</v>
      </c>
      <c r="B34">
        <v>0.33475074100000002</v>
      </c>
      <c r="C34">
        <v>5.4328759999999997E-3</v>
      </c>
    </row>
    <row r="35" spans="1:3" x14ac:dyDescent="0.2">
      <c r="A35" t="s">
        <v>251</v>
      </c>
      <c r="B35">
        <v>-5.385007E-2</v>
      </c>
      <c r="C35">
        <v>8.7695565000000003E-2</v>
      </c>
    </row>
    <row r="36" spans="1:3" x14ac:dyDescent="0.2">
      <c r="A36" t="s">
        <v>251</v>
      </c>
      <c r="B36">
        <v>0.12798527000000001</v>
      </c>
      <c r="C36">
        <v>8.7857571999999995E-2</v>
      </c>
    </row>
    <row r="37" spans="1:3" x14ac:dyDescent="0.2">
      <c r="A37" t="s">
        <v>251</v>
      </c>
      <c r="B37">
        <v>0.42745269899999999</v>
      </c>
      <c r="C37">
        <v>-0.47517464300000001</v>
      </c>
    </row>
    <row r="38" spans="1:3" x14ac:dyDescent="0.2">
      <c r="A38" t="s">
        <v>251</v>
      </c>
      <c r="B38">
        <v>0.50685498900000003</v>
      </c>
      <c r="C38">
        <v>-0.198317732</v>
      </c>
    </row>
    <row r="39" spans="1:3" x14ac:dyDescent="0.2">
      <c r="A39" t="s">
        <v>251</v>
      </c>
      <c r="B39">
        <v>0.13640525000000001</v>
      </c>
      <c r="C39">
        <v>0.1384484</v>
      </c>
    </row>
    <row r="40" spans="1:3" x14ac:dyDescent="0.2">
      <c r="A40" t="s">
        <v>251</v>
      </c>
      <c r="B40">
        <v>0.21259815300000001</v>
      </c>
      <c r="C40">
        <v>9.6541163999999999E-2</v>
      </c>
    </row>
    <row r="41" spans="1:3" x14ac:dyDescent="0.2">
      <c r="A41" t="s">
        <v>251</v>
      </c>
      <c r="B41">
        <v>0.33779175</v>
      </c>
      <c r="C41">
        <v>-2.8801100000000002E-4</v>
      </c>
    </row>
    <row r="42" spans="1:3" x14ac:dyDescent="0.2">
      <c r="A42" t="s">
        <v>251</v>
      </c>
      <c r="B42">
        <v>0.22393853699999999</v>
      </c>
      <c r="C42">
        <v>0.12625245299999999</v>
      </c>
    </row>
    <row r="43" spans="1:3" x14ac:dyDescent="0.2">
      <c r="A43" t="s">
        <v>251</v>
      </c>
      <c r="B43">
        <v>0.14361059500000001</v>
      </c>
      <c r="C43">
        <v>0.22449126999999999</v>
      </c>
    </row>
    <row r="44" spans="1:3" x14ac:dyDescent="0.2">
      <c r="A44" t="s">
        <v>251</v>
      </c>
      <c r="B44">
        <v>-1.4191702E-2</v>
      </c>
      <c r="C44">
        <v>0.12002795400000001</v>
      </c>
    </row>
    <row r="45" spans="1:3" x14ac:dyDescent="0.2">
      <c r="A45" t="s">
        <v>251</v>
      </c>
      <c r="B45">
        <v>2.9881273E-2</v>
      </c>
      <c r="C45">
        <v>0.20265724399999999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9158-ABE5-6A49-8C0C-D2410DEBFE89}">
  <dimension ref="A1:C30"/>
  <sheetViews>
    <sheetView workbookViewId="0">
      <selection activeCell="A18" sqref="A18:A30"/>
    </sheetView>
  </sheetViews>
  <sheetFormatPr baseColWidth="10" defaultRowHeight="16" x14ac:dyDescent="0.2"/>
  <sheetData>
    <row r="1" spans="1:3" x14ac:dyDescent="0.2">
      <c r="A1" t="s">
        <v>253</v>
      </c>
    </row>
    <row r="4" spans="1:3" x14ac:dyDescent="0.2">
      <c r="A4" t="s">
        <v>254</v>
      </c>
      <c r="B4" t="s">
        <v>232</v>
      </c>
      <c r="C4" t="s">
        <v>256</v>
      </c>
    </row>
    <row r="5" spans="1:3" x14ac:dyDescent="0.2">
      <c r="A5" t="s">
        <v>26</v>
      </c>
      <c r="B5" s="34">
        <v>0.20066506000000001</v>
      </c>
      <c r="C5" s="34">
        <v>2.07809</v>
      </c>
    </row>
    <row r="6" spans="1:3" x14ac:dyDescent="0.2">
      <c r="A6" t="s">
        <v>26</v>
      </c>
      <c r="B6" s="34">
        <v>0.21022866000000001</v>
      </c>
      <c r="C6" s="34">
        <v>1.3582700000000001</v>
      </c>
    </row>
    <row r="7" spans="1:3" x14ac:dyDescent="0.2">
      <c r="A7" t="s">
        <v>26</v>
      </c>
      <c r="B7" s="34">
        <v>0.27079476000000002</v>
      </c>
      <c r="C7" s="34">
        <v>2.2580450000000001</v>
      </c>
    </row>
    <row r="8" spans="1:3" x14ac:dyDescent="0.2">
      <c r="A8" t="s">
        <v>26</v>
      </c>
      <c r="B8" s="34">
        <v>0.27362049999999999</v>
      </c>
      <c r="C8" s="34">
        <v>4.4974850000000002</v>
      </c>
    </row>
    <row r="9" spans="1:3" x14ac:dyDescent="0.2">
      <c r="A9" t="s">
        <v>26</v>
      </c>
      <c r="B9" s="34">
        <v>0.29156028</v>
      </c>
      <c r="C9" s="34">
        <v>3.4577450000000001</v>
      </c>
    </row>
    <row r="10" spans="1:3" x14ac:dyDescent="0.2">
      <c r="A10" t="s">
        <v>26</v>
      </c>
      <c r="B10" s="34">
        <v>0.29571162000000001</v>
      </c>
      <c r="C10" s="34">
        <v>3.2178049999999998</v>
      </c>
    </row>
    <row r="11" spans="1:3" x14ac:dyDescent="0.2">
      <c r="A11" t="s">
        <v>26</v>
      </c>
      <c r="B11" s="34">
        <v>0.36513477999999999</v>
      </c>
      <c r="C11" s="34">
        <v>1.8781399999999999</v>
      </c>
    </row>
    <row r="12" spans="1:3" x14ac:dyDescent="0.2">
      <c r="A12" t="s">
        <v>26</v>
      </c>
      <c r="B12" s="34">
        <v>0.39713278000000002</v>
      </c>
      <c r="C12" s="34">
        <v>2.74968667</v>
      </c>
    </row>
    <row r="13" spans="1:3" x14ac:dyDescent="0.2">
      <c r="A13" t="s">
        <v>26</v>
      </c>
      <c r="B13" s="34">
        <v>0.41326930000000001</v>
      </c>
      <c r="C13" s="34">
        <v>3.0378500000000002</v>
      </c>
    </row>
    <row r="14" spans="1:3" x14ac:dyDescent="0.2">
      <c r="A14" t="s">
        <v>26</v>
      </c>
      <c r="B14" s="34">
        <v>0.42561100000000002</v>
      </c>
      <c r="C14" s="34">
        <v>4.5774650000000001</v>
      </c>
    </row>
    <row r="15" spans="1:3" x14ac:dyDescent="0.2">
      <c r="A15" t="s">
        <v>26</v>
      </c>
      <c r="B15" s="34">
        <v>0.50368612000000001</v>
      </c>
      <c r="C15" s="34">
        <v>3.4777399999999998</v>
      </c>
    </row>
    <row r="16" spans="1:3" x14ac:dyDescent="0.2">
      <c r="A16" t="s">
        <v>26</v>
      </c>
      <c r="B16" s="34">
        <v>0.58304115999999995</v>
      </c>
      <c r="C16" s="34">
        <v>2.977865</v>
      </c>
    </row>
    <row r="17" spans="1:3" x14ac:dyDescent="0.2">
      <c r="A17" t="s">
        <v>26</v>
      </c>
      <c r="B17" s="34">
        <v>0.63199810000000001</v>
      </c>
      <c r="C17" s="34">
        <v>4.6374500000000003</v>
      </c>
    </row>
    <row r="18" spans="1:3" x14ac:dyDescent="0.2">
      <c r="A18" t="s">
        <v>27</v>
      </c>
      <c r="B18" s="34">
        <v>0.67327552000000002</v>
      </c>
      <c r="C18" s="34">
        <v>5.03735</v>
      </c>
    </row>
    <row r="19" spans="1:3" x14ac:dyDescent="0.2">
      <c r="A19" t="s">
        <v>27</v>
      </c>
      <c r="B19" s="34">
        <v>0.70751337999999997</v>
      </c>
      <c r="C19" s="34">
        <v>6.3370249999999997</v>
      </c>
    </row>
    <row r="20" spans="1:3" x14ac:dyDescent="0.2">
      <c r="A20" t="s">
        <v>27</v>
      </c>
      <c r="B20" s="34">
        <v>0.72575224000000005</v>
      </c>
      <c r="C20" s="34">
        <v>7.0768399999999998</v>
      </c>
    </row>
    <row r="21" spans="1:3" x14ac:dyDescent="0.2">
      <c r="A21" t="s">
        <v>27</v>
      </c>
      <c r="B21" s="34">
        <v>0.72895204000000002</v>
      </c>
      <c r="C21" s="34">
        <v>2.0580949999999998</v>
      </c>
    </row>
    <row r="22" spans="1:3" x14ac:dyDescent="0.2">
      <c r="A22" t="s">
        <v>27</v>
      </c>
      <c r="B22" s="34">
        <v>0.74335114000000002</v>
      </c>
      <c r="C22" s="34">
        <v>2.11808</v>
      </c>
    </row>
    <row r="23" spans="1:3" x14ac:dyDescent="0.2">
      <c r="A23" t="s">
        <v>27</v>
      </c>
      <c r="B23" s="34">
        <v>0.74655094</v>
      </c>
      <c r="C23" s="34">
        <v>4.6974349999999996</v>
      </c>
    </row>
    <row r="24" spans="1:3" x14ac:dyDescent="0.2">
      <c r="A24" t="s">
        <v>27</v>
      </c>
      <c r="B24" s="34">
        <v>0.76318989999999998</v>
      </c>
      <c r="C24" s="34">
        <v>1.5982099999999999</v>
      </c>
    </row>
    <row r="25" spans="1:3" x14ac:dyDescent="0.2">
      <c r="A25" t="s">
        <v>27</v>
      </c>
      <c r="B25" s="34">
        <v>0.80478729999999998</v>
      </c>
      <c r="C25" s="34">
        <v>3.4177550000000001</v>
      </c>
    </row>
    <row r="26" spans="1:3" x14ac:dyDescent="0.2">
      <c r="A26" t="s">
        <v>27</v>
      </c>
      <c r="B26" s="34">
        <v>0.97797608000000003</v>
      </c>
      <c r="C26" s="34">
        <v>7.8566450000000003</v>
      </c>
    </row>
    <row r="27" spans="1:3" x14ac:dyDescent="0.2">
      <c r="A27" t="s">
        <v>27</v>
      </c>
      <c r="B27" s="34">
        <v>0.99758796000000005</v>
      </c>
      <c r="C27" s="34">
        <v>3.4777399999999998</v>
      </c>
    </row>
    <row r="28" spans="1:3" x14ac:dyDescent="0.2">
      <c r="A28" t="s">
        <v>27</v>
      </c>
      <c r="B28" s="34">
        <v>1.00989448</v>
      </c>
      <c r="C28" s="34">
        <v>5.03735</v>
      </c>
    </row>
    <row r="29" spans="1:3" x14ac:dyDescent="0.2">
      <c r="A29" t="s">
        <v>27</v>
      </c>
      <c r="B29" s="34">
        <v>1.3007563</v>
      </c>
      <c r="C29" s="34">
        <v>1.51823</v>
      </c>
    </row>
    <row r="30" spans="1:3" x14ac:dyDescent="0.2">
      <c r="A30" t="s">
        <v>27</v>
      </c>
      <c r="B30" s="34">
        <v>1.3039561</v>
      </c>
      <c r="C30" s="34">
        <v>2.897885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7AD0-F00D-AC4E-AD9C-2951838D140F}">
  <dimension ref="A1:AH23"/>
  <sheetViews>
    <sheetView zoomScale="120" zoomScaleNormal="120" workbookViewId="0">
      <selection activeCell="B6" sqref="B6:B16"/>
    </sheetView>
  </sheetViews>
  <sheetFormatPr baseColWidth="10" defaultRowHeight="16" x14ac:dyDescent="0.2"/>
  <cols>
    <col min="1" max="1" width="15.5" style="5" customWidth="1"/>
    <col min="2" max="2" width="13.83203125" style="5" customWidth="1"/>
    <col min="3" max="18" width="10.83203125" style="5"/>
    <col min="21" max="26" width="10.83203125" style="7"/>
    <col min="29" max="34" width="10.83203125" style="7"/>
  </cols>
  <sheetData>
    <row r="1" spans="1:34" x14ac:dyDescent="0.2">
      <c r="A1" s="4" t="s">
        <v>30</v>
      </c>
      <c r="E1" s="4"/>
      <c r="M1" s="4"/>
      <c r="Q1" s="4"/>
      <c r="U1" s="4"/>
      <c r="Y1" s="4"/>
      <c r="AC1" s="4"/>
      <c r="AG1" s="4"/>
    </row>
    <row r="2" spans="1:34" x14ac:dyDescent="0.2">
      <c r="U2" s="4"/>
    </row>
    <row r="3" spans="1:34" x14ac:dyDescent="0.2">
      <c r="A3" s="5" t="s">
        <v>31</v>
      </c>
    </row>
    <row r="5" spans="1:34" x14ac:dyDescent="0.2">
      <c r="A5" s="6" t="s">
        <v>26</v>
      </c>
      <c r="B5" s="6" t="s">
        <v>27</v>
      </c>
      <c r="E5" s="6"/>
      <c r="F5" s="6"/>
      <c r="M5" s="6"/>
      <c r="N5" s="6"/>
      <c r="Q5" s="6"/>
      <c r="R5" s="6"/>
      <c r="U5" s="6"/>
      <c r="V5" s="6"/>
      <c r="Y5" s="6"/>
      <c r="Z5" s="6"/>
      <c r="AC5" s="6"/>
      <c r="AD5" s="6"/>
      <c r="AG5" s="6"/>
      <c r="AH5" s="6"/>
    </row>
    <row r="6" spans="1:34" x14ac:dyDescent="0.2">
      <c r="A6" s="2">
        <v>3.5950229999999999</v>
      </c>
      <c r="B6" s="2">
        <v>8.8070789999999999</v>
      </c>
      <c r="E6" s="2"/>
      <c r="F6" s="2"/>
      <c r="M6" s="2"/>
      <c r="N6" s="2"/>
      <c r="Q6" s="2"/>
      <c r="R6" s="2"/>
      <c r="U6" s="2"/>
      <c r="V6" s="2"/>
      <c r="Y6" s="2"/>
      <c r="Z6" s="2"/>
      <c r="AC6" s="2"/>
      <c r="AD6" s="2"/>
      <c r="AG6" s="2"/>
      <c r="AH6" s="2"/>
    </row>
    <row r="7" spans="1:34" x14ac:dyDescent="0.2">
      <c r="A7" s="2">
        <v>4.9780480000000003</v>
      </c>
      <c r="B7" s="2">
        <v>13.914078999999999</v>
      </c>
      <c r="E7" s="2"/>
      <c r="F7" s="2"/>
      <c r="M7" s="2"/>
      <c r="N7" s="2"/>
      <c r="Q7" s="2"/>
      <c r="R7" s="2"/>
      <c r="U7" s="2"/>
      <c r="V7" s="2"/>
      <c r="Y7" s="2"/>
      <c r="Z7" s="2"/>
      <c r="AC7" s="2"/>
      <c r="AD7" s="2"/>
      <c r="AG7" s="2"/>
      <c r="AH7" s="2"/>
    </row>
    <row r="8" spans="1:34" x14ac:dyDescent="0.2">
      <c r="A8" s="2">
        <v>3.2098070000000001</v>
      </c>
      <c r="B8" s="2">
        <v>23.264996</v>
      </c>
      <c r="E8" s="2"/>
      <c r="F8" s="2"/>
      <c r="M8" s="2"/>
      <c r="N8" s="2"/>
      <c r="Q8" s="2"/>
      <c r="R8" s="2"/>
      <c r="U8" s="2"/>
      <c r="V8" s="2"/>
      <c r="Y8" s="2"/>
      <c r="Z8" s="2"/>
      <c r="AC8" s="2"/>
      <c r="AD8" s="2"/>
      <c r="AG8" s="2"/>
      <c r="AH8" s="2"/>
    </row>
    <row r="9" spans="1:34" x14ac:dyDescent="0.2">
      <c r="A9" s="2">
        <v>5.5079570000000002</v>
      </c>
      <c r="B9" s="2">
        <v>12.708826999999999</v>
      </c>
      <c r="E9" s="2"/>
      <c r="F9" s="2"/>
      <c r="M9" s="2"/>
      <c r="N9" s="2"/>
      <c r="Q9" s="2"/>
      <c r="R9" s="2"/>
      <c r="U9" s="2"/>
      <c r="V9" s="2"/>
      <c r="Y9" s="2"/>
      <c r="Z9" s="2"/>
      <c r="AC9" s="2"/>
      <c r="AD9" s="2"/>
      <c r="AG9" s="2"/>
      <c r="AH9" s="2"/>
    </row>
    <row r="10" spans="1:34" x14ac:dyDescent="0.2">
      <c r="A10" s="2">
        <v>4.8082979999999997</v>
      </c>
      <c r="B10" s="2">
        <v>9.3630169999999993</v>
      </c>
      <c r="E10" s="2"/>
      <c r="F10" s="2"/>
      <c r="M10" s="2"/>
      <c r="N10" s="2"/>
      <c r="Q10" s="2"/>
      <c r="R10" s="2"/>
      <c r="U10" s="2"/>
      <c r="V10" s="2"/>
      <c r="Y10" s="2"/>
      <c r="Z10" s="2"/>
      <c r="AC10" s="2"/>
      <c r="AD10" s="2"/>
      <c r="AG10" s="2"/>
      <c r="AH10" s="2"/>
    </row>
    <row r="11" spans="1:34" x14ac:dyDescent="0.2">
      <c r="A11" s="2">
        <v>12.627115</v>
      </c>
      <c r="B11" s="2">
        <v>25.583573999999999</v>
      </c>
      <c r="E11" s="2"/>
      <c r="F11" s="2"/>
      <c r="M11" s="2"/>
      <c r="N11" s="2"/>
      <c r="Q11" s="2"/>
      <c r="R11" s="2"/>
      <c r="U11" s="2"/>
      <c r="V11" s="2"/>
      <c r="Y11" s="2"/>
      <c r="Z11" s="2"/>
      <c r="AC11" s="2"/>
      <c r="AD11" s="2"/>
      <c r="AG11" s="2"/>
      <c r="AH11" s="2"/>
    </row>
    <row r="12" spans="1:34" x14ac:dyDescent="0.2">
      <c r="A12" s="2">
        <v>4.1801370000000002</v>
      </c>
      <c r="B12" s="2">
        <v>19.29175</v>
      </c>
      <c r="E12" s="2"/>
      <c r="F12" s="2"/>
      <c r="M12" s="2"/>
      <c r="N12" s="2"/>
      <c r="Q12" s="2"/>
      <c r="R12" s="2"/>
      <c r="U12" s="2"/>
      <c r="V12" s="2"/>
      <c r="Y12" s="2"/>
      <c r="Z12" s="2"/>
      <c r="AC12" s="2"/>
      <c r="AD12" s="2"/>
      <c r="AG12" s="2"/>
      <c r="AH12" s="2"/>
    </row>
    <row r="13" spans="1:34" x14ac:dyDescent="0.2">
      <c r="A13" s="2">
        <v>6.5610467000000003</v>
      </c>
      <c r="B13" s="2">
        <v>18.581876999999999</v>
      </c>
      <c r="E13" s="2"/>
      <c r="F13" s="2"/>
      <c r="M13" s="2"/>
      <c r="N13" s="2"/>
      <c r="Q13" s="2"/>
      <c r="R13" s="2"/>
      <c r="AC13" s="2"/>
      <c r="AD13" s="2"/>
      <c r="AG13" s="2"/>
      <c r="AH13" s="2"/>
    </row>
    <row r="14" spans="1:34" x14ac:dyDescent="0.2">
      <c r="A14" s="2">
        <v>9.2985305</v>
      </c>
      <c r="B14" s="2">
        <v>12.0415168</v>
      </c>
      <c r="E14" s="2"/>
      <c r="F14" s="2"/>
      <c r="M14" s="2"/>
      <c r="N14" s="2"/>
      <c r="Q14" s="2"/>
      <c r="R14" s="2"/>
      <c r="AC14" s="2"/>
      <c r="AD14" s="2"/>
      <c r="AG14" s="2"/>
      <c r="AH14" s="2"/>
    </row>
    <row r="15" spans="1:34" x14ac:dyDescent="0.2">
      <c r="A15" s="2">
        <v>10.1858054</v>
      </c>
      <c r="B15" s="2">
        <v>9.8618740000000003</v>
      </c>
      <c r="E15" s="2"/>
      <c r="F15" s="2"/>
      <c r="M15" s="2"/>
      <c r="N15" s="2"/>
      <c r="Q15" s="2"/>
      <c r="R15" s="2"/>
      <c r="AC15" s="2"/>
      <c r="AD15" s="2"/>
      <c r="AG15" s="2"/>
      <c r="AH15" s="2"/>
    </row>
    <row r="16" spans="1:34" x14ac:dyDescent="0.2">
      <c r="A16" s="2">
        <v>6.7029949999999996</v>
      </c>
      <c r="B16" s="2">
        <v>8.3493527000000007</v>
      </c>
      <c r="E16" s="2"/>
      <c r="F16" s="2"/>
      <c r="M16" s="2"/>
      <c r="N16" s="2"/>
      <c r="Q16" s="2"/>
      <c r="R16" s="2"/>
      <c r="AC16" s="2"/>
      <c r="AD16" s="2"/>
      <c r="AG16" s="2"/>
      <c r="AH16" s="2"/>
    </row>
    <row r="17" spans="1:34" x14ac:dyDescent="0.2">
      <c r="A17" s="2">
        <v>6.1066950000000002</v>
      </c>
      <c r="B17" s="2"/>
      <c r="E17" s="2"/>
      <c r="F17" s="2"/>
      <c r="M17" s="2"/>
      <c r="N17" s="2"/>
      <c r="Q17" s="2"/>
      <c r="R17" s="2"/>
      <c r="AC17" s="2"/>
      <c r="AD17" s="2"/>
      <c r="AG17" s="2"/>
      <c r="AH17" s="2"/>
    </row>
    <row r="18" spans="1:34" x14ac:dyDescent="0.2">
      <c r="A18" s="2">
        <v>2.7603909999999998</v>
      </c>
      <c r="B18" s="2"/>
      <c r="E18" s="2"/>
      <c r="F18" s="2"/>
      <c r="M18" s="2"/>
      <c r="N18" s="2"/>
      <c r="Q18" s="2"/>
      <c r="R18" s="2"/>
      <c r="AC18" s="2"/>
      <c r="AD18" s="2"/>
      <c r="AG18" s="2"/>
      <c r="AH18" s="2"/>
    </row>
    <row r="19" spans="1:34" x14ac:dyDescent="0.2">
      <c r="A19" s="2">
        <v>7.821428</v>
      </c>
      <c r="B19" s="2"/>
      <c r="E19" s="2"/>
      <c r="F19" s="2"/>
      <c r="M19" s="2"/>
      <c r="N19" s="2"/>
      <c r="Q19" s="2"/>
      <c r="R19" s="2"/>
      <c r="AC19" s="2"/>
      <c r="AD19" s="2"/>
      <c r="AG19" s="2"/>
      <c r="AH19" s="2"/>
    </row>
    <row r="20" spans="1:34" x14ac:dyDescent="0.2">
      <c r="A20" s="2">
        <v>3.5672969999999999</v>
      </c>
      <c r="B20" s="2"/>
      <c r="E20" s="2"/>
      <c r="F20" s="2"/>
      <c r="M20" s="2"/>
      <c r="N20" s="2"/>
      <c r="Q20" s="2"/>
      <c r="R20" s="2"/>
      <c r="AC20" s="2"/>
      <c r="AD20" s="2"/>
    </row>
    <row r="21" spans="1:34" x14ac:dyDescent="0.2">
      <c r="A21" s="2">
        <v>4.3588820000000004</v>
      </c>
      <c r="B21" s="2"/>
      <c r="M21" s="2"/>
      <c r="N21" s="2"/>
      <c r="Q21" s="2"/>
      <c r="R21" s="2"/>
    </row>
    <row r="22" spans="1:34" x14ac:dyDescent="0.2">
      <c r="A22" s="2">
        <v>9.3630169999999993</v>
      </c>
      <c r="B22" s="2"/>
      <c r="M22" s="2"/>
      <c r="N22" s="2"/>
      <c r="Q22" s="2"/>
      <c r="R22" s="2"/>
    </row>
    <row r="23" spans="1:34" x14ac:dyDescent="0.2">
      <c r="I23" s="2"/>
      <c r="J23" s="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7B3-9E75-AA42-A01E-A71C2BBFA2F5}">
  <dimension ref="A1:C30"/>
  <sheetViews>
    <sheetView workbookViewId="0">
      <selection activeCell="A18" sqref="A18:A30"/>
    </sheetView>
  </sheetViews>
  <sheetFormatPr baseColWidth="10" defaultRowHeight="16" x14ac:dyDescent="0.2"/>
  <sheetData>
    <row r="1" spans="1:3" x14ac:dyDescent="0.2">
      <c r="A1" t="s">
        <v>257</v>
      </c>
    </row>
    <row r="4" spans="1:3" x14ac:dyDescent="0.2">
      <c r="A4" t="s">
        <v>254</v>
      </c>
      <c r="B4" t="s">
        <v>255</v>
      </c>
      <c r="C4" t="s">
        <v>256</v>
      </c>
    </row>
    <row r="5" spans="1:3" x14ac:dyDescent="0.2">
      <c r="A5" t="s">
        <v>26</v>
      </c>
      <c r="B5" s="34">
        <v>0.86819184000000005</v>
      </c>
      <c r="C5" s="34">
        <v>2.07809</v>
      </c>
    </row>
    <row r="6" spans="1:3" x14ac:dyDescent="0.2">
      <c r="A6" t="s">
        <v>26</v>
      </c>
      <c r="B6" s="34">
        <v>1.2511391999999999</v>
      </c>
      <c r="C6" s="34">
        <v>1.3582700000000001</v>
      </c>
    </row>
    <row r="7" spans="1:3" x14ac:dyDescent="0.2">
      <c r="A7" t="s">
        <v>26</v>
      </c>
      <c r="B7" s="34">
        <v>1.4778547200000001</v>
      </c>
      <c r="C7" s="34">
        <v>2.2580450000000001</v>
      </c>
    </row>
    <row r="8" spans="1:3" x14ac:dyDescent="0.2">
      <c r="A8" t="s">
        <v>26</v>
      </c>
      <c r="B8" s="34">
        <v>1.4813433600000001</v>
      </c>
      <c r="C8" s="34">
        <v>4.4974850000000002</v>
      </c>
    </row>
    <row r="9" spans="1:3" x14ac:dyDescent="0.2">
      <c r="A9" t="s">
        <v>26</v>
      </c>
      <c r="B9" s="34">
        <v>1.3931222400000001</v>
      </c>
      <c r="C9" s="34">
        <v>3.4577450000000001</v>
      </c>
    </row>
    <row r="10" spans="1:3" x14ac:dyDescent="0.2">
      <c r="A10" t="s">
        <v>26</v>
      </c>
      <c r="B10" s="34">
        <v>0.93537119999999996</v>
      </c>
      <c r="C10" s="34">
        <v>3.2178049999999998</v>
      </c>
    </row>
    <row r="11" spans="1:3" x14ac:dyDescent="0.2">
      <c r="A11" t="s">
        <v>26</v>
      </c>
      <c r="B11" s="34">
        <v>0.9571752</v>
      </c>
      <c r="C11" s="34">
        <v>1.8781399999999999</v>
      </c>
    </row>
    <row r="12" spans="1:3" x14ac:dyDescent="0.2">
      <c r="A12" t="s">
        <v>26</v>
      </c>
      <c r="B12" s="34">
        <v>1.19440272</v>
      </c>
      <c r="C12" s="34">
        <v>2.74968667</v>
      </c>
    </row>
    <row r="13" spans="1:3" x14ac:dyDescent="0.2">
      <c r="A13" t="s">
        <v>26</v>
      </c>
      <c r="B13" s="34">
        <v>1.08887136</v>
      </c>
      <c r="C13" s="34">
        <v>3.0378500000000002</v>
      </c>
    </row>
    <row r="14" spans="1:3" x14ac:dyDescent="0.2">
      <c r="A14" t="s">
        <v>26</v>
      </c>
      <c r="B14" s="34">
        <v>1.0566475200000001</v>
      </c>
      <c r="C14" s="34">
        <v>4.5774650000000001</v>
      </c>
    </row>
    <row r="15" spans="1:3" x14ac:dyDescent="0.2">
      <c r="A15" t="s">
        <v>26</v>
      </c>
      <c r="B15" s="34">
        <v>0.76617215999999999</v>
      </c>
      <c r="C15" s="34">
        <v>3.4777399999999998</v>
      </c>
    </row>
    <row r="16" spans="1:3" x14ac:dyDescent="0.2">
      <c r="A16" t="s">
        <v>26</v>
      </c>
      <c r="B16" s="34">
        <v>0.83067743999999999</v>
      </c>
      <c r="C16" s="34">
        <v>2.977865</v>
      </c>
    </row>
    <row r="17" spans="1:3" x14ac:dyDescent="0.2">
      <c r="A17" t="s">
        <v>26</v>
      </c>
      <c r="B17" s="34">
        <v>0.97549056000000001</v>
      </c>
      <c r="C17" s="34">
        <v>4.6374500000000003</v>
      </c>
    </row>
    <row r="18" spans="1:3" x14ac:dyDescent="0.2">
      <c r="A18" t="s">
        <v>27</v>
      </c>
      <c r="B18" s="34">
        <v>1.28336304</v>
      </c>
      <c r="C18" s="34">
        <v>5.03735</v>
      </c>
    </row>
    <row r="19" spans="1:3" x14ac:dyDescent="0.2">
      <c r="A19" t="s">
        <v>27</v>
      </c>
      <c r="B19" s="34">
        <v>0.86557536000000002</v>
      </c>
      <c r="C19" s="34">
        <v>6.3370249999999997</v>
      </c>
    </row>
    <row r="20" spans="1:3" x14ac:dyDescent="0.2">
      <c r="A20" t="s">
        <v>27</v>
      </c>
      <c r="B20" s="34">
        <v>1.28946816</v>
      </c>
      <c r="C20" s="34">
        <v>7.0768399999999998</v>
      </c>
    </row>
    <row r="21" spans="1:3" x14ac:dyDescent="0.2">
      <c r="A21" t="s">
        <v>27</v>
      </c>
      <c r="B21" s="34">
        <v>1.2057408000000001</v>
      </c>
      <c r="C21" s="34">
        <v>2.0580949999999998</v>
      </c>
    </row>
    <row r="22" spans="1:3" x14ac:dyDescent="0.2">
      <c r="A22" t="s">
        <v>27</v>
      </c>
      <c r="B22" s="34">
        <v>1.28336304</v>
      </c>
      <c r="C22" s="34">
        <v>2.11808</v>
      </c>
    </row>
    <row r="23" spans="1:3" x14ac:dyDescent="0.2">
      <c r="A23" t="s">
        <v>27</v>
      </c>
      <c r="B23" s="34">
        <v>0.81937391999999998</v>
      </c>
      <c r="C23" s="34">
        <v>4.6974349999999996</v>
      </c>
    </row>
    <row r="24" spans="1:3" x14ac:dyDescent="0.2">
      <c r="A24" t="s">
        <v>27</v>
      </c>
      <c r="B24" s="34">
        <v>1.18891744</v>
      </c>
      <c r="C24" s="34">
        <v>1.5982099999999999</v>
      </c>
    </row>
    <row r="25" spans="1:3" x14ac:dyDescent="0.2">
      <c r="A25" t="s">
        <v>27</v>
      </c>
      <c r="B25" s="34">
        <v>0.75570623999999997</v>
      </c>
      <c r="C25" s="34">
        <v>3.4177550000000001</v>
      </c>
    </row>
    <row r="26" spans="1:3" x14ac:dyDescent="0.2">
      <c r="A26" t="s">
        <v>27</v>
      </c>
      <c r="B26" s="34">
        <v>1.3697068800000001</v>
      </c>
      <c r="C26" s="34">
        <v>7.8566450000000003</v>
      </c>
    </row>
    <row r="27" spans="1:3" x14ac:dyDescent="0.2">
      <c r="A27" t="s">
        <v>27</v>
      </c>
      <c r="B27" s="34">
        <v>1.1272694400000001</v>
      </c>
      <c r="C27" s="34">
        <v>3.4777399999999998</v>
      </c>
    </row>
    <row r="28" spans="1:3" x14ac:dyDescent="0.2">
      <c r="A28" t="s">
        <v>27</v>
      </c>
      <c r="B28" s="34">
        <v>1.0243315200000001</v>
      </c>
      <c r="C28" s="34">
        <v>5.03735</v>
      </c>
    </row>
    <row r="29" spans="1:3" x14ac:dyDescent="0.2">
      <c r="A29" t="s">
        <v>27</v>
      </c>
      <c r="B29" s="34">
        <v>1.28946816</v>
      </c>
      <c r="C29" s="34">
        <v>1.51823</v>
      </c>
    </row>
    <row r="30" spans="1:3" x14ac:dyDescent="0.2">
      <c r="A30" t="s">
        <v>27</v>
      </c>
      <c r="B30" s="34">
        <v>0.95194224000000005</v>
      </c>
      <c r="C30" s="34">
        <v>2.897885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7399-8351-DE4C-A5D6-51D4405CDCB6}">
  <dimension ref="A1:C30"/>
  <sheetViews>
    <sheetView workbookViewId="0"/>
  </sheetViews>
  <sheetFormatPr baseColWidth="10" defaultRowHeight="16" x14ac:dyDescent="0.2"/>
  <sheetData>
    <row r="1" spans="1:3" x14ac:dyDescent="0.2">
      <c r="A1" t="s">
        <v>257</v>
      </c>
    </row>
    <row r="4" spans="1:3" x14ac:dyDescent="0.2">
      <c r="A4" t="s">
        <v>254</v>
      </c>
      <c r="B4" t="s">
        <v>255</v>
      </c>
      <c r="C4" t="s">
        <v>258</v>
      </c>
    </row>
    <row r="5" spans="1:3" x14ac:dyDescent="0.2">
      <c r="A5" t="s">
        <v>26</v>
      </c>
      <c r="B5" s="34">
        <v>0.86819184000000005</v>
      </c>
      <c r="C5" s="34">
        <v>0.14233333000000001</v>
      </c>
    </row>
    <row r="6" spans="1:3" x14ac:dyDescent="0.2">
      <c r="A6" t="s">
        <v>26</v>
      </c>
      <c r="B6" s="34">
        <v>1.2511391999999999</v>
      </c>
      <c r="C6" s="34">
        <v>0.48633333000000001</v>
      </c>
    </row>
    <row r="7" spans="1:3" x14ac:dyDescent="0.2">
      <c r="A7" t="s">
        <v>26</v>
      </c>
      <c r="B7" s="34">
        <v>1.4778547200000001</v>
      </c>
      <c r="C7" s="34">
        <v>0.44933332999999998</v>
      </c>
    </row>
    <row r="8" spans="1:3" x14ac:dyDescent="0.2">
      <c r="A8" t="s">
        <v>26</v>
      </c>
      <c r="B8" s="34">
        <v>1.4813433600000001</v>
      </c>
      <c r="C8" s="34">
        <v>0.17</v>
      </c>
    </row>
    <row r="9" spans="1:3" x14ac:dyDescent="0.2">
      <c r="A9" t="s">
        <v>26</v>
      </c>
      <c r="B9" s="34">
        <v>1.3931222400000001</v>
      </c>
      <c r="C9" s="34">
        <v>0.17899999999999999</v>
      </c>
    </row>
    <row r="10" spans="1:3" x14ac:dyDescent="0.2">
      <c r="A10" t="s">
        <v>26</v>
      </c>
      <c r="B10" s="34">
        <v>0.93537119999999996</v>
      </c>
      <c r="C10" s="34">
        <v>0.20699999999999999</v>
      </c>
    </row>
    <row r="11" spans="1:3" x14ac:dyDescent="0.2">
      <c r="A11" t="s">
        <v>26</v>
      </c>
      <c r="B11" s="34">
        <v>0.9571752</v>
      </c>
      <c r="C11" s="34">
        <v>0.30333333000000001</v>
      </c>
    </row>
    <row r="12" spans="1:3" x14ac:dyDescent="0.2">
      <c r="A12" t="s">
        <v>26</v>
      </c>
      <c r="B12" s="34">
        <v>1.19440272</v>
      </c>
      <c r="C12" s="34">
        <v>0.26200000000000001</v>
      </c>
    </row>
    <row r="13" spans="1:3" x14ac:dyDescent="0.2">
      <c r="A13" t="s">
        <v>26</v>
      </c>
      <c r="B13" s="34">
        <v>1.08887136</v>
      </c>
      <c r="C13" s="34">
        <v>0.49633333000000002</v>
      </c>
    </row>
    <row r="14" spans="1:3" x14ac:dyDescent="0.2">
      <c r="A14" t="s">
        <v>26</v>
      </c>
      <c r="B14" s="34">
        <v>1.0566475200000001</v>
      </c>
      <c r="C14" s="34">
        <v>0.27300000000000002</v>
      </c>
    </row>
    <row r="15" spans="1:3" x14ac:dyDescent="0.2">
      <c r="A15" t="s">
        <v>26</v>
      </c>
      <c r="B15" s="34">
        <v>0.76617215999999999</v>
      </c>
      <c r="C15" s="34">
        <v>0.17733333000000001</v>
      </c>
    </row>
    <row r="16" spans="1:3" x14ac:dyDescent="0.2">
      <c r="A16" t="s">
        <v>26</v>
      </c>
      <c r="B16" s="34">
        <v>0.83067743999999999</v>
      </c>
      <c r="C16" s="34">
        <v>0.39066666999999999</v>
      </c>
    </row>
    <row r="17" spans="1:3" x14ac:dyDescent="0.2">
      <c r="A17" t="s">
        <v>26</v>
      </c>
      <c r="B17" s="34">
        <v>0.97549056000000001</v>
      </c>
      <c r="C17" s="34">
        <v>0.32166666999999999</v>
      </c>
    </row>
    <row r="18" spans="1:3" x14ac:dyDescent="0.2">
      <c r="A18" t="s">
        <v>27</v>
      </c>
      <c r="B18" s="34">
        <v>1.28336304</v>
      </c>
      <c r="C18" s="34">
        <v>0.74933333000000002</v>
      </c>
    </row>
    <row r="19" spans="1:3" x14ac:dyDescent="0.2">
      <c r="A19" t="s">
        <v>27</v>
      </c>
      <c r="B19" s="34">
        <v>0.86557536000000002</v>
      </c>
      <c r="C19" s="34">
        <v>0.29733333000000001</v>
      </c>
    </row>
    <row r="20" spans="1:3" x14ac:dyDescent="0.2">
      <c r="A20" t="s">
        <v>27</v>
      </c>
      <c r="B20" s="34">
        <v>1.28946816</v>
      </c>
      <c r="C20" s="34">
        <v>0.33700000000000002</v>
      </c>
    </row>
    <row r="21" spans="1:3" x14ac:dyDescent="0.2">
      <c r="A21" t="s">
        <v>27</v>
      </c>
      <c r="B21" s="34">
        <v>1.2057408000000001</v>
      </c>
      <c r="C21" s="34">
        <v>0.23866667</v>
      </c>
    </row>
    <row r="22" spans="1:3" x14ac:dyDescent="0.2">
      <c r="A22" t="s">
        <v>27</v>
      </c>
      <c r="B22" s="34">
        <v>1.28336304</v>
      </c>
      <c r="C22" s="34">
        <v>0.30199999999999999</v>
      </c>
    </row>
    <row r="23" spans="1:3" x14ac:dyDescent="0.2">
      <c r="A23" t="s">
        <v>27</v>
      </c>
      <c r="B23" s="34">
        <v>0.81937391999999998</v>
      </c>
      <c r="C23" s="34">
        <v>0.77866667000000001</v>
      </c>
    </row>
    <row r="24" spans="1:3" x14ac:dyDescent="0.2">
      <c r="A24" t="s">
        <v>27</v>
      </c>
      <c r="B24" s="34">
        <v>1.18891744</v>
      </c>
      <c r="C24" s="34">
        <v>0.52666667</v>
      </c>
    </row>
    <row r="25" spans="1:3" x14ac:dyDescent="0.2">
      <c r="A25" t="s">
        <v>27</v>
      </c>
      <c r="B25" s="34">
        <v>0.75570623999999997</v>
      </c>
      <c r="C25" s="34">
        <v>0.53700000000000003</v>
      </c>
    </row>
    <row r="26" spans="1:3" x14ac:dyDescent="0.2">
      <c r="A26" t="s">
        <v>27</v>
      </c>
      <c r="B26" s="34">
        <v>1.3697068800000001</v>
      </c>
      <c r="C26" s="34">
        <v>0.57899999999999996</v>
      </c>
    </row>
    <row r="27" spans="1:3" x14ac:dyDescent="0.2">
      <c r="A27" t="s">
        <v>27</v>
      </c>
      <c r="B27" s="34">
        <v>1.1272694400000001</v>
      </c>
      <c r="C27" s="34">
        <v>0.37666666999999998</v>
      </c>
    </row>
    <row r="28" spans="1:3" x14ac:dyDescent="0.2">
      <c r="A28" t="s">
        <v>27</v>
      </c>
      <c r="B28" s="34">
        <v>1.0243315200000001</v>
      </c>
      <c r="C28" s="34">
        <v>0.45833332999999998</v>
      </c>
    </row>
    <row r="29" spans="1:3" x14ac:dyDescent="0.2">
      <c r="A29" t="s">
        <v>27</v>
      </c>
      <c r="B29" s="34">
        <v>1.28946816</v>
      </c>
      <c r="C29" s="34">
        <v>0.74533333000000002</v>
      </c>
    </row>
    <row r="30" spans="1:3" x14ac:dyDescent="0.2">
      <c r="A30" t="s">
        <v>27</v>
      </c>
      <c r="B30" s="34">
        <v>0.95194224000000005</v>
      </c>
      <c r="C30" s="34">
        <v>0.64900000000000002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344D-0DC2-FE40-B15D-BCC9A52F7A0C}">
  <dimension ref="A1:E18"/>
  <sheetViews>
    <sheetView workbookViewId="0">
      <selection activeCell="D21" sqref="D21"/>
    </sheetView>
  </sheetViews>
  <sheetFormatPr baseColWidth="10" defaultRowHeight="16" x14ac:dyDescent="0.2"/>
  <cols>
    <col min="1" max="5" width="15.83203125" customWidth="1"/>
  </cols>
  <sheetData>
    <row r="1" spans="1:5" x14ac:dyDescent="0.2">
      <c r="A1" t="s">
        <v>285</v>
      </c>
    </row>
    <row r="3" spans="1:5" x14ac:dyDescent="0.2">
      <c r="A3" t="s">
        <v>54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6.01</v>
      </c>
      <c r="B6" s="2">
        <v>2.85</v>
      </c>
      <c r="D6" s="2">
        <v>215</v>
      </c>
      <c r="E6" s="2">
        <v>259</v>
      </c>
    </row>
    <row r="7" spans="1:5" x14ac:dyDescent="0.2">
      <c r="A7" s="2">
        <v>3.63</v>
      </c>
      <c r="B7" s="2">
        <v>3.62</v>
      </c>
      <c r="D7" s="2">
        <v>162</v>
      </c>
      <c r="E7" s="2">
        <v>166</v>
      </c>
    </row>
    <row r="8" spans="1:5" x14ac:dyDescent="0.2">
      <c r="A8" s="2">
        <v>2.4300000000000002</v>
      </c>
      <c r="B8" s="2">
        <v>2.73</v>
      </c>
      <c r="D8" s="2">
        <v>124</v>
      </c>
      <c r="E8" s="2">
        <v>63</v>
      </c>
    </row>
    <row r="9" spans="1:5" x14ac:dyDescent="0.2">
      <c r="A9" s="2">
        <v>2.61</v>
      </c>
      <c r="B9" s="2">
        <v>3.64</v>
      </c>
      <c r="D9" s="2">
        <v>173</v>
      </c>
      <c r="E9" s="2">
        <v>192</v>
      </c>
    </row>
    <row r="10" spans="1:5" x14ac:dyDescent="0.2">
      <c r="A10" s="2">
        <v>5.05</v>
      </c>
      <c r="B10" s="2">
        <v>2.36</v>
      </c>
      <c r="D10" s="2">
        <v>199</v>
      </c>
      <c r="E10" s="2">
        <v>174</v>
      </c>
    </row>
    <row r="11" spans="1:5" x14ac:dyDescent="0.2">
      <c r="A11" s="2">
        <v>2.81</v>
      </c>
      <c r="B11" s="2">
        <v>3.74</v>
      </c>
      <c r="D11" s="2">
        <v>240</v>
      </c>
      <c r="E11" s="2">
        <v>84</v>
      </c>
    </row>
    <row r="12" spans="1:5" x14ac:dyDescent="0.2">
      <c r="A12" s="2">
        <v>3.39</v>
      </c>
      <c r="B12" s="2">
        <v>3.77</v>
      </c>
      <c r="D12" s="2">
        <v>186</v>
      </c>
      <c r="E12" s="2">
        <v>137</v>
      </c>
    </row>
    <row r="13" spans="1:5" x14ac:dyDescent="0.2">
      <c r="A13" s="2">
        <v>5.91</v>
      </c>
      <c r="B13" s="2">
        <v>2.4</v>
      </c>
      <c r="D13" s="2">
        <v>234</v>
      </c>
      <c r="E13" s="2">
        <v>231</v>
      </c>
    </row>
    <row r="14" spans="1:5" x14ac:dyDescent="0.2">
      <c r="A14" s="2">
        <v>3.67</v>
      </c>
      <c r="B14" s="2">
        <v>2.41</v>
      </c>
      <c r="D14" s="2">
        <v>183</v>
      </c>
      <c r="E14" s="2">
        <v>253</v>
      </c>
    </row>
    <row r="15" spans="1:5" x14ac:dyDescent="0.2">
      <c r="A15" s="2">
        <v>2.5499999999999998</v>
      </c>
      <c r="B15" s="2">
        <v>1.74</v>
      </c>
      <c r="D15" s="2">
        <v>226</v>
      </c>
      <c r="E15" s="2">
        <v>191</v>
      </c>
    </row>
    <row r="16" spans="1:5" x14ac:dyDescent="0.2">
      <c r="A16" s="2">
        <v>4.3899999999999997</v>
      </c>
      <c r="B16" s="2"/>
      <c r="D16" s="2">
        <v>235</v>
      </c>
      <c r="E16" s="2"/>
    </row>
    <row r="17" spans="1:5" x14ac:dyDescent="0.2">
      <c r="A17" s="2">
        <v>3.68</v>
      </c>
      <c r="B17" s="2"/>
      <c r="D17" s="2">
        <v>187</v>
      </c>
      <c r="E17" s="2"/>
    </row>
    <row r="18" spans="1:5" x14ac:dyDescent="0.2">
      <c r="A18" s="2">
        <v>4.41</v>
      </c>
      <c r="B18" s="2"/>
      <c r="D18" s="2">
        <v>198</v>
      </c>
      <c r="E18" s="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B824-7FC4-9448-AF63-7CBC675F678E}">
  <dimension ref="A1:E19"/>
  <sheetViews>
    <sheetView workbookViewId="0">
      <selection activeCell="E41" sqref="E41"/>
    </sheetView>
  </sheetViews>
  <sheetFormatPr baseColWidth="10" defaultRowHeight="16" x14ac:dyDescent="0.2"/>
  <cols>
    <col min="1" max="5" width="16.1640625" customWidth="1"/>
  </cols>
  <sheetData>
    <row r="1" spans="1:5" x14ac:dyDescent="0.2">
      <c r="A1" s="13" t="s">
        <v>286</v>
      </c>
    </row>
    <row r="3" spans="1:5" x14ac:dyDescent="0.2">
      <c r="A3" t="s">
        <v>55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2.52</v>
      </c>
      <c r="B6" s="2">
        <v>2.82</v>
      </c>
      <c r="D6" s="2">
        <v>158</v>
      </c>
      <c r="E6" s="2">
        <v>250</v>
      </c>
    </row>
    <row r="7" spans="1:5" x14ac:dyDescent="0.2">
      <c r="A7" s="2">
        <v>1.65</v>
      </c>
      <c r="B7" s="2">
        <v>5.57</v>
      </c>
      <c r="D7" s="2">
        <v>76</v>
      </c>
      <c r="E7" s="2">
        <v>243</v>
      </c>
    </row>
    <row r="8" spans="1:5" x14ac:dyDescent="0.2">
      <c r="A8" s="2">
        <v>1.86</v>
      </c>
      <c r="B8" s="2">
        <v>2.89</v>
      </c>
      <c r="D8" s="2">
        <v>82</v>
      </c>
      <c r="E8" s="2">
        <v>362</v>
      </c>
    </row>
    <row r="9" spans="1:5" x14ac:dyDescent="0.2">
      <c r="A9" s="2">
        <v>3.56</v>
      </c>
      <c r="B9" s="2">
        <v>1.48</v>
      </c>
      <c r="D9" s="2">
        <v>130</v>
      </c>
      <c r="E9" s="2">
        <v>107</v>
      </c>
    </row>
    <row r="10" spans="1:5" x14ac:dyDescent="0.2">
      <c r="A10" s="2">
        <v>2.1800000000000002</v>
      </c>
      <c r="B10" s="2">
        <v>3.03</v>
      </c>
      <c r="D10" s="2">
        <v>128</v>
      </c>
      <c r="E10" s="2">
        <v>153</v>
      </c>
    </row>
    <row r="11" spans="1:5" x14ac:dyDescent="0.2">
      <c r="A11" s="2">
        <v>1.65</v>
      </c>
      <c r="B11" s="2">
        <v>1.53</v>
      </c>
      <c r="D11" s="2">
        <v>54</v>
      </c>
      <c r="E11" s="2">
        <v>120</v>
      </c>
    </row>
    <row r="12" spans="1:5" x14ac:dyDescent="0.2">
      <c r="A12" s="2">
        <v>1.33</v>
      </c>
      <c r="B12" s="2">
        <v>1.69</v>
      </c>
      <c r="D12" s="2">
        <v>62</v>
      </c>
      <c r="E12" s="2">
        <v>99</v>
      </c>
    </row>
    <row r="13" spans="1:5" x14ac:dyDescent="0.2">
      <c r="A13" s="2">
        <v>4</v>
      </c>
      <c r="B13" s="2">
        <v>1.49</v>
      </c>
      <c r="D13" s="2">
        <v>175</v>
      </c>
      <c r="E13" s="2">
        <v>218</v>
      </c>
    </row>
    <row r="14" spans="1:5" x14ac:dyDescent="0.2">
      <c r="A14" s="2">
        <v>2.1800000000000002</v>
      </c>
      <c r="B14" s="2">
        <v>1.72</v>
      </c>
      <c r="D14" s="2">
        <v>68</v>
      </c>
      <c r="E14" s="2">
        <v>83</v>
      </c>
    </row>
    <row r="15" spans="1:5" x14ac:dyDescent="0.2">
      <c r="A15" s="2">
        <v>1.95</v>
      </c>
      <c r="B15" s="2">
        <v>2.42</v>
      </c>
      <c r="D15" s="2">
        <v>103</v>
      </c>
      <c r="E15" s="2">
        <v>224</v>
      </c>
    </row>
    <row r="16" spans="1:5" x14ac:dyDescent="0.2">
      <c r="A16" s="2">
        <v>1.53</v>
      </c>
      <c r="B16" s="2">
        <v>3.04</v>
      </c>
      <c r="D16" s="2">
        <v>47</v>
      </c>
      <c r="E16" s="2">
        <v>113</v>
      </c>
    </row>
    <row r="17" spans="1:5" x14ac:dyDescent="0.2">
      <c r="A17" s="2">
        <v>1.7</v>
      </c>
      <c r="B17" s="2">
        <v>2.21</v>
      </c>
      <c r="D17" s="2">
        <v>57</v>
      </c>
      <c r="E17" s="2">
        <v>118</v>
      </c>
    </row>
    <row r="18" spans="1:5" x14ac:dyDescent="0.2">
      <c r="A18" s="2">
        <v>1.74</v>
      </c>
      <c r="B18" s="2">
        <v>2.5</v>
      </c>
      <c r="D18" s="2">
        <v>86</v>
      </c>
      <c r="E18" s="2">
        <v>57</v>
      </c>
    </row>
    <row r="19" spans="1:5" x14ac:dyDescent="0.2">
      <c r="A19" s="2"/>
      <c r="B19" s="2">
        <v>1.35</v>
      </c>
      <c r="D19" s="2"/>
      <c r="E19" s="2">
        <v>82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4608-D635-744C-B03E-F038261EFD69}">
  <dimension ref="A1:E22"/>
  <sheetViews>
    <sheetView workbookViewId="0"/>
  </sheetViews>
  <sheetFormatPr baseColWidth="10" defaultRowHeight="16" x14ac:dyDescent="0.2"/>
  <cols>
    <col min="1" max="5" width="17" customWidth="1"/>
  </cols>
  <sheetData>
    <row r="1" spans="1:5" x14ac:dyDescent="0.2">
      <c r="A1" s="13" t="s">
        <v>287</v>
      </c>
    </row>
    <row r="3" spans="1:5" x14ac:dyDescent="0.2">
      <c r="A3" t="s">
        <v>56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1.06</v>
      </c>
      <c r="B6" s="2">
        <v>1.76</v>
      </c>
      <c r="D6" s="2">
        <v>30</v>
      </c>
      <c r="E6" s="2">
        <v>68</v>
      </c>
    </row>
    <row r="7" spans="1:5" x14ac:dyDescent="0.2">
      <c r="A7" s="2">
        <v>1.72</v>
      </c>
      <c r="B7" s="2">
        <v>1.2</v>
      </c>
      <c r="D7" s="2">
        <v>68</v>
      </c>
      <c r="E7" s="2">
        <v>23</v>
      </c>
    </row>
    <row r="8" spans="1:5" x14ac:dyDescent="0.2">
      <c r="A8" s="2">
        <v>0.89</v>
      </c>
      <c r="B8" s="2">
        <v>1.75</v>
      </c>
      <c r="D8" s="2">
        <v>51</v>
      </c>
      <c r="E8" s="2">
        <v>71</v>
      </c>
    </row>
    <row r="9" spans="1:5" x14ac:dyDescent="0.2">
      <c r="A9" s="2">
        <v>1.2</v>
      </c>
      <c r="B9" s="2">
        <v>3.16</v>
      </c>
      <c r="D9" s="2">
        <v>90</v>
      </c>
      <c r="E9" s="2">
        <v>99</v>
      </c>
    </row>
    <row r="10" spans="1:5" x14ac:dyDescent="0.2">
      <c r="A10" s="2">
        <v>1.7</v>
      </c>
      <c r="B10" s="2">
        <v>1.68</v>
      </c>
      <c r="D10" s="2">
        <v>68</v>
      </c>
      <c r="E10" s="2">
        <v>61</v>
      </c>
    </row>
    <row r="11" spans="1:5" x14ac:dyDescent="0.2">
      <c r="A11" s="2">
        <v>1.26</v>
      </c>
      <c r="B11" s="2">
        <v>1.37</v>
      </c>
      <c r="D11" s="2">
        <v>42</v>
      </c>
      <c r="E11" s="2">
        <v>35</v>
      </c>
    </row>
    <row r="12" spans="1:5" x14ac:dyDescent="0.2">
      <c r="A12" s="2">
        <v>1.01</v>
      </c>
      <c r="B12" s="2">
        <v>1.28</v>
      </c>
      <c r="D12" s="2">
        <v>49</v>
      </c>
      <c r="E12" s="2">
        <v>60</v>
      </c>
    </row>
    <row r="13" spans="1:5" x14ac:dyDescent="0.2">
      <c r="A13" s="2">
        <v>1.85</v>
      </c>
      <c r="B13" s="2">
        <v>1.59</v>
      </c>
      <c r="D13" s="2">
        <v>60</v>
      </c>
      <c r="E13" s="2">
        <v>54</v>
      </c>
    </row>
    <row r="14" spans="1:5" x14ac:dyDescent="0.2">
      <c r="A14" s="2">
        <v>1.26</v>
      </c>
      <c r="B14" s="2">
        <v>1.68</v>
      </c>
      <c r="D14" s="2">
        <v>16</v>
      </c>
      <c r="E14" s="2">
        <v>60</v>
      </c>
    </row>
    <row r="15" spans="1:5" x14ac:dyDescent="0.2">
      <c r="A15" s="2">
        <v>1.84</v>
      </c>
      <c r="B15" s="2">
        <v>2.4</v>
      </c>
      <c r="D15" s="2">
        <v>42</v>
      </c>
      <c r="E15" s="2">
        <v>94</v>
      </c>
    </row>
    <row r="16" spans="1:5" x14ac:dyDescent="0.2">
      <c r="A16" s="2">
        <v>2.0299999999999998</v>
      </c>
      <c r="B16" s="2">
        <v>1.89</v>
      </c>
      <c r="D16" s="2">
        <v>50</v>
      </c>
      <c r="E16" s="2">
        <v>38</v>
      </c>
    </row>
    <row r="17" spans="1:5" x14ac:dyDescent="0.2">
      <c r="A17" s="2">
        <v>2.19</v>
      </c>
      <c r="B17" s="2">
        <v>1.98</v>
      </c>
      <c r="D17" s="2">
        <v>73</v>
      </c>
      <c r="E17" s="2">
        <v>53</v>
      </c>
    </row>
    <row r="18" spans="1:5" x14ac:dyDescent="0.2">
      <c r="A18" s="2">
        <v>1.78</v>
      </c>
      <c r="B18" s="2">
        <v>1.72</v>
      </c>
      <c r="D18" s="2">
        <v>67</v>
      </c>
      <c r="E18" s="2">
        <v>54</v>
      </c>
    </row>
    <row r="19" spans="1:5" x14ac:dyDescent="0.2">
      <c r="A19" s="2">
        <v>1.72</v>
      </c>
      <c r="B19" s="2">
        <v>2.0099999999999998</v>
      </c>
      <c r="D19" s="2">
        <v>57</v>
      </c>
      <c r="E19" s="2">
        <v>45</v>
      </c>
    </row>
    <row r="20" spans="1:5" x14ac:dyDescent="0.2">
      <c r="A20" s="2">
        <v>1.33</v>
      </c>
      <c r="B20" s="2">
        <v>1.42</v>
      </c>
      <c r="D20" s="2">
        <v>69</v>
      </c>
      <c r="E20" s="2">
        <v>64</v>
      </c>
    </row>
    <row r="21" spans="1:5" x14ac:dyDescent="0.2">
      <c r="A21" s="2"/>
      <c r="B21" s="2">
        <v>1.95</v>
      </c>
      <c r="D21" s="2"/>
      <c r="E21" s="2">
        <v>19</v>
      </c>
    </row>
    <row r="22" spans="1:5" x14ac:dyDescent="0.2">
      <c r="A22" s="2"/>
      <c r="B22" s="2">
        <v>1.1499999999999999</v>
      </c>
      <c r="D22" s="2"/>
      <c r="E22" s="2">
        <v>55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4E1A-3C0D-1F4E-89BA-1DD429AD8BCC}">
  <dimension ref="A1:E31"/>
  <sheetViews>
    <sheetView workbookViewId="0"/>
  </sheetViews>
  <sheetFormatPr baseColWidth="10" defaultRowHeight="16" x14ac:dyDescent="0.2"/>
  <cols>
    <col min="1" max="5" width="16.33203125" customWidth="1"/>
  </cols>
  <sheetData>
    <row r="1" spans="1:5" x14ac:dyDescent="0.2">
      <c r="A1" s="13" t="s">
        <v>288</v>
      </c>
      <c r="B1" s="13"/>
      <c r="C1" s="13"/>
      <c r="D1" s="13"/>
      <c r="E1" s="13"/>
    </row>
    <row r="2" spans="1:5" x14ac:dyDescent="0.2">
      <c r="A2" s="13"/>
      <c r="B2" s="13"/>
      <c r="C2" s="13"/>
      <c r="D2" s="13"/>
      <c r="E2" s="13"/>
    </row>
    <row r="3" spans="1:5" x14ac:dyDescent="0.2">
      <c r="A3" s="13" t="s">
        <v>57</v>
      </c>
      <c r="B3" s="13"/>
      <c r="C3" s="13"/>
      <c r="D3" s="13"/>
      <c r="E3" s="13"/>
    </row>
    <row r="4" spans="1:5" x14ac:dyDescent="0.2">
      <c r="A4" s="13" t="s">
        <v>49</v>
      </c>
      <c r="B4" s="13"/>
      <c r="C4" s="13"/>
      <c r="D4" s="13" t="s">
        <v>50</v>
      </c>
      <c r="E4" s="13"/>
    </row>
    <row r="5" spans="1:5" x14ac:dyDescent="0.2">
      <c r="A5" s="6" t="s">
        <v>26</v>
      </c>
      <c r="B5" s="6" t="s">
        <v>27</v>
      </c>
      <c r="C5" s="13"/>
      <c r="D5" s="6" t="s">
        <v>26</v>
      </c>
      <c r="E5" s="6" t="s">
        <v>27</v>
      </c>
    </row>
    <row r="6" spans="1:5" x14ac:dyDescent="0.2">
      <c r="A6" s="2">
        <v>1.29</v>
      </c>
      <c r="B6" s="2">
        <v>1.04</v>
      </c>
      <c r="C6" s="13"/>
      <c r="D6" s="2">
        <v>51</v>
      </c>
      <c r="E6" s="2">
        <v>26</v>
      </c>
    </row>
    <row r="7" spans="1:5" x14ac:dyDescent="0.2">
      <c r="A7" s="2">
        <v>0.68</v>
      </c>
      <c r="B7" s="2">
        <v>1.82</v>
      </c>
      <c r="C7" s="13"/>
      <c r="D7" s="2">
        <v>33</v>
      </c>
      <c r="E7" s="2">
        <v>26</v>
      </c>
    </row>
    <row r="8" spans="1:5" x14ac:dyDescent="0.2">
      <c r="A8" s="2">
        <v>0.47</v>
      </c>
      <c r="B8" s="2">
        <v>1.06</v>
      </c>
      <c r="C8" s="13"/>
      <c r="D8" s="2">
        <v>22</v>
      </c>
      <c r="E8" s="2">
        <v>61</v>
      </c>
    </row>
    <row r="9" spans="1:5" x14ac:dyDescent="0.2">
      <c r="A9" s="2">
        <v>0.65</v>
      </c>
      <c r="B9" s="2">
        <v>0.86</v>
      </c>
      <c r="C9" s="13"/>
      <c r="D9" s="2">
        <v>29</v>
      </c>
      <c r="E9" s="2">
        <v>36</v>
      </c>
    </row>
    <row r="10" spans="1:5" x14ac:dyDescent="0.2">
      <c r="A10" s="2">
        <v>0.53</v>
      </c>
      <c r="B10" s="2">
        <v>1.33</v>
      </c>
      <c r="C10" s="13"/>
      <c r="D10" s="2">
        <v>21</v>
      </c>
      <c r="E10" s="2">
        <v>47</v>
      </c>
    </row>
    <row r="11" spans="1:5" x14ac:dyDescent="0.2">
      <c r="A11" s="2">
        <v>1.02</v>
      </c>
      <c r="B11" s="2">
        <v>0.77</v>
      </c>
      <c r="C11" s="13"/>
      <c r="D11" s="2">
        <v>10</v>
      </c>
      <c r="E11" s="2">
        <v>24</v>
      </c>
    </row>
    <row r="12" spans="1:5" x14ac:dyDescent="0.2">
      <c r="A12" s="2">
        <v>0.95</v>
      </c>
      <c r="B12" s="2">
        <v>0.94</v>
      </c>
      <c r="C12" s="13"/>
      <c r="D12" s="2">
        <v>24</v>
      </c>
      <c r="E12" s="2">
        <v>31</v>
      </c>
    </row>
    <row r="13" spans="1:5" x14ac:dyDescent="0.2">
      <c r="A13" s="2">
        <v>0.82</v>
      </c>
      <c r="B13" s="2">
        <v>0.96</v>
      </c>
      <c r="C13" s="13"/>
      <c r="D13" s="2">
        <v>38</v>
      </c>
      <c r="E13" s="2">
        <v>17</v>
      </c>
    </row>
    <row r="14" spans="1:5" x14ac:dyDescent="0.2">
      <c r="A14" s="2">
        <v>1.4</v>
      </c>
      <c r="B14" s="2">
        <v>0.93</v>
      </c>
      <c r="C14" s="13"/>
      <c r="D14" s="2">
        <v>49</v>
      </c>
      <c r="E14" s="2">
        <v>18</v>
      </c>
    </row>
    <row r="15" spans="1:5" x14ac:dyDescent="0.2">
      <c r="A15" s="2">
        <v>0.64</v>
      </c>
      <c r="B15" s="2">
        <v>0.8</v>
      </c>
      <c r="C15" s="13"/>
      <c r="D15" s="2">
        <v>32</v>
      </c>
      <c r="E15" s="2">
        <v>21</v>
      </c>
    </row>
    <row r="16" spans="1:5" x14ac:dyDescent="0.2">
      <c r="A16" s="2">
        <v>1.64</v>
      </c>
      <c r="B16" s="2">
        <v>0.9</v>
      </c>
      <c r="C16" s="13"/>
      <c r="D16" s="2">
        <v>39</v>
      </c>
      <c r="E16" s="2">
        <v>38</v>
      </c>
    </row>
    <row r="17" spans="1:5" x14ac:dyDescent="0.2">
      <c r="A17" s="2">
        <v>0.89</v>
      </c>
      <c r="B17" s="2">
        <v>1.28</v>
      </c>
      <c r="C17" s="13"/>
      <c r="D17" s="2">
        <v>27</v>
      </c>
      <c r="E17" s="2">
        <v>20</v>
      </c>
    </row>
    <row r="18" spans="1:5" x14ac:dyDescent="0.2">
      <c r="A18" s="2">
        <v>0.9</v>
      </c>
      <c r="B18" s="2">
        <v>0.5</v>
      </c>
      <c r="C18" s="13"/>
      <c r="D18" s="2">
        <v>21</v>
      </c>
      <c r="E18" s="2">
        <v>28</v>
      </c>
    </row>
    <row r="19" spans="1:5" x14ac:dyDescent="0.2">
      <c r="A19" s="2">
        <v>1.03</v>
      </c>
      <c r="B19" s="2">
        <v>1.18</v>
      </c>
      <c r="C19" s="13"/>
      <c r="D19" s="2">
        <v>46</v>
      </c>
      <c r="E19" s="2">
        <v>31</v>
      </c>
    </row>
    <row r="20" spans="1:5" x14ac:dyDescent="0.2">
      <c r="A20" s="2">
        <v>0.49</v>
      </c>
      <c r="B20" s="2">
        <v>1.68</v>
      </c>
      <c r="C20" s="13"/>
      <c r="D20" s="2">
        <v>22</v>
      </c>
      <c r="E20" s="2">
        <v>38</v>
      </c>
    </row>
    <row r="21" spans="1:5" x14ac:dyDescent="0.2">
      <c r="A21" s="2"/>
      <c r="B21" s="2">
        <v>0.76</v>
      </c>
      <c r="C21" s="13"/>
      <c r="D21" s="2"/>
      <c r="E21" s="2">
        <v>31</v>
      </c>
    </row>
    <row r="31" spans="1:5" x14ac:dyDescent="0.2">
      <c r="B31" t="s">
        <v>223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374-D916-1848-A7FA-231F360AE714}">
  <dimension ref="A1:E14"/>
  <sheetViews>
    <sheetView workbookViewId="0">
      <selection activeCell="C17" sqref="C17"/>
    </sheetView>
  </sheetViews>
  <sheetFormatPr baseColWidth="10" defaultRowHeight="16" x14ac:dyDescent="0.2"/>
  <cols>
    <col min="1" max="5" width="16.5" customWidth="1"/>
  </cols>
  <sheetData>
    <row r="1" spans="1:5" x14ac:dyDescent="0.2">
      <c r="A1" s="13" t="s">
        <v>289</v>
      </c>
    </row>
    <row r="3" spans="1:5" x14ac:dyDescent="0.2">
      <c r="A3" t="s">
        <v>58</v>
      </c>
    </row>
    <row r="4" spans="1:5" x14ac:dyDescent="0.2">
      <c r="A4" t="s">
        <v>49</v>
      </c>
      <c r="D4" t="s">
        <v>50</v>
      </c>
    </row>
    <row r="5" spans="1:5" x14ac:dyDescent="0.2">
      <c r="A5" s="6" t="s">
        <v>26</v>
      </c>
      <c r="B5" s="6" t="s">
        <v>27</v>
      </c>
      <c r="D5" s="6" t="s">
        <v>26</v>
      </c>
      <c r="E5" s="6" t="s">
        <v>27</v>
      </c>
    </row>
    <row r="6" spans="1:5" x14ac:dyDescent="0.2">
      <c r="A6" s="2">
        <v>0.54</v>
      </c>
      <c r="B6" s="2">
        <v>0.88</v>
      </c>
      <c r="D6" s="2">
        <v>23</v>
      </c>
      <c r="E6" s="2">
        <v>34</v>
      </c>
    </row>
    <row r="7" spans="1:5" x14ac:dyDescent="0.2">
      <c r="A7" s="2">
        <v>0.47</v>
      </c>
      <c r="B7" s="2">
        <v>0.32</v>
      </c>
      <c r="D7" s="2">
        <v>39</v>
      </c>
      <c r="E7" s="2">
        <v>27</v>
      </c>
    </row>
    <row r="8" spans="1:5" x14ac:dyDescent="0.2">
      <c r="A8" s="2">
        <v>0.33</v>
      </c>
      <c r="B8" s="2">
        <v>0.38</v>
      </c>
      <c r="D8" s="2">
        <v>17</v>
      </c>
      <c r="E8" s="2">
        <v>25</v>
      </c>
    </row>
    <row r="9" spans="1:5" x14ac:dyDescent="0.2">
      <c r="A9" s="2">
        <v>0.74</v>
      </c>
      <c r="B9" s="2">
        <v>0.51</v>
      </c>
      <c r="D9" s="2">
        <v>20</v>
      </c>
      <c r="E9" s="2">
        <v>19</v>
      </c>
    </row>
    <row r="10" spans="1:5" x14ac:dyDescent="0.2">
      <c r="A10" s="2">
        <v>0.52</v>
      </c>
      <c r="B10" s="2">
        <v>0.36</v>
      </c>
      <c r="D10" s="2">
        <v>26</v>
      </c>
      <c r="E10" s="2">
        <v>36</v>
      </c>
    </row>
    <row r="11" spans="1:5" x14ac:dyDescent="0.2">
      <c r="A11" s="2">
        <v>0.42</v>
      </c>
      <c r="B11" s="2">
        <v>0.46</v>
      </c>
      <c r="D11" s="2">
        <v>22</v>
      </c>
      <c r="E11" s="2">
        <v>17</v>
      </c>
    </row>
    <row r="12" spans="1:5" x14ac:dyDescent="0.2">
      <c r="A12" s="2">
        <v>0.4</v>
      </c>
      <c r="B12" s="2">
        <v>0.93</v>
      </c>
      <c r="D12" s="2">
        <v>19</v>
      </c>
      <c r="E12" s="2">
        <v>22</v>
      </c>
    </row>
    <row r="13" spans="1:5" x14ac:dyDescent="0.2">
      <c r="A13" s="2"/>
      <c r="B13" s="2">
        <v>0.36</v>
      </c>
      <c r="D13" s="2"/>
      <c r="E13" s="2">
        <v>18</v>
      </c>
    </row>
    <row r="14" spans="1:5" x14ac:dyDescent="0.2">
      <c r="A14" s="2"/>
      <c r="B14" s="2">
        <v>0.33</v>
      </c>
      <c r="D14" s="2"/>
      <c r="E14" s="2">
        <v>23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BE77-E6F8-E043-AB26-133F7E723719}">
  <dimension ref="A1:B8"/>
  <sheetViews>
    <sheetView workbookViewId="0">
      <selection activeCell="B6" sqref="B6:B8"/>
    </sheetView>
  </sheetViews>
  <sheetFormatPr baseColWidth="10" defaultRowHeight="16" x14ac:dyDescent="0.2"/>
  <cols>
    <col min="1" max="1" width="21.6640625" customWidth="1"/>
    <col min="2" max="2" width="21.5" customWidth="1"/>
  </cols>
  <sheetData>
    <row r="1" spans="1:2" x14ac:dyDescent="0.2">
      <c r="A1" t="s">
        <v>259</v>
      </c>
    </row>
    <row r="3" spans="1:2" x14ac:dyDescent="0.2">
      <c r="A3" s="35" t="s">
        <v>260</v>
      </c>
    </row>
    <row r="4" spans="1:2" x14ac:dyDescent="0.2">
      <c r="A4" s="35"/>
    </row>
    <row r="5" spans="1:2" x14ac:dyDescent="0.2">
      <c r="A5" t="s">
        <v>26</v>
      </c>
      <c r="B5" t="s">
        <v>261</v>
      </c>
    </row>
    <row r="6" spans="1:2" x14ac:dyDescent="0.2">
      <c r="A6" s="34">
        <v>6549</v>
      </c>
      <c r="B6" s="34">
        <v>6392</v>
      </c>
    </row>
    <row r="7" spans="1:2" x14ac:dyDescent="0.2">
      <c r="A7" s="34">
        <v>6866</v>
      </c>
      <c r="B7" s="34">
        <v>6773</v>
      </c>
    </row>
    <row r="8" spans="1:2" x14ac:dyDescent="0.2">
      <c r="A8" s="34">
        <v>6684</v>
      </c>
      <c r="B8" s="34">
        <v>7277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D6A7-73E7-3848-AAC2-D771776727C0}">
  <dimension ref="A1:B8"/>
  <sheetViews>
    <sheetView workbookViewId="0">
      <selection activeCell="B6" sqref="B6:B8"/>
    </sheetView>
  </sheetViews>
  <sheetFormatPr baseColWidth="10" defaultRowHeight="16" x14ac:dyDescent="0.2"/>
  <sheetData>
    <row r="1" spans="1:2" x14ac:dyDescent="0.2">
      <c r="A1" t="s">
        <v>262</v>
      </c>
    </row>
    <row r="3" spans="1:2" x14ac:dyDescent="0.2">
      <c r="A3" s="35" t="s">
        <v>263</v>
      </c>
    </row>
    <row r="4" spans="1:2" x14ac:dyDescent="0.2">
      <c r="A4" s="35"/>
    </row>
    <row r="5" spans="1:2" x14ac:dyDescent="0.2">
      <c r="A5" t="s">
        <v>26</v>
      </c>
      <c r="B5" t="s">
        <v>27</v>
      </c>
    </row>
    <row r="6" spans="1:2" x14ac:dyDescent="0.2">
      <c r="A6" s="34">
        <v>6978</v>
      </c>
      <c r="B6" s="34">
        <v>8265</v>
      </c>
    </row>
    <row r="7" spans="1:2" x14ac:dyDescent="0.2">
      <c r="A7" s="34">
        <v>7515</v>
      </c>
      <c r="B7" s="34">
        <v>6800</v>
      </c>
    </row>
    <row r="8" spans="1:2" x14ac:dyDescent="0.2">
      <c r="A8" s="34">
        <v>8097</v>
      </c>
      <c r="B8" s="34">
        <v>7296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E0BA-C9C8-6248-874E-3F692CFFFA27}">
  <dimension ref="A1:B8"/>
  <sheetViews>
    <sheetView workbookViewId="0">
      <selection activeCell="F30" sqref="F30"/>
    </sheetView>
  </sheetViews>
  <sheetFormatPr baseColWidth="10" defaultRowHeight="16" x14ac:dyDescent="0.2"/>
  <cols>
    <col min="1" max="1" width="21.5" customWidth="1"/>
    <col min="2" max="2" width="21.1640625" customWidth="1"/>
  </cols>
  <sheetData>
    <row r="1" spans="1:2" x14ac:dyDescent="0.2">
      <c r="A1" t="s">
        <v>262</v>
      </c>
    </row>
    <row r="3" spans="1:2" x14ac:dyDescent="0.2">
      <c r="A3" s="35" t="s">
        <v>264</v>
      </c>
    </row>
    <row r="4" spans="1:2" x14ac:dyDescent="0.2">
      <c r="A4" s="35"/>
    </row>
    <row r="5" spans="1:2" x14ac:dyDescent="0.2">
      <c r="A5" t="s">
        <v>26</v>
      </c>
      <c r="B5" t="s">
        <v>261</v>
      </c>
    </row>
    <row r="6" spans="1:2" x14ac:dyDescent="0.2">
      <c r="A6" s="34">
        <v>6122</v>
      </c>
      <c r="B6" s="34">
        <v>5413</v>
      </c>
    </row>
    <row r="7" spans="1:2" x14ac:dyDescent="0.2">
      <c r="A7" s="34">
        <v>5449</v>
      </c>
      <c r="B7" s="34">
        <v>5899</v>
      </c>
    </row>
    <row r="8" spans="1:2" x14ac:dyDescent="0.2">
      <c r="A8" s="34">
        <v>6878</v>
      </c>
      <c r="B8" s="34">
        <v>5589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9149-2A69-3447-A8CD-E6DA28A965B0}">
  <dimension ref="A1:B20"/>
  <sheetViews>
    <sheetView workbookViewId="0">
      <selection activeCell="B6" sqref="B6:B13"/>
    </sheetView>
  </sheetViews>
  <sheetFormatPr baseColWidth="10" defaultRowHeight="16" x14ac:dyDescent="0.2"/>
  <cols>
    <col min="1" max="1" width="17" customWidth="1"/>
    <col min="2" max="2" width="16.83203125" customWidth="1"/>
  </cols>
  <sheetData>
    <row r="1" spans="1:2" x14ac:dyDescent="0.2">
      <c r="A1" s="4" t="s">
        <v>33</v>
      </c>
      <c r="B1" s="5"/>
    </row>
    <row r="2" spans="1:2" x14ac:dyDescent="0.2">
      <c r="A2" s="5"/>
      <c r="B2" s="5"/>
    </row>
    <row r="3" spans="1:2" x14ac:dyDescent="0.2">
      <c r="A3" s="5" t="s">
        <v>32</v>
      </c>
      <c r="B3" s="5"/>
    </row>
    <row r="4" spans="1:2" x14ac:dyDescent="0.2">
      <c r="A4" s="5"/>
      <c r="B4" s="5"/>
    </row>
    <row r="5" spans="1:2" x14ac:dyDescent="0.2">
      <c r="A5" s="6" t="s">
        <v>26</v>
      </c>
      <c r="B5" s="6" t="s">
        <v>27</v>
      </c>
    </row>
    <row r="6" spans="1:2" x14ac:dyDescent="0.2">
      <c r="A6" s="2">
        <v>27.527995000000001</v>
      </c>
      <c r="B6" s="2">
        <v>54.683075000000002</v>
      </c>
    </row>
    <row r="7" spans="1:2" x14ac:dyDescent="0.2">
      <c r="A7" s="2">
        <v>25.205736999999999</v>
      </c>
      <c r="B7" s="2">
        <v>46.813198</v>
      </c>
    </row>
    <row r="8" spans="1:2" x14ac:dyDescent="0.2">
      <c r="A8" s="2">
        <v>17.741918999999999</v>
      </c>
      <c r="B8" s="2">
        <v>41.208007000000002</v>
      </c>
    </row>
    <row r="9" spans="1:2" x14ac:dyDescent="0.2">
      <c r="A9" s="2">
        <v>38.839663999999999</v>
      </c>
      <c r="B9" s="2">
        <v>41.131152999999998</v>
      </c>
    </row>
    <row r="10" spans="1:2" x14ac:dyDescent="0.2">
      <c r="A10" s="2">
        <v>47.164192</v>
      </c>
      <c r="B10" s="2">
        <v>57.116785</v>
      </c>
    </row>
    <row r="11" spans="1:2" x14ac:dyDescent="0.2">
      <c r="A11" s="2">
        <v>28.808895</v>
      </c>
      <c r="B11" s="2">
        <v>59.448022999999999</v>
      </c>
    </row>
    <row r="12" spans="1:2" x14ac:dyDescent="0.2">
      <c r="A12" s="2">
        <v>38.684634000000003</v>
      </c>
      <c r="B12" s="2">
        <v>57.846898000000003</v>
      </c>
    </row>
    <row r="13" spans="1:2" x14ac:dyDescent="0.2">
      <c r="A13" s="2">
        <v>18.484840999999999</v>
      </c>
      <c r="B13" s="2">
        <v>46.838816000000001</v>
      </c>
    </row>
    <row r="14" spans="1:2" x14ac:dyDescent="0.2">
      <c r="A14" s="2">
        <v>37.723959000000001</v>
      </c>
      <c r="B14" s="2"/>
    </row>
    <row r="15" spans="1:2" x14ac:dyDescent="0.2">
      <c r="A15" s="2">
        <v>26.464848</v>
      </c>
      <c r="B15" s="2"/>
    </row>
    <row r="16" spans="1:2" x14ac:dyDescent="0.2">
      <c r="A16" s="2">
        <v>40.426658000000003</v>
      </c>
      <c r="B16" s="2"/>
    </row>
    <row r="17" spans="1:2" x14ac:dyDescent="0.2">
      <c r="A17" s="2">
        <v>34.662607999999999</v>
      </c>
      <c r="B17" s="2"/>
    </row>
    <row r="18" spans="1:2" x14ac:dyDescent="0.2">
      <c r="A18" s="2">
        <v>39.645308999999997</v>
      </c>
      <c r="B18" s="2"/>
    </row>
    <row r="19" spans="1:2" x14ac:dyDescent="0.2">
      <c r="A19" s="2">
        <v>47.330708999999999</v>
      </c>
      <c r="B19" s="2"/>
    </row>
    <row r="20" spans="1:2" x14ac:dyDescent="0.2">
      <c r="A20" s="2">
        <v>30.768671999999999</v>
      </c>
      <c r="B20" s="2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0A05-A693-3446-94D3-7FBBDDADF226}">
  <dimension ref="A1:F15"/>
  <sheetViews>
    <sheetView zoomScale="120" zoomScaleNormal="120" workbookViewId="0">
      <selection activeCell="B6" sqref="B6:B15"/>
    </sheetView>
  </sheetViews>
  <sheetFormatPr baseColWidth="10" defaultRowHeight="16" x14ac:dyDescent="0.2"/>
  <cols>
    <col min="1" max="1" width="16.33203125" customWidth="1"/>
    <col min="2" max="2" width="16.83203125" customWidth="1"/>
    <col min="5" max="5" width="15.6640625" customWidth="1"/>
    <col min="6" max="6" width="16.5" customWidth="1"/>
  </cols>
  <sheetData>
    <row r="1" spans="1:6" x14ac:dyDescent="0.2">
      <c r="A1" s="8" t="s">
        <v>245</v>
      </c>
      <c r="E1" s="8"/>
    </row>
    <row r="4" spans="1:6" x14ac:dyDescent="0.2">
      <c r="A4" t="s">
        <v>84</v>
      </c>
    </row>
    <row r="5" spans="1:6" x14ac:dyDescent="0.2">
      <c r="A5" s="6" t="s">
        <v>26</v>
      </c>
      <c r="B5" s="6" t="s">
        <v>27</v>
      </c>
      <c r="E5" s="6"/>
      <c r="F5" s="6"/>
    </row>
    <row r="6" spans="1:6" x14ac:dyDescent="0.2">
      <c r="A6" s="34">
        <v>532700</v>
      </c>
      <c r="B6" s="34">
        <v>568300</v>
      </c>
      <c r="E6" s="2"/>
      <c r="F6" s="2"/>
    </row>
    <row r="7" spans="1:6" x14ac:dyDescent="0.2">
      <c r="A7" s="34">
        <v>536900</v>
      </c>
      <c r="B7" s="34">
        <v>475300</v>
      </c>
      <c r="E7" s="2"/>
      <c r="F7" s="2"/>
    </row>
    <row r="8" spans="1:6" x14ac:dyDescent="0.2">
      <c r="A8" s="34">
        <v>566600</v>
      </c>
      <c r="B8" s="34">
        <v>489900</v>
      </c>
      <c r="E8" s="2"/>
      <c r="F8" s="2"/>
    </row>
    <row r="9" spans="1:6" x14ac:dyDescent="0.2">
      <c r="A9" s="34">
        <v>468700</v>
      </c>
      <c r="B9" s="34">
        <v>513200</v>
      </c>
      <c r="E9" s="2"/>
      <c r="F9" s="2"/>
    </row>
    <row r="10" spans="1:6" x14ac:dyDescent="0.2">
      <c r="A10" s="34">
        <v>476600</v>
      </c>
      <c r="B10" s="34">
        <v>491900</v>
      </c>
      <c r="E10" s="2"/>
      <c r="F10" s="2"/>
    </row>
    <row r="11" spans="1:6" x14ac:dyDescent="0.2">
      <c r="A11" s="34">
        <v>475200</v>
      </c>
      <c r="B11" s="34">
        <v>419300</v>
      </c>
      <c r="E11" s="2"/>
      <c r="F11" s="2"/>
    </row>
    <row r="12" spans="1:6" x14ac:dyDescent="0.2">
      <c r="A12" s="34">
        <v>545400</v>
      </c>
      <c r="B12" s="34">
        <v>511166</v>
      </c>
      <c r="E12" s="2"/>
      <c r="F12" s="2"/>
    </row>
    <row r="13" spans="1:6" x14ac:dyDescent="0.2">
      <c r="A13" s="34">
        <v>512200</v>
      </c>
      <c r="B13" s="34">
        <v>474800</v>
      </c>
      <c r="E13" s="2"/>
      <c r="F13" s="2"/>
    </row>
    <row r="14" spans="1:6" x14ac:dyDescent="0.2">
      <c r="A14" s="34">
        <v>473500</v>
      </c>
      <c r="B14" s="34">
        <v>492575</v>
      </c>
      <c r="E14" s="2"/>
      <c r="F14" s="2"/>
    </row>
    <row r="15" spans="1:6" x14ac:dyDescent="0.2">
      <c r="A15" s="34"/>
      <c r="B15" s="34">
        <v>492983</v>
      </c>
      <c r="E15" s="2"/>
      <c r="F15" s="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244F-87E9-6944-B226-6B0D60A3E7E3}">
  <dimension ref="A1:B15"/>
  <sheetViews>
    <sheetView workbookViewId="0"/>
  </sheetViews>
  <sheetFormatPr baseColWidth="10" defaultRowHeight="16" x14ac:dyDescent="0.2"/>
  <cols>
    <col min="1" max="1" width="23" customWidth="1"/>
    <col min="2" max="2" width="18.83203125" customWidth="1"/>
  </cols>
  <sheetData>
    <row r="1" spans="1:2" x14ac:dyDescent="0.2">
      <c r="A1" s="8" t="s">
        <v>246</v>
      </c>
    </row>
    <row r="4" spans="1:2" x14ac:dyDescent="0.2">
      <c r="A4" t="s">
        <v>85</v>
      </c>
    </row>
    <row r="5" spans="1:2" x14ac:dyDescent="0.2">
      <c r="A5" s="6" t="s">
        <v>26</v>
      </c>
      <c r="B5" s="6" t="s">
        <v>27</v>
      </c>
    </row>
    <row r="6" spans="1:2" x14ac:dyDescent="0.2">
      <c r="A6" s="34">
        <v>329000</v>
      </c>
      <c r="B6" s="34">
        <v>325000</v>
      </c>
    </row>
    <row r="7" spans="1:2" x14ac:dyDescent="0.2">
      <c r="A7" s="34">
        <v>362700</v>
      </c>
      <c r="B7" s="34">
        <v>327400</v>
      </c>
    </row>
    <row r="8" spans="1:2" x14ac:dyDescent="0.2">
      <c r="A8" s="34">
        <v>273200</v>
      </c>
      <c r="B8" s="34">
        <v>308500</v>
      </c>
    </row>
    <row r="9" spans="1:2" x14ac:dyDescent="0.2">
      <c r="A9" s="34">
        <v>341100</v>
      </c>
      <c r="B9" s="34">
        <v>305500</v>
      </c>
    </row>
    <row r="10" spans="1:2" x14ac:dyDescent="0.2">
      <c r="A10" s="34">
        <v>344500</v>
      </c>
      <c r="B10" s="34">
        <v>309500</v>
      </c>
    </row>
    <row r="11" spans="1:2" x14ac:dyDescent="0.2">
      <c r="A11" s="34">
        <v>387400</v>
      </c>
      <c r="B11" s="34">
        <v>359700</v>
      </c>
    </row>
    <row r="12" spans="1:2" x14ac:dyDescent="0.2">
      <c r="A12" s="34">
        <v>321633</v>
      </c>
      <c r="B12" s="34">
        <v>320300</v>
      </c>
    </row>
    <row r="13" spans="1:2" x14ac:dyDescent="0.2">
      <c r="A13" s="34">
        <v>357666</v>
      </c>
      <c r="B13" s="34">
        <v>324900</v>
      </c>
    </row>
    <row r="14" spans="1:2" x14ac:dyDescent="0.2">
      <c r="A14" s="34">
        <v>330375</v>
      </c>
      <c r="B14" s="34">
        <v>312725</v>
      </c>
    </row>
    <row r="15" spans="1:2" x14ac:dyDescent="0.2">
      <c r="A15" s="34"/>
      <c r="B15" s="34">
        <v>322600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3ABD-152B-804D-BF11-FB7462475E4B}">
  <dimension ref="A1:D8"/>
  <sheetViews>
    <sheetView workbookViewId="0"/>
  </sheetViews>
  <sheetFormatPr baseColWidth="10" defaultRowHeight="16" x14ac:dyDescent="0.2"/>
  <cols>
    <col min="1" max="1" width="32.1640625" customWidth="1"/>
    <col min="2" max="2" width="32.33203125" customWidth="1"/>
    <col min="3" max="3" width="32.1640625" customWidth="1"/>
    <col min="4" max="4" width="32.33203125" customWidth="1"/>
  </cols>
  <sheetData>
    <row r="1" spans="1:4" x14ac:dyDescent="0.2">
      <c r="A1" s="8" t="s">
        <v>282</v>
      </c>
    </row>
    <row r="2" spans="1:4" x14ac:dyDescent="0.2">
      <c r="A2" t="s">
        <v>266</v>
      </c>
    </row>
    <row r="3" spans="1:4" x14ac:dyDescent="0.2">
      <c r="A3" t="s">
        <v>75</v>
      </c>
      <c r="B3" t="s">
        <v>76</v>
      </c>
      <c r="C3" t="s">
        <v>77</v>
      </c>
      <c r="D3" t="s">
        <v>78</v>
      </c>
    </row>
    <row r="4" spans="1:4" x14ac:dyDescent="0.2">
      <c r="A4" s="34">
        <v>1280</v>
      </c>
      <c r="B4" s="34">
        <v>1838</v>
      </c>
      <c r="C4" s="34">
        <v>1468</v>
      </c>
      <c r="D4" s="34">
        <v>2122</v>
      </c>
    </row>
    <row r="5" spans="1:4" x14ac:dyDescent="0.2">
      <c r="A5" s="34">
        <v>1460</v>
      </c>
      <c r="B5" s="34">
        <v>2119</v>
      </c>
      <c r="C5" s="34">
        <v>1181</v>
      </c>
      <c r="D5" s="34">
        <v>2420</v>
      </c>
    </row>
    <row r="6" spans="1:4" x14ac:dyDescent="0.2">
      <c r="A6" s="34">
        <v>1509</v>
      </c>
      <c r="B6" s="34">
        <v>2559</v>
      </c>
      <c r="C6" s="34">
        <v>1274</v>
      </c>
      <c r="D6" s="34">
        <v>1629</v>
      </c>
    </row>
    <row r="7" spans="1:4" x14ac:dyDescent="0.2">
      <c r="A7" s="34">
        <v>1278</v>
      </c>
      <c r="B7" s="34">
        <v>1461</v>
      </c>
      <c r="C7" s="34">
        <v>1771</v>
      </c>
      <c r="D7" s="34">
        <v>1268</v>
      </c>
    </row>
    <row r="8" spans="1:4" x14ac:dyDescent="0.2">
      <c r="A8" s="34">
        <v>1680</v>
      </c>
      <c r="B8" s="34">
        <v>1595</v>
      </c>
      <c r="C8" s="34">
        <v>1160</v>
      </c>
      <c r="D8" s="34">
        <v>2107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A41E-1FBC-2545-9B66-72E17722704A}">
  <dimension ref="A1:D8"/>
  <sheetViews>
    <sheetView tabSelected="1" workbookViewId="0">
      <selection activeCell="C36" sqref="C36"/>
    </sheetView>
  </sheetViews>
  <sheetFormatPr baseColWidth="10" defaultRowHeight="16" x14ac:dyDescent="0.2"/>
  <cols>
    <col min="1" max="1" width="32.33203125" customWidth="1"/>
    <col min="2" max="2" width="32.6640625" customWidth="1"/>
    <col min="3" max="3" width="32.5" customWidth="1"/>
    <col min="4" max="4" width="32" customWidth="1"/>
  </cols>
  <sheetData>
    <row r="1" spans="1:4" x14ac:dyDescent="0.2">
      <c r="A1" s="8" t="s">
        <v>283</v>
      </c>
    </row>
    <row r="2" spans="1:4" x14ac:dyDescent="0.2">
      <c r="A2" t="s">
        <v>265</v>
      </c>
    </row>
    <row r="3" spans="1:4" x14ac:dyDescent="0.2">
      <c r="A3" t="s">
        <v>75</v>
      </c>
      <c r="B3" t="s">
        <v>76</v>
      </c>
      <c r="C3" t="s">
        <v>77</v>
      </c>
      <c r="D3" t="s">
        <v>78</v>
      </c>
    </row>
    <row r="4" spans="1:4" x14ac:dyDescent="0.2">
      <c r="A4" s="34">
        <v>868</v>
      </c>
      <c r="B4" s="34">
        <v>1284</v>
      </c>
      <c r="C4" s="34">
        <v>561</v>
      </c>
      <c r="D4" s="34">
        <v>1450</v>
      </c>
    </row>
    <row r="5" spans="1:4" x14ac:dyDescent="0.2">
      <c r="A5" s="34">
        <v>715</v>
      </c>
      <c r="B5" s="34">
        <v>838</v>
      </c>
      <c r="C5" s="34">
        <v>582</v>
      </c>
      <c r="D5" s="34">
        <v>890</v>
      </c>
    </row>
    <row r="6" spans="1:4" x14ac:dyDescent="0.2">
      <c r="A6" s="34">
        <v>728</v>
      </c>
      <c r="B6" s="34">
        <v>697</v>
      </c>
      <c r="C6" s="34">
        <v>656</v>
      </c>
      <c r="D6" s="34">
        <v>842</v>
      </c>
    </row>
    <row r="7" spans="1:4" x14ac:dyDescent="0.2">
      <c r="A7" s="34">
        <v>514</v>
      </c>
      <c r="B7" s="34">
        <v>1364</v>
      </c>
      <c r="C7" s="34">
        <v>544</v>
      </c>
      <c r="D7" s="34">
        <v>1170</v>
      </c>
    </row>
    <row r="8" spans="1:4" x14ac:dyDescent="0.2">
      <c r="A8" s="34">
        <v>572</v>
      </c>
      <c r="B8" s="34">
        <v>922</v>
      </c>
      <c r="C8" s="34">
        <v>547</v>
      </c>
      <c r="D8" s="34">
        <v>1046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F0CD-1960-F24C-8B69-B895AAE6957D}">
  <dimension ref="A1:D48"/>
  <sheetViews>
    <sheetView zoomScale="170" zoomScaleNormal="170" workbookViewId="0"/>
  </sheetViews>
  <sheetFormatPr baseColWidth="10" defaultRowHeight="16" x14ac:dyDescent="0.2"/>
  <cols>
    <col min="1" max="1" width="23.33203125" customWidth="1"/>
    <col min="2" max="2" width="20.6640625" customWidth="1"/>
    <col min="3" max="3" width="34.83203125" style="26" customWidth="1"/>
    <col min="4" max="4" width="24.6640625" customWidth="1"/>
  </cols>
  <sheetData>
    <row r="1" spans="1:4" x14ac:dyDescent="0.2">
      <c r="A1" s="8" t="s">
        <v>195</v>
      </c>
    </row>
    <row r="3" spans="1:4" x14ac:dyDescent="0.2">
      <c r="A3" s="11" t="s">
        <v>119</v>
      </c>
      <c r="B3" t="s">
        <v>174</v>
      </c>
      <c r="C3" s="26" t="s">
        <v>175</v>
      </c>
      <c r="D3" s="26" t="s">
        <v>176</v>
      </c>
    </row>
    <row r="4" spans="1:4" x14ac:dyDescent="0.2">
      <c r="A4" s="10" t="s">
        <v>112</v>
      </c>
      <c r="B4" t="s">
        <v>177</v>
      </c>
      <c r="C4" s="26" t="s">
        <v>178</v>
      </c>
      <c r="D4" s="26">
        <v>1</v>
      </c>
    </row>
    <row r="5" spans="1:4" x14ac:dyDescent="0.2">
      <c r="A5" s="10" t="s">
        <v>112</v>
      </c>
      <c r="B5" t="s">
        <v>177</v>
      </c>
      <c r="C5" s="26" t="s">
        <v>178</v>
      </c>
      <c r="D5" s="26">
        <v>1</v>
      </c>
    </row>
    <row r="6" spans="1:4" x14ac:dyDescent="0.2">
      <c r="A6" s="10" t="s">
        <v>112</v>
      </c>
      <c r="B6" t="s">
        <v>177</v>
      </c>
      <c r="C6" s="26" t="s">
        <v>179</v>
      </c>
      <c r="D6" s="26">
        <v>1</v>
      </c>
    </row>
    <row r="7" spans="1:4" x14ac:dyDescent="0.2">
      <c r="A7" s="10" t="s">
        <v>112</v>
      </c>
      <c r="B7" t="s">
        <v>177</v>
      </c>
      <c r="C7" s="26" t="s">
        <v>180</v>
      </c>
      <c r="D7" s="26">
        <v>0</v>
      </c>
    </row>
    <row r="8" spans="1:4" x14ac:dyDescent="0.2">
      <c r="A8" s="10" t="s">
        <v>112</v>
      </c>
      <c r="B8" t="s">
        <v>177</v>
      </c>
      <c r="C8" s="26" t="s">
        <v>189</v>
      </c>
      <c r="D8" s="26">
        <v>0</v>
      </c>
    </row>
    <row r="9" spans="1:4" x14ac:dyDescent="0.2">
      <c r="A9" s="10" t="s">
        <v>112</v>
      </c>
      <c r="B9" t="s">
        <v>177</v>
      </c>
      <c r="C9" s="26" t="s">
        <v>189</v>
      </c>
      <c r="D9" s="26">
        <v>0</v>
      </c>
    </row>
    <row r="10" spans="1:4" x14ac:dyDescent="0.2">
      <c r="A10" s="10" t="s">
        <v>112</v>
      </c>
      <c r="B10" t="s">
        <v>177</v>
      </c>
      <c r="C10" s="26" t="s">
        <v>178</v>
      </c>
      <c r="D10" s="26">
        <v>1</v>
      </c>
    </row>
    <row r="11" spans="1:4" x14ac:dyDescent="0.2">
      <c r="A11" s="29" t="s">
        <v>112</v>
      </c>
      <c r="B11" s="28" t="s">
        <v>177</v>
      </c>
      <c r="C11" s="26" t="s">
        <v>179</v>
      </c>
      <c r="D11" s="26">
        <v>1</v>
      </c>
    </row>
    <row r="12" spans="1:4" x14ac:dyDescent="0.2">
      <c r="A12" s="29" t="s">
        <v>112</v>
      </c>
      <c r="B12" s="28" t="s">
        <v>177</v>
      </c>
      <c r="C12" s="26" t="s">
        <v>181</v>
      </c>
      <c r="D12" s="26">
        <v>0</v>
      </c>
    </row>
    <row r="13" spans="1:4" x14ac:dyDescent="0.2">
      <c r="A13" s="29" t="s">
        <v>112</v>
      </c>
      <c r="B13" s="28" t="s">
        <v>177</v>
      </c>
      <c r="C13" s="26" t="s">
        <v>179</v>
      </c>
      <c r="D13" s="26">
        <v>1</v>
      </c>
    </row>
    <row r="14" spans="1:4" x14ac:dyDescent="0.2">
      <c r="A14" s="29" t="s">
        <v>112</v>
      </c>
      <c r="B14" s="28" t="s">
        <v>177</v>
      </c>
      <c r="C14" s="26" t="s">
        <v>182</v>
      </c>
      <c r="D14" s="26">
        <v>0</v>
      </c>
    </row>
    <row r="15" spans="1:4" x14ac:dyDescent="0.2">
      <c r="A15" s="29" t="s">
        <v>112</v>
      </c>
      <c r="B15" t="s">
        <v>183</v>
      </c>
      <c r="C15" s="26" t="s">
        <v>184</v>
      </c>
      <c r="D15" s="26">
        <v>0</v>
      </c>
    </row>
    <row r="16" spans="1:4" x14ac:dyDescent="0.2">
      <c r="A16" s="29" t="s">
        <v>112</v>
      </c>
      <c r="B16" t="s">
        <v>183</v>
      </c>
      <c r="C16" s="26" t="s">
        <v>185</v>
      </c>
      <c r="D16" s="26">
        <v>1</v>
      </c>
    </row>
    <row r="17" spans="1:4" x14ac:dyDescent="0.2">
      <c r="A17" s="29" t="s">
        <v>112</v>
      </c>
      <c r="B17" t="s">
        <v>183</v>
      </c>
      <c r="C17" s="26" t="s">
        <v>184</v>
      </c>
      <c r="D17" s="26">
        <v>0</v>
      </c>
    </row>
    <row r="18" spans="1:4" x14ac:dyDescent="0.2">
      <c r="A18" s="29" t="s">
        <v>112</v>
      </c>
      <c r="B18" t="s">
        <v>183</v>
      </c>
      <c r="C18" s="26" t="s">
        <v>186</v>
      </c>
      <c r="D18" s="26">
        <v>1</v>
      </c>
    </row>
    <row r="19" spans="1:4" x14ac:dyDescent="0.2">
      <c r="A19" s="29" t="s">
        <v>112</v>
      </c>
      <c r="B19" t="s">
        <v>183</v>
      </c>
      <c r="C19" s="26" t="s">
        <v>186</v>
      </c>
      <c r="D19" s="26">
        <v>1</v>
      </c>
    </row>
    <row r="20" spans="1:4" x14ac:dyDescent="0.2">
      <c r="A20" s="29" t="s">
        <v>112</v>
      </c>
      <c r="B20" t="s">
        <v>183</v>
      </c>
      <c r="C20" s="26" t="s">
        <v>187</v>
      </c>
      <c r="D20" s="26">
        <v>1</v>
      </c>
    </row>
    <row r="21" spans="1:4" x14ac:dyDescent="0.2">
      <c r="A21" s="10" t="s">
        <v>111</v>
      </c>
      <c r="B21" t="s">
        <v>177</v>
      </c>
      <c r="C21" s="26" t="s">
        <v>188</v>
      </c>
      <c r="D21" s="26">
        <v>1</v>
      </c>
    </row>
    <row r="22" spans="1:4" x14ac:dyDescent="0.2">
      <c r="A22" s="10" t="s">
        <v>111</v>
      </c>
      <c r="B22" t="s">
        <v>177</v>
      </c>
      <c r="C22" s="26" t="s">
        <v>189</v>
      </c>
      <c r="D22" s="26">
        <v>0</v>
      </c>
    </row>
    <row r="23" spans="1:4" x14ac:dyDescent="0.2">
      <c r="A23" s="10" t="s">
        <v>111</v>
      </c>
      <c r="B23" t="s">
        <v>177</v>
      </c>
      <c r="C23" s="26" t="s">
        <v>180</v>
      </c>
      <c r="D23" s="26">
        <v>0</v>
      </c>
    </row>
    <row r="24" spans="1:4" x14ac:dyDescent="0.2">
      <c r="A24" s="10" t="s">
        <v>111</v>
      </c>
      <c r="B24" t="s">
        <v>177</v>
      </c>
      <c r="C24" s="26" t="s">
        <v>180</v>
      </c>
      <c r="D24" s="26">
        <v>0</v>
      </c>
    </row>
    <row r="25" spans="1:4" x14ac:dyDescent="0.2">
      <c r="A25" s="10" t="s">
        <v>111</v>
      </c>
      <c r="B25" t="s">
        <v>177</v>
      </c>
      <c r="C25" s="26" t="s">
        <v>190</v>
      </c>
      <c r="D25" s="26">
        <v>0</v>
      </c>
    </row>
    <row r="26" spans="1:4" x14ac:dyDescent="0.2">
      <c r="A26" s="10" t="s">
        <v>111</v>
      </c>
      <c r="B26" t="s">
        <v>177</v>
      </c>
      <c r="C26" s="26" t="s">
        <v>179</v>
      </c>
      <c r="D26" s="26">
        <v>1</v>
      </c>
    </row>
    <row r="27" spans="1:4" x14ac:dyDescent="0.2">
      <c r="A27" s="29" t="s">
        <v>111</v>
      </c>
      <c r="B27" s="28" t="s">
        <v>177</v>
      </c>
      <c r="C27" s="26" t="s">
        <v>191</v>
      </c>
      <c r="D27" s="26">
        <v>0</v>
      </c>
    </row>
    <row r="28" spans="1:4" x14ac:dyDescent="0.2">
      <c r="A28" s="29" t="s">
        <v>111</v>
      </c>
      <c r="B28" s="28" t="s">
        <v>177</v>
      </c>
      <c r="C28" s="26" t="s">
        <v>178</v>
      </c>
      <c r="D28" s="26">
        <v>1</v>
      </c>
    </row>
    <row r="29" spans="1:4" x14ac:dyDescent="0.2">
      <c r="A29" s="29" t="s">
        <v>111</v>
      </c>
      <c r="B29" t="s">
        <v>183</v>
      </c>
      <c r="C29" s="26">
        <v>0</v>
      </c>
      <c r="D29" s="26">
        <v>0</v>
      </c>
    </row>
    <row r="30" spans="1:4" x14ac:dyDescent="0.2">
      <c r="A30" s="29" t="s">
        <v>111</v>
      </c>
      <c r="B30" t="s">
        <v>183</v>
      </c>
      <c r="C30" s="26" t="s">
        <v>192</v>
      </c>
      <c r="D30" s="26">
        <v>0</v>
      </c>
    </row>
    <row r="31" spans="1:4" x14ac:dyDescent="0.2">
      <c r="A31" s="29" t="s">
        <v>111</v>
      </c>
      <c r="B31" t="s">
        <v>183</v>
      </c>
      <c r="C31" s="26" t="s">
        <v>192</v>
      </c>
      <c r="D31" s="26">
        <v>0</v>
      </c>
    </row>
    <row r="32" spans="1:4" x14ac:dyDescent="0.2">
      <c r="A32" s="29" t="s">
        <v>111</v>
      </c>
      <c r="B32" t="s">
        <v>183</v>
      </c>
      <c r="C32" s="26" t="s">
        <v>186</v>
      </c>
      <c r="D32" s="26">
        <v>1</v>
      </c>
    </row>
    <row r="33" spans="1:4" x14ac:dyDescent="0.2">
      <c r="A33" s="29" t="s">
        <v>111</v>
      </c>
      <c r="B33" t="s">
        <v>183</v>
      </c>
      <c r="C33" s="26" t="s">
        <v>184</v>
      </c>
      <c r="D33" s="26">
        <v>0</v>
      </c>
    </row>
    <row r="34" spans="1:4" x14ac:dyDescent="0.2">
      <c r="A34" s="29" t="s">
        <v>111</v>
      </c>
      <c r="B34" t="s">
        <v>183</v>
      </c>
      <c r="C34" s="26" t="s">
        <v>192</v>
      </c>
      <c r="D34" s="26">
        <v>0</v>
      </c>
    </row>
    <row r="35" spans="1:4" x14ac:dyDescent="0.2">
      <c r="A35" s="10" t="s">
        <v>110</v>
      </c>
      <c r="B35" t="s">
        <v>177</v>
      </c>
      <c r="C35" s="27" t="s">
        <v>193</v>
      </c>
      <c r="D35" s="26">
        <v>0</v>
      </c>
    </row>
    <row r="36" spans="1:4" x14ac:dyDescent="0.2">
      <c r="A36" s="10" t="s">
        <v>110</v>
      </c>
      <c r="B36" t="s">
        <v>177</v>
      </c>
      <c r="C36" s="26" t="s">
        <v>189</v>
      </c>
      <c r="D36" s="26">
        <v>0</v>
      </c>
    </row>
    <row r="37" spans="1:4" x14ac:dyDescent="0.2">
      <c r="A37" s="10" t="s">
        <v>110</v>
      </c>
      <c r="B37" t="s">
        <v>177</v>
      </c>
      <c r="C37" s="26" t="s">
        <v>189</v>
      </c>
      <c r="D37" s="26">
        <v>0</v>
      </c>
    </row>
    <row r="38" spans="1:4" x14ac:dyDescent="0.2">
      <c r="A38" s="10" t="s">
        <v>110</v>
      </c>
      <c r="B38" t="s">
        <v>177</v>
      </c>
      <c r="C38" s="26" t="s">
        <v>189</v>
      </c>
      <c r="D38" s="26">
        <v>0</v>
      </c>
    </row>
    <row r="39" spans="1:4" x14ac:dyDescent="0.2">
      <c r="A39" s="10" t="s">
        <v>110</v>
      </c>
      <c r="B39" t="s">
        <v>177</v>
      </c>
      <c r="C39" s="26" t="s">
        <v>194</v>
      </c>
      <c r="D39" s="26">
        <v>0</v>
      </c>
    </row>
    <row r="40" spans="1:4" x14ac:dyDescent="0.2">
      <c r="A40" s="10" t="s">
        <v>110</v>
      </c>
      <c r="B40" t="s">
        <v>177</v>
      </c>
      <c r="C40" s="27" t="s">
        <v>193</v>
      </c>
      <c r="D40" s="26">
        <v>0</v>
      </c>
    </row>
    <row r="41" spans="1:4" x14ac:dyDescent="0.2">
      <c r="A41" s="29" t="s">
        <v>110</v>
      </c>
      <c r="B41" s="28" t="s">
        <v>177</v>
      </c>
      <c r="C41" s="26" t="s">
        <v>179</v>
      </c>
      <c r="D41" s="26">
        <v>1</v>
      </c>
    </row>
    <row r="42" spans="1:4" x14ac:dyDescent="0.2">
      <c r="A42" s="29" t="s">
        <v>110</v>
      </c>
      <c r="B42" s="28" t="s">
        <v>177</v>
      </c>
      <c r="C42" s="26" t="s">
        <v>178</v>
      </c>
      <c r="D42" s="26">
        <v>1</v>
      </c>
    </row>
    <row r="43" spans="1:4" x14ac:dyDescent="0.2">
      <c r="A43" s="29" t="s">
        <v>110</v>
      </c>
      <c r="B43" t="s">
        <v>183</v>
      </c>
      <c r="C43" s="26" t="s">
        <v>192</v>
      </c>
      <c r="D43" s="26">
        <v>0</v>
      </c>
    </row>
    <row r="44" spans="1:4" x14ac:dyDescent="0.2">
      <c r="A44" s="29" t="s">
        <v>110</v>
      </c>
      <c r="B44" t="s">
        <v>183</v>
      </c>
      <c r="C44" s="26" t="s">
        <v>184</v>
      </c>
      <c r="D44" s="26">
        <v>0</v>
      </c>
    </row>
    <row r="45" spans="1:4" x14ac:dyDescent="0.2">
      <c r="A45" s="29" t="s">
        <v>110</v>
      </c>
      <c r="B45" t="s">
        <v>183</v>
      </c>
      <c r="C45" s="26">
        <v>0</v>
      </c>
      <c r="D45" s="26">
        <v>0</v>
      </c>
    </row>
    <row r="46" spans="1:4" x14ac:dyDescent="0.2">
      <c r="A46" s="29" t="s">
        <v>110</v>
      </c>
      <c r="B46" t="s">
        <v>183</v>
      </c>
      <c r="C46" s="26" t="s">
        <v>184</v>
      </c>
      <c r="D46" s="26">
        <v>0</v>
      </c>
    </row>
    <row r="47" spans="1:4" x14ac:dyDescent="0.2">
      <c r="A47" s="29" t="s">
        <v>110</v>
      </c>
      <c r="B47" t="s">
        <v>183</v>
      </c>
      <c r="C47" s="26" t="s">
        <v>186</v>
      </c>
      <c r="D47" s="26">
        <v>1</v>
      </c>
    </row>
    <row r="48" spans="1:4" x14ac:dyDescent="0.2">
      <c r="A48" s="29" t="s">
        <v>110</v>
      </c>
      <c r="B48" t="s">
        <v>183</v>
      </c>
      <c r="C48" s="26" t="s">
        <v>192</v>
      </c>
      <c r="D48" s="26">
        <v>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F52A-4213-944C-85E1-B22AF43AFCA3}">
  <dimension ref="A1:D54"/>
  <sheetViews>
    <sheetView workbookViewId="0">
      <selection activeCell="F54" sqref="F54"/>
    </sheetView>
  </sheetViews>
  <sheetFormatPr baseColWidth="10" defaultRowHeight="16" x14ac:dyDescent="0.2"/>
  <cols>
    <col min="1" max="1" width="25.83203125" customWidth="1"/>
    <col min="2" max="2" width="29.33203125" customWidth="1"/>
    <col min="3" max="3" width="40.5" customWidth="1"/>
    <col min="4" max="4" width="27.33203125" customWidth="1"/>
  </cols>
  <sheetData>
    <row r="1" spans="1:4" x14ac:dyDescent="0.2">
      <c r="A1" s="8" t="s">
        <v>203</v>
      </c>
    </row>
    <row r="3" spans="1:4" x14ac:dyDescent="0.2">
      <c r="A3" s="16" t="s">
        <v>119</v>
      </c>
      <c r="B3" s="16" t="s">
        <v>120</v>
      </c>
      <c r="C3" s="16" t="s">
        <v>196</v>
      </c>
      <c r="D3" s="16" t="s">
        <v>197</v>
      </c>
    </row>
    <row r="4" spans="1:4" x14ac:dyDescent="0.2">
      <c r="A4" s="30" t="s">
        <v>111</v>
      </c>
      <c r="B4" s="26" t="s">
        <v>138</v>
      </c>
      <c r="C4" s="26" t="s">
        <v>204</v>
      </c>
      <c r="D4" s="26">
        <v>0</v>
      </c>
    </row>
    <row r="5" spans="1:4" x14ac:dyDescent="0.2">
      <c r="A5" s="30" t="s">
        <v>111</v>
      </c>
      <c r="B5" s="31" t="s">
        <v>138</v>
      </c>
      <c r="C5" s="26" t="s">
        <v>204</v>
      </c>
      <c r="D5" s="26">
        <v>0</v>
      </c>
    </row>
    <row r="6" spans="1:4" x14ac:dyDescent="0.2">
      <c r="A6" s="30" t="s">
        <v>111</v>
      </c>
      <c r="B6" s="31" t="s">
        <v>138</v>
      </c>
      <c r="C6" s="26" t="s">
        <v>205</v>
      </c>
      <c r="D6" s="26">
        <v>0</v>
      </c>
    </row>
    <row r="7" spans="1:4" x14ac:dyDescent="0.2">
      <c r="A7" s="30" t="s">
        <v>111</v>
      </c>
      <c r="B7" s="26" t="s">
        <v>138</v>
      </c>
      <c r="C7" s="26">
        <v>0</v>
      </c>
      <c r="D7" s="26">
        <v>0</v>
      </c>
    </row>
    <row r="8" spans="1:4" x14ac:dyDescent="0.2">
      <c r="A8" s="30" t="s">
        <v>111</v>
      </c>
      <c r="B8" s="26" t="s">
        <v>138</v>
      </c>
      <c r="C8" s="26" t="s">
        <v>206</v>
      </c>
      <c r="D8" s="26">
        <v>0</v>
      </c>
    </row>
    <row r="9" spans="1:4" x14ac:dyDescent="0.2">
      <c r="A9" s="30" t="s">
        <v>111</v>
      </c>
      <c r="B9" s="31" t="s">
        <v>198</v>
      </c>
      <c r="C9" s="26">
        <v>0</v>
      </c>
      <c r="D9" s="26">
        <v>0</v>
      </c>
    </row>
    <row r="10" spans="1:4" x14ac:dyDescent="0.2">
      <c r="A10" s="30" t="s">
        <v>111</v>
      </c>
      <c r="B10" s="31" t="s">
        <v>198</v>
      </c>
      <c r="C10" s="26">
        <v>0</v>
      </c>
      <c r="D10" s="26">
        <v>0</v>
      </c>
    </row>
    <row r="11" spans="1:4" x14ac:dyDescent="0.2">
      <c r="A11" s="30" t="s">
        <v>111</v>
      </c>
      <c r="B11" s="31" t="s">
        <v>198</v>
      </c>
      <c r="C11" s="26">
        <v>0</v>
      </c>
      <c r="D11" s="26">
        <v>0</v>
      </c>
    </row>
    <row r="12" spans="1:4" x14ac:dyDescent="0.2">
      <c r="A12" s="30" t="s">
        <v>111</v>
      </c>
      <c r="B12" s="31" t="s">
        <v>198</v>
      </c>
      <c r="C12" s="26" t="s">
        <v>206</v>
      </c>
      <c r="D12" s="26">
        <v>0</v>
      </c>
    </row>
    <row r="13" spans="1:4" x14ac:dyDescent="0.2">
      <c r="A13" s="32" t="s">
        <v>112</v>
      </c>
      <c r="B13" s="31" t="s">
        <v>138</v>
      </c>
      <c r="C13" s="33" t="s">
        <v>199</v>
      </c>
      <c r="D13" s="16">
        <v>0</v>
      </c>
    </row>
    <row r="14" spans="1:4" x14ac:dyDescent="0.2">
      <c r="A14" s="32" t="s">
        <v>112</v>
      </c>
      <c r="B14" s="31" t="s">
        <v>138</v>
      </c>
      <c r="C14" s="33" t="s">
        <v>199</v>
      </c>
      <c r="D14" s="16">
        <v>0</v>
      </c>
    </row>
    <row r="15" spans="1:4" x14ac:dyDescent="0.2">
      <c r="A15" s="32" t="s">
        <v>112</v>
      </c>
      <c r="B15" s="31" t="s">
        <v>138</v>
      </c>
      <c r="C15" s="26" t="s">
        <v>207</v>
      </c>
      <c r="D15" s="16">
        <v>1</v>
      </c>
    </row>
    <row r="16" spans="1:4" x14ac:dyDescent="0.2">
      <c r="A16" s="32" t="s">
        <v>112</v>
      </c>
      <c r="B16" s="31" t="s">
        <v>200</v>
      </c>
      <c r="C16" s="33" t="s">
        <v>201</v>
      </c>
      <c r="D16" s="16">
        <v>1</v>
      </c>
    </row>
    <row r="17" spans="1:4" x14ac:dyDescent="0.2">
      <c r="A17" s="32" t="s">
        <v>112</v>
      </c>
      <c r="B17" s="31" t="s">
        <v>200</v>
      </c>
      <c r="C17" s="33" t="s">
        <v>202</v>
      </c>
      <c r="D17" s="16">
        <v>1</v>
      </c>
    </row>
    <row r="18" spans="1:4" x14ac:dyDescent="0.2">
      <c r="A18" s="32" t="s">
        <v>112</v>
      </c>
      <c r="B18" s="31" t="s">
        <v>200</v>
      </c>
      <c r="C18" s="26" t="s">
        <v>207</v>
      </c>
      <c r="D18" s="16">
        <v>1</v>
      </c>
    </row>
    <row r="19" spans="1:4" x14ac:dyDescent="0.2">
      <c r="A19" s="32" t="s">
        <v>112</v>
      </c>
      <c r="B19" s="31" t="s">
        <v>138</v>
      </c>
      <c r="C19" s="26" t="s">
        <v>205</v>
      </c>
      <c r="D19" s="26">
        <v>0</v>
      </c>
    </row>
    <row r="20" spans="1:4" x14ac:dyDescent="0.2">
      <c r="A20" s="32" t="s">
        <v>112</v>
      </c>
      <c r="B20" s="31" t="s">
        <v>138</v>
      </c>
      <c r="C20" s="26">
        <v>0</v>
      </c>
      <c r="D20" s="26">
        <v>0</v>
      </c>
    </row>
    <row r="21" spans="1:4" x14ac:dyDescent="0.2">
      <c r="A21" s="32" t="s">
        <v>112</v>
      </c>
      <c r="B21" s="31" t="s">
        <v>138</v>
      </c>
      <c r="C21" s="26">
        <v>0</v>
      </c>
      <c r="D21" s="26">
        <v>0</v>
      </c>
    </row>
    <row r="22" spans="1:4" x14ac:dyDescent="0.2">
      <c r="A22" s="32" t="s">
        <v>112</v>
      </c>
      <c r="B22" s="31" t="s">
        <v>138</v>
      </c>
      <c r="C22" s="26" t="s">
        <v>208</v>
      </c>
      <c r="D22" s="26">
        <v>1</v>
      </c>
    </row>
    <row r="23" spans="1:4" x14ac:dyDescent="0.2">
      <c r="A23" s="32" t="s">
        <v>112</v>
      </c>
      <c r="B23" s="31" t="s">
        <v>138</v>
      </c>
      <c r="C23" s="26">
        <v>0</v>
      </c>
      <c r="D23" s="26">
        <v>0</v>
      </c>
    </row>
    <row r="24" spans="1:4" x14ac:dyDescent="0.2">
      <c r="A24" s="32" t="s">
        <v>112</v>
      </c>
      <c r="B24" s="31" t="s">
        <v>138</v>
      </c>
      <c r="C24" s="26" t="s">
        <v>209</v>
      </c>
      <c r="D24" s="26">
        <v>0</v>
      </c>
    </row>
    <row r="25" spans="1:4" x14ac:dyDescent="0.2">
      <c r="A25" s="32" t="s">
        <v>112</v>
      </c>
      <c r="B25" s="26" t="s">
        <v>138</v>
      </c>
      <c r="C25" s="26" t="s">
        <v>210</v>
      </c>
      <c r="D25" s="26">
        <v>1</v>
      </c>
    </row>
    <row r="26" spans="1:4" x14ac:dyDescent="0.2">
      <c r="A26" s="32" t="s">
        <v>112</v>
      </c>
      <c r="B26" s="31" t="s">
        <v>138</v>
      </c>
      <c r="C26" s="26" t="s">
        <v>211</v>
      </c>
      <c r="D26" s="26">
        <v>1</v>
      </c>
    </row>
    <row r="27" spans="1:4" x14ac:dyDescent="0.2">
      <c r="A27" s="32" t="s">
        <v>112</v>
      </c>
      <c r="B27" s="31" t="s">
        <v>200</v>
      </c>
      <c r="C27" s="26" t="s">
        <v>212</v>
      </c>
      <c r="D27" s="26">
        <v>1</v>
      </c>
    </row>
    <row r="28" spans="1:4" x14ac:dyDescent="0.2">
      <c r="A28" s="32" t="s">
        <v>112</v>
      </c>
      <c r="B28" s="31" t="s">
        <v>200</v>
      </c>
      <c r="C28" s="26">
        <v>0</v>
      </c>
      <c r="D28" s="26">
        <v>0</v>
      </c>
    </row>
    <row r="29" spans="1:4" x14ac:dyDescent="0.2">
      <c r="A29" s="32" t="s">
        <v>112</v>
      </c>
      <c r="B29" s="31" t="s">
        <v>198</v>
      </c>
      <c r="C29" s="26" t="s">
        <v>210</v>
      </c>
      <c r="D29" s="26">
        <v>1</v>
      </c>
    </row>
    <row r="30" spans="1:4" x14ac:dyDescent="0.2">
      <c r="A30" s="32" t="s">
        <v>112</v>
      </c>
      <c r="B30" s="31" t="s">
        <v>198</v>
      </c>
      <c r="C30" s="26" t="s">
        <v>204</v>
      </c>
      <c r="D30" s="26">
        <v>0</v>
      </c>
    </row>
    <row r="31" spans="1:4" x14ac:dyDescent="0.2">
      <c r="A31" s="32" t="s">
        <v>112</v>
      </c>
      <c r="B31" s="31" t="s">
        <v>200</v>
      </c>
      <c r="C31" s="26" t="s">
        <v>210</v>
      </c>
      <c r="D31" s="26">
        <v>1</v>
      </c>
    </row>
    <row r="32" spans="1:4" x14ac:dyDescent="0.2">
      <c r="A32" s="32" t="s">
        <v>112</v>
      </c>
      <c r="B32" s="31" t="s">
        <v>200</v>
      </c>
      <c r="C32" s="26" t="s">
        <v>207</v>
      </c>
      <c r="D32" s="26">
        <v>1</v>
      </c>
    </row>
    <row r="33" spans="1:4" x14ac:dyDescent="0.2">
      <c r="A33" s="32" t="s">
        <v>112</v>
      </c>
      <c r="B33" s="31" t="s">
        <v>200</v>
      </c>
      <c r="C33" s="26" t="s">
        <v>210</v>
      </c>
      <c r="D33" s="26">
        <v>1</v>
      </c>
    </row>
    <row r="34" spans="1:4" x14ac:dyDescent="0.2">
      <c r="A34" s="32" t="s">
        <v>112</v>
      </c>
      <c r="B34" s="31" t="s">
        <v>198</v>
      </c>
      <c r="C34" s="26" t="s">
        <v>206</v>
      </c>
      <c r="D34" s="26">
        <v>0</v>
      </c>
    </row>
    <row r="35" spans="1:4" x14ac:dyDescent="0.2">
      <c r="A35" s="30" t="s">
        <v>110</v>
      </c>
      <c r="B35" s="26" t="s">
        <v>138</v>
      </c>
      <c r="C35" s="33">
        <v>0</v>
      </c>
      <c r="D35" s="16">
        <v>0</v>
      </c>
    </row>
    <row r="36" spans="1:4" x14ac:dyDescent="0.2">
      <c r="A36" s="30" t="s">
        <v>110</v>
      </c>
      <c r="B36" s="26" t="s">
        <v>138</v>
      </c>
      <c r="C36" s="33" t="s">
        <v>199</v>
      </c>
      <c r="D36" s="16">
        <v>0</v>
      </c>
    </row>
    <row r="37" spans="1:4" x14ac:dyDescent="0.2">
      <c r="A37" s="30" t="s">
        <v>110</v>
      </c>
      <c r="B37" s="26" t="s">
        <v>138</v>
      </c>
      <c r="C37" s="26" t="s">
        <v>213</v>
      </c>
      <c r="D37" s="16">
        <v>1</v>
      </c>
    </row>
    <row r="38" spans="1:4" x14ac:dyDescent="0.2">
      <c r="A38" s="30" t="s">
        <v>110</v>
      </c>
      <c r="B38" s="31" t="s">
        <v>198</v>
      </c>
      <c r="C38" s="26">
        <v>0</v>
      </c>
      <c r="D38" s="16">
        <v>0</v>
      </c>
    </row>
    <row r="39" spans="1:4" x14ac:dyDescent="0.2">
      <c r="A39" s="30" t="s">
        <v>110</v>
      </c>
      <c r="B39" s="31" t="s">
        <v>198</v>
      </c>
      <c r="C39" s="33">
        <v>0</v>
      </c>
      <c r="D39" s="16">
        <v>0</v>
      </c>
    </row>
    <row r="40" spans="1:4" x14ac:dyDescent="0.2">
      <c r="A40" s="30" t="s">
        <v>110</v>
      </c>
      <c r="B40" s="31" t="s">
        <v>198</v>
      </c>
      <c r="C40" s="33">
        <v>0</v>
      </c>
      <c r="D40" s="16">
        <v>0</v>
      </c>
    </row>
    <row r="41" spans="1:4" x14ac:dyDescent="0.2">
      <c r="A41" s="30" t="s">
        <v>110</v>
      </c>
      <c r="B41" s="26" t="s">
        <v>138</v>
      </c>
      <c r="C41" s="26" t="s">
        <v>204</v>
      </c>
      <c r="D41" s="26">
        <v>0</v>
      </c>
    </row>
    <row r="42" spans="1:4" x14ac:dyDescent="0.2">
      <c r="A42" s="30" t="s">
        <v>110</v>
      </c>
      <c r="B42" s="31" t="s">
        <v>138</v>
      </c>
      <c r="C42" s="26" t="s">
        <v>214</v>
      </c>
      <c r="D42" s="26">
        <v>1</v>
      </c>
    </row>
    <row r="43" spans="1:4" x14ac:dyDescent="0.2">
      <c r="A43" s="30" t="s">
        <v>110</v>
      </c>
      <c r="B43" s="31" t="s">
        <v>138</v>
      </c>
      <c r="C43" s="26" t="s">
        <v>211</v>
      </c>
      <c r="D43" s="26">
        <v>1</v>
      </c>
    </row>
    <row r="44" spans="1:4" x14ac:dyDescent="0.2">
      <c r="A44" s="30" t="s">
        <v>110</v>
      </c>
      <c r="B44" s="26" t="s">
        <v>138</v>
      </c>
      <c r="C44" s="26" t="s">
        <v>210</v>
      </c>
      <c r="D44" s="26">
        <v>1</v>
      </c>
    </row>
    <row r="45" spans="1:4" x14ac:dyDescent="0.2">
      <c r="A45" s="30" t="s">
        <v>110</v>
      </c>
      <c r="B45" s="26" t="s">
        <v>138</v>
      </c>
      <c r="C45" s="26">
        <v>0</v>
      </c>
      <c r="D45" s="26">
        <v>0</v>
      </c>
    </row>
    <row r="46" spans="1:4" x14ac:dyDescent="0.2">
      <c r="A46" s="30" t="s">
        <v>110</v>
      </c>
      <c r="B46" s="26" t="s">
        <v>138</v>
      </c>
      <c r="C46" s="26" t="s">
        <v>205</v>
      </c>
      <c r="D46" s="26">
        <v>0</v>
      </c>
    </row>
    <row r="47" spans="1:4" x14ac:dyDescent="0.2">
      <c r="A47" s="30" t="s">
        <v>110</v>
      </c>
      <c r="B47" s="31" t="s">
        <v>198</v>
      </c>
      <c r="C47" s="26" t="s">
        <v>206</v>
      </c>
      <c r="D47" s="26">
        <v>0</v>
      </c>
    </row>
    <row r="48" spans="1:4" x14ac:dyDescent="0.2">
      <c r="A48" s="30" t="s">
        <v>110</v>
      </c>
      <c r="B48" s="31" t="s">
        <v>198</v>
      </c>
      <c r="C48" s="26">
        <v>0</v>
      </c>
      <c r="D48" s="26">
        <v>0</v>
      </c>
    </row>
    <row r="49" spans="1:4" x14ac:dyDescent="0.2">
      <c r="A49" s="30" t="s">
        <v>110</v>
      </c>
      <c r="B49" s="31" t="s">
        <v>198</v>
      </c>
      <c r="C49" s="26">
        <v>0</v>
      </c>
      <c r="D49" s="26">
        <v>0</v>
      </c>
    </row>
    <row r="50" spans="1:4" x14ac:dyDescent="0.2">
      <c r="A50" s="30" t="s">
        <v>110</v>
      </c>
      <c r="B50" s="31" t="s">
        <v>198</v>
      </c>
      <c r="C50" s="26">
        <v>0</v>
      </c>
      <c r="D50" s="26">
        <v>0</v>
      </c>
    </row>
    <row r="51" spans="1:4" x14ac:dyDescent="0.2">
      <c r="A51" s="30" t="s">
        <v>110</v>
      </c>
      <c r="B51" s="31" t="s">
        <v>198</v>
      </c>
      <c r="C51" s="26" t="s">
        <v>206</v>
      </c>
      <c r="D51" s="26">
        <v>0</v>
      </c>
    </row>
    <row r="52" spans="1:4" x14ac:dyDescent="0.2">
      <c r="A52" s="30" t="s">
        <v>110</v>
      </c>
      <c r="B52" s="31" t="s">
        <v>198</v>
      </c>
      <c r="C52" s="26" t="s">
        <v>213</v>
      </c>
      <c r="D52" s="26">
        <v>1</v>
      </c>
    </row>
    <row r="53" spans="1:4" x14ac:dyDescent="0.2">
      <c r="A53" s="30" t="s">
        <v>110</v>
      </c>
      <c r="B53" s="26" t="s">
        <v>198</v>
      </c>
      <c r="C53" s="26" t="s">
        <v>214</v>
      </c>
      <c r="D53" s="26">
        <v>1</v>
      </c>
    </row>
    <row r="54" spans="1:4" x14ac:dyDescent="0.2">
      <c r="A54" s="30" t="s">
        <v>110</v>
      </c>
      <c r="B54" s="26" t="s">
        <v>200</v>
      </c>
      <c r="C54" s="26" t="s">
        <v>213</v>
      </c>
      <c r="D54" s="26">
        <v>1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9F68-207A-8D4A-A24D-C43AE64E943B}">
  <dimension ref="A1:N67"/>
  <sheetViews>
    <sheetView topLeftCell="A17" zoomScale="120" zoomScaleNormal="120" workbookViewId="0">
      <selection activeCell="D9" sqref="D9"/>
    </sheetView>
  </sheetViews>
  <sheetFormatPr baseColWidth="10" defaultRowHeight="16" x14ac:dyDescent="0.2"/>
  <cols>
    <col min="1" max="2" width="10.83203125" style="5"/>
    <col min="3" max="3" width="17.1640625" style="5" customWidth="1"/>
    <col min="4" max="4" width="24.5" style="5" customWidth="1"/>
    <col min="5" max="5" width="12.6640625" style="5" customWidth="1"/>
    <col min="6" max="6" width="10.83203125" style="5"/>
    <col min="7" max="7" width="16.33203125" style="5" customWidth="1"/>
    <col min="8" max="8" width="19.83203125" style="5" customWidth="1"/>
    <col min="9" max="9" width="17.5" style="5" customWidth="1"/>
    <col min="10" max="12" width="10.83203125" style="5"/>
    <col min="13" max="14" width="10.83203125" style="14"/>
  </cols>
  <sheetData>
    <row r="1" spans="1:14" x14ac:dyDescent="0.2">
      <c r="A1" s="5" t="s">
        <v>173</v>
      </c>
    </row>
    <row r="2" spans="1:14" x14ac:dyDescent="0.2">
      <c r="A2" s="17" t="s">
        <v>119</v>
      </c>
      <c r="B2" s="17" t="s">
        <v>120</v>
      </c>
      <c r="C2" s="17" t="s">
        <v>121</v>
      </c>
      <c r="D2" s="17" t="s">
        <v>122</v>
      </c>
      <c r="E2" s="17" t="s">
        <v>123</v>
      </c>
      <c r="F2" s="17" t="s">
        <v>124</v>
      </c>
      <c r="G2" s="17" t="s">
        <v>125</v>
      </c>
      <c r="H2" s="17" t="s">
        <v>126</v>
      </c>
      <c r="I2" s="17" t="s">
        <v>127</v>
      </c>
      <c r="J2" s="17"/>
      <c r="K2" s="17"/>
      <c r="L2" s="17"/>
      <c r="M2" s="16"/>
      <c r="N2" s="16"/>
    </row>
    <row r="3" spans="1:14" x14ac:dyDescent="0.2">
      <c r="A3" s="18" t="s">
        <v>27</v>
      </c>
      <c r="B3" s="19" t="s">
        <v>128</v>
      </c>
      <c r="C3" s="5" t="s">
        <v>129</v>
      </c>
      <c r="D3" s="5">
        <v>50</v>
      </c>
      <c r="E3" s="20" t="s">
        <v>130</v>
      </c>
      <c r="H3" s="20" t="s">
        <v>131</v>
      </c>
      <c r="I3" s="5">
        <f>2+2+1+1</f>
        <v>6</v>
      </c>
    </row>
    <row r="4" spans="1:14" x14ac:dyDescent="0.2">
      <c r="A4" s="18" t="s">
        <v>27</v>
      </c>
      <c r="B4" s="19" t="s">
        <v>128</v>
      </c>
      <c r="C4" s="5" t="s">
        <v>129</v>
      </c>
      <c r="D4" s="5" t="s">
        <v>132</v>
      </c>
      <c r="E4" s="20" t="s">
        <v>131</v>
      </c>
      <c r="G4" s="20" t="s">
        <v>131</v>
      </c>
      <c r="H4" s="20" t="s">
        <v>131</v>
      </c>
      <c r="I4" s="5">
        <f>2+3+1+1+1</f>
        <v>8</v>
      </c>
    </row>
    <row r="5" spans="1:14" x14ac:dyDescent="0.2">
      <c r="A5" s="18" t="s">
        <v>27</v>
      </c>
      <c r="B5" s="19" t="s">
        <v>128</v>
      </c>
      <c r="C5" s="5" t="s">
        <v>129</v>
      </c>
      <c r="D5" s="5" t="s">
        <v>133</v>
      </c>
      <c r="E5" s="20" t="s">
        <v>131</v>
      </c>
      <c r="F5" s="20" t="s">
        <v>130</v>
      </c>
      <c r="H5" s="20" t="s">
        <v>131</v>
      </c>
      <c r="I5" s="5">
        <f>2+2+1+1+1</f>
        <v>7</v>
      </c>
    </row>
    <row r="6" spans="1:14" x14ac:dyDescent="0.2">
      <c r="A6" s="18" t="s">
        <v>27</v>
      </c>
      <c r="B6" s="19" t="s">
        <v>128</v>
      </c>
      <c r="C6" s="5">
        <v>50</v>
      </c>
      <c r="D6" s="5" t="s">
        <v>134</v>
      </c>
      <c r="E6" s="20" t="s">
        <v>131</v>
      </c>
      <c r="H6" s="20" t="s">
        <v>131</v>
      </c>
      <c r="I6" s="5">
        <f>2+1+1+1</f>
        <v>5</v>
      </c>
    </row>
    <row r="7" spans="1:14" x14ac:dyDescent="0.2">
      <c r="A7" s="18" t="s">
        <v>27</v>
      </c>
      <c r="B7" s="19" t="s">
        <v>128</v>
      </c>
      <c r="C7" s="5" t="s">
        <v>135</v>
      </c>
      <c r="D7" s="5" t="s">
        <v>136</v>
      </c>
      <c r="E7" s="20" t="s">
        <v>131</v>
      </c>
      <c r="H7" s="20" t="s">
        <v>131</v>
      </c>
      <c r="I7" s="5">
        <f>2+3+1+1</f>
        <v>7</v>
      </c>
    </row>
    <row r="8" spans="1:14" x14ac:dyDescent="0.2">
      <c r="A8" s="18" t="s">
        <v>27</v>
      </c>
      <c r="B8" s="19" t="s">
        <v>128</v>
      </c>
      <c r="C8" s="5">
        <v>75</v>
      </c>
      <c r="D8" s="5" t="s">
        <v>137</v>
      </c>
      <c r="E8" s="20" t="s">
        <v>130</v>
      </c>
      <c r="H8" s="20" t="s">
        <v>131</v>
      </c>
      <c r="I8" s="5">
        <f>3+2+1+1</f>
        <v>7</v>
      </c>
    </row>
    <row r="9" spans="1:14" x14ac:dyDescent="0.2">
      <c r="A9" s="18" t="s">
        <v>27</v>
      </c>
      <c r="B9" s="19" t="s">
        <v>128</v>
      </c>
      <c r="C9" s="5">
        <v>50</v>
      </c>
      <c r="D9" s="5" t="s">
        <v>133</v>
      </c>
      <c r="E9" s="20" t="s">
        <v>130</v>
      </c>
      <c r="G9" s="20" t="s">
        <v>130</v>
      </c>
      <c r="H9" s="20" t="s">
        <v>130</v>
      </c>
      <c r="I9" s="5">
        <f>2+2+1+1+1</f>
        <v>7</v>
      </c>
    </row>
    <row r="10" spans="1:14" x14ac:dyDescent="0.2">
      <c r="A10" s="21" t="s">
        <v>27</v>
      </c>
      <c r="B10" s="19" t="s">
        <v>128</v>
      </c>
      <c r="C10" s="5">
        <v>50</v>
      </c>
      <c r="D10" s="5" t="s">
        <v>133</v>
      </c>
      <c r="E10" s="20" t="s">
        <v>130</v>
      </c>
      <c r="F10" s="20" t="s">
        <v>130</v>
      </c>
      <c r="H10" s="20" t="s">
        <v>131</v>
      </c>
      <c r="I10" s="5">
        <f>2+2+1+1</f>
        <v>6</v>
      </c>
    </row>
    <row r="11" spans="1:14" x14ac:dyDescent="0.2">
      <c r="A11" s="18" t="s">
        <v>27</v>
      </c>
      <c r="B11" s="19" t="s">
        <v>138</v>
      </c>
      <c r="C11" s="5">
        <v>0</v>
      </c>
      <c r="D11" s="5" t="s">
        <v>139</v>
      </c>
      <c r="I11" s="5">
        <f>1</f>
        <v>1</v>
      </c>
    </row>
    <row r="12" spans="1:14" x14ac:dyDescent="0.2">
      <c r="A12" s="18" t="s">
        <v>27</v>
      </c>
      <c r="B12" s="19" t="s">
        <v>138</v>
      </c>
      <c r="C12" s="5">
        <v>0</v>
      </c>
      <c r="D12" s="22" t="s">
        <v>140</v>
      </c>
      <c r="I12" s="5">
        <v>0</v>
      </c>
    </row>
    <row r="13" spans="1:14" x14ac:dyDescent="0.2">
      <c r="A13" s="18" t="s">
        <v>27</v>
      </c>
      <c r="B13" s="19" t="s">
        <v>138</v>
      </c>
      <c r="C13" s="5">
        <v>0</v>
      </c>
      <c r="D13" s="5">
        <v>10</v>
      </c>
      <c r="I13" s="5">
        <v>0</v>
      </c>
    </row>
    <row r="14" spans="1:14" x14ac:dyDescent="0.2">
      <c r="A14" s="18" t="s">
        <v>27</v>
      </c>
      <c r="B14" s="19" t="s">
        <v>138</v>
      </c>
      <c r="C14" s="5">
        <v>0</v>
      </c>
      <c r="D14" s="5">
        <v>10</v>
      </c>
      <c r="I14" s="5">
        <v>0</v>
      </c>
    </row>
    <row r="15" spans="1:14" x14ac:dyDescent="0.2">
      <c r="A15" s="18" t="s">
        <v>27</v>
      </c>
      <c r="B15" s="19" t="s">
        <v>138</v>
      </c>
      <c r="C15" s="5">
        <v>0</v>
      </c>
      <c r="D15" s="5" t="s">
        <v>141</v>
      </c>
      <c r="I15" s="5">
        <v>0</v>
      </c>
    </row>
    <row r="16" spans="1:14" x14ac:dyDescent="0.2">
      <c r="A16" s="18" t="s">
        <v>27</v>
      </c>
      <c r="B16" s="19" t="s">
        <v>138</v>
      </c>
      <c r="C16" s="5">
        <v>0</v>
      </c>
      <c r="D16" s="20" t="s">
        <v>140</v>
      </c>
      <c r="I16" s="5">
        <f>1</f>
        <v>1</v>
      </c>
    </row>
    <row r="17" spans="1:9" x14ac:dyDescent="0.2">
      <c r="A17" s="18" t="s">
        <v>27</v>
      </c>
      <c r="B17" s="23" t="s">
        <v>138</v>
      </c>
      <c r="C17" s="5">
        <v>0</v>
      </c>
      <c r="D17" s="5">
        <v>20</v>
      </c>
      <c r="I17" s="5">
        <v>0</v>
      </c>
    </row>
    <row r="18" spans="1:9" x14ac:dyDescent="0.2">
      <c r="A18" s="21" t="s">
        <v>27</v>
      </c>
      <c r="B18" s="19" t="s">
        <v>138</v>
      </c>
      <c r="C18" s="5">
        <v>0</v>
      </c>
      <c r="D18" s="22" t="s">
        <v>140</v>
      </c>
      <c r="I18" s="5">
        <v>0</v>
      </c>
    </row>
    <row r="19" spans="1:9" x14ac:dyDescent="0.2">
      <c r="A19" s="18" t="s">
        <v>142</v>
      </c>
      <c r="B19" s="19" t="s">
        <v>128</v>
      </c>
      <c r="C19" s="5" t="s">
        <v>143</v>
      </c>
      <c r="D19" s="5" t="s">
        <v>143</v>
      </c>
      <c r="H19" s="20" t="s">
        <v>131</v>
      </c>
      <c r="I19" s="5">
        <f>4+3+1</f>
        <v>8</v>
      </c>
    </row>
    <row r="20" spans="1:9" x14ac:dyDescent="0.2">
      <c r="A20" s="18" t="s">
        <v>142</v>
      </c>
      <c r="B20" s="19" t="s">
        <v>128</v>
      </c>
      <c r="C20" s="5">
        <v>50</v>
      </c>
      <c r="D20" s="5" t="s">
        <v>133</v>
      </c>
      <c r="E20" s="20" t="s">
        <v>131</v>
      </c>
      <c r="G20" s="20" t="s">
        <v>130</v>
      </c>
      <c r="H20" s="20" t="s">
        <v>131</v>
      </c>
      <c r="I20" s="5">
        <f>2+2+1+1+1</f>
        <v>7</v>
      </c>
    </row>
    <row r="21" spans="1:9" x14ac:dyDescent="0.2">
      <c r="A21" s="18" t="s">
        <v>142</v>
      </c>
      <c r="B21" s="19" t="s">
        <v>128</v>
      </c>
      <c r="C21" s="5" t="s">
        <v>129</v>
      </c>
      <c r="D21" s="5">
        <v>50</v>
      </c>
      <c r="E21" s="20" t="s">
        <v>131</v>
      </c>
      <c r="H21" s="20" t="s">
        <v>131</v>
      </c>
      <c r="I21" s="5">
        <f>2+1+1+1</f>
        <v>5</v>
      </c>
    </row>
    <row r="22" spans="1:9" x14ac:dyDescent="0.2">
      <c r="A22" s="21" t="s">
        <v>142</v>
      </c>
      <c r="B22" s="19" t="s">
        <v>128</v>
      </c>
      <c r="C22" s="5" t="s">
        <v>133</v>
      </c>
      <c r="D22" s="20">
        <v>50</v>
      </c>
      <c r="E22" s="20" t="s">
        <v>130</v>
      </c>
      <c r="G22" s="20" t="s">
        <v>130</v>
      </c>
      <c r="H22" s="20" t="s">
        <v>130</v>
      </c>
      <c r="I22" s="5">
        <f>3+1+1+1+1</f>
        <v>7</v>
      </c>
    </row>
    <row r="23" spans="1:9" x14ac:dyDescent="0.2">
      <c r="A23" s="18" t="s">
        <v>142</v>
      </c>
      <c r="B23" s="23" t="s">
        <v>138</v>
      </c>
      <c r="C23" s="5">
        <v>0</v>
      </c>
      <c r="D23" s="22" t="s">
        <v>140</v>
      </c>
      <c r="I23" s="5">
        <v>0</v>
      </c>
    </row>
    <row r="24" spans="1:9" x14ac:dyDescent="0.2">
      <c r="A24" s="18" t="s">
        <v>142</v>
      </c>
      <c r="B24" s="19" t="s">
        <v>138</v>
      </c>
      <c r="C24" s="5">
        <v>0</v>
      </c>
      <c r="D24" s="5" t="s">
        <v>139</v>
      </c>
      <c r="I24" s="5">
        <v>1</v>
      </c>
    </row>
    <row r="25" spans="1:9" x14ac:dyDescent="0.2">
      <c r="A25" s="18" t="s">
        <v>142</v>
      </c>
      <c r="B25" s="19" t="s">
        <v>138</v>
      </c>
      <c r="C25" s="5">
        <v>0</v>
      </c>
      <c r="D25" s="5" t="s">
        <v>139</v>
      </c>
      <c r="I25" s="5">
        <v>1</v>
      </c>
    </row>
    <row r="26" spans="1:9" x14ac:dyDescent="0.2">
      <c r="A26" s="18" t="s">
        <v>142</v>
      </c>
      <c r="B26" s="23" t="s">
        <v>138</v>
      </c>
      <c r="C26" s="5">
        <v>0</v>
      </c>
      <c r="D26" s="5">
        <v>10</v>
      </c>
      <c r="I26" s="5">
        <v>0</v>
      </c>
    </row>
    <row r="27" spans="1:9" x14ac:dyDescent="0.2">
      <c r="A27" s="21" t="s">
        <v>142</v>
      </c>
      <c r="B27" s="23" t="s">
        <v>138</v>
      </c>
      <c r="C27" s="5">
        <v>0</v>
      </c>
      <c r="D27" s="5">
        <v>10</v>
      </c>
      <c r="I27" s="5">
        <v>0</v>
      </c>
    </row>
    <row r="28" spans="1:9" x14ac:dyDescent="0.2">
      <c r="A28" s="21" t="s">
        <v>26</v>
      </c>
      <c r="B28" s="19" t="s">
        <v>128</v>
      </c>
      <c r="C28" s="5" t="s">
        <v>129</v>
      </c>
      <c r="D28" s="5" t="s">
        <v>144</v>
      </c>
      <c r="H28" s="20" t="s">
        <v>131</v>
      </c>
      <c r="I28" s="5">
        <f>1+4+1</f>
        <v>6</v>
      </c>
    </row>
    <row r="29" spans="1:9" x14ac:dyDescent="0.2">
      <c r="A29" s="18" t="s">
        <v>26</v>
      </c>
      <c r="B29" s="19" t="s">
        <v>128</v>
      </c>
      <c r="C29" s="5" t="s">
        <v>135</v>
      </c>
      <c r="D29" s="5" t="s">
        <v>133</v>
      </c>
      <c r="E29" s="20" t="s">
        <v>131</v>
      </c>
      <c r="H29" s="20" t="s">
        <v>131</v>
      </c>
      <c r="I29" s="5">
        <f>2+2+1+1</f>
        <v>6</v>
      </c>
    </row>
    <row r="30" spans="1:9" x14ac:dyDescent="0.2">
      <c r="A30" s="18" t="s">
        <v>26</v>
      </c>
      <c r="B30" s="19" t="s">
        <v>128</v>
      </c>
      <c r="C30" s="5" t="s">
        <v>135</v>
      </c>
      <c r="D30" s="5" t="s">
        <v>133</v>
      </c>
      <c r="E30" s="20" t="s">
        <v>130</v>
      </c>
      <c r="H30" s="20" t="s">
        <v>131</v>
      </c>
      <c r="I30" s="5">
        <f>3+2+1+1</f>
        <v>7</v>
      </c>
    </row>
    <row r="31" spans="1:9" x14ac:dyDescent="0.2">
      <c r="A31" s="18" t="s">
        <v>26</v>
      </c>
      <c r="B31" s="19" t="s">
        <v>128</v>
      </c>
      <c r="C31" s="5" t="s">
        <v>129</v>
      </c>
      <c r="D31" s="5" t="s">
        <v>133</v>
      </c>
      <c r="E31" s="20" t="s">
        <v>131</v>
      </c>
      <c r="F31" s="20" t="s">
        <v>130</v>
      </c>
      <c r="H31" s="20" t="s">
        <v>131</v>
      </c>
      <c r="I31" s="5">
        <f>2+2+1+1+1</f>
        <v>7</v>
      </c>
    </row>
    <row r="32" spans="1:9" x14ac:dyDescent="0.2">
      <c r="A32" s="18" t="s">
        <v>26</v>
      </c>
      <c r="B32" s="19" t="s">
        <v>128</v>
      </c>
      <c r="C32" s="5">
        <v>25</v>
      </c>
      <c r="D32" s="5">
        <v>50</v>
      </c>
      <c r="E32" s="20" t="s">
        <v>130</v>
      </c>
      <c r="H32" s="20" t="s">
        <v>130</v>
      </c>
      <c r="I32" s="5">
        <f>1+1+1+1</f>
        <v>4</v>
      </c>
    </row>
    <row r="33" spans="1:10" x14ac:dyDescent="0.2">
      <c r="A33" s="18" t="s">
        <v>26</v>
      </c>
      <c r="B33" s="19" t="s">
        <v>128</v>
      </c>
      <c r="C33" s="5">
        <v>50</v>
      </c>
      <c r="D33" s="5">
        <v>75</v>
      </c>
      <c r="E33" s="20" t="s">
        <v>131</v>
      </c>
      <c r="F33" s="20" t="s">
        <v>130</v>
      </c>
      <c r="H33" s="20" t="s">
        <v>131</v>
      </c>
      <c r="I33" s="5">
        <f>2+2+1+1+1</f>
        <v>7</v>
      </c>
    </row>
    <row r="34" spans="1:10" x14ac:dyDescent="0.2">
      <c r="A34" s="21" t="s">
        <v>26</v>
      </c>
      <c r="B34" s="23" t="s">
        <v>128</v>
      </c>
      <c r="C34" s="5" t="s">
        <v>143</v>
      </c>
      <c r="D34" s="5" t="s">
        <v>143</v>
      </c>
      <c r="E34" s="20" t="s">
        <v>131</v>
      </c>
      <c r="F34" s="20" t="s">
        <v>130</v>
      </c>
      <c r="H34" s="20" t="s">
        <v>130</v>
      </c>
      <c r="I34" s="5">
        <f>4+3+1+1+1</f>
        <v>10</v>
      </c>
    </row>
    <row r="35" spans="1:10" x14ac:dyDescent="0.2">
      <c r="A35" s="21" t="s">
        <v>26</v>
      </c>
      <c r="B35" s="23" t="s">
        <v>128</v>
      </c>
      <c r="C35" s="5">
        <v>50</v>
      </c>
      <c r="D35" s="5" t="s">
        <v>133</v>
      </c>
      <c r="E35" s="20" t="s">
        <v>131</v>
      </c>
      <c r="H35" s="20" t="s">
        <v>131</v>
      </c>
      <c r="I35" s="5">
        <f>2+2+1+1</f>
        <v>6</v>
      </c>
    </row>
    <row r="36" spans="1:10" x14ac:dyDescent="0.2">
      <c r="A36" s="21" t="s">
        <v>26</v>
      </c>
      <c r="B36" s="23" t="s">
        <v>138</v>
      </c>
      <c r="C36" s="5">
        <v>0</v>
      </c>
      <c r="D36" s="5">
        <v>10</v>
      </c>
      <c r="I36" s="5">
        <v>0</v>
      </c>
    </row>
    <row r="37" spans="1:10" x14ac:dyDescent="0.2">
      <c r="A37" s="18" t="s">
        <v>26</v>
      </c>
      <c r="B37" s="19" t="s">
        <v>138</v>
      </c>
      <c r="C37" s="5">
        <v>0</v>
      </c>
      <c r="D37" s="22" t="s">
        <v>140</v>
      </c>
      <c r="I37" s="5">
        <v>0</v>
      </c>
    </row>
    <row r="38" spans="1:10" x14ac:dyDescent="0.2">
      <c r="A38" s="18" t="s">
        <v>26</v>
      </c>
      <c r="B38" s="19" t="s">
        <v>138</v>
      </c>
      <c r="C38" s="5">
        <v>0</v>
      </c>
      <c r="D38" s="20" t="s">
        <v>140</v>
      </c>
      <c r="I38" s="5">
        <v>0</v>
      </c>
    </row>
    <row r="39" spans="1:10" x14ac:dyDescent="0.2">
      <c r="A39" s="18" t="s">
        <v>26</v>
      </c>
      <c r="B39" s="23" t="s">
        <v>138</v>
      </c>
      <c r="C39" s="5">
        <v>10</v>
      </c>
      <c r="D39" s="5">
        <v>20</v>
      </c>
      <c r="E39" s="20"/>
      <c r="H39" s="20"/>
      <c r="I39" s="5">
        <v>0</v>
      </c>
    </row>
    <row r="40" spans="1:10" x14ac:dyDescent="0.2">
      <c r="A40" s="18" t="s">
        <v>26</v>
      </c>
      <c r="B40" s="23" t="s">
        <v>138</v>
      </c>
      <c r="C40" s="5">
        <v>0</v>
      </c>
      <c r="D40" s="5">
        <v>20</v>
      </c>
      <c r="I40" s="5">
        <v>0</v>
      </c>
    </row>
    <row r="41" spans="1:10" x14ac:dyDescent="0.2">
      <c r="A41" s="18" t="s">
        <v>26</v>
      </c>
      <c r="B41" s="23" t="s">
        <v>138</v>
      </c>
      <c r="C41" s="5">
        <v>0</v>
      </c>
      <c r="D41" s="5">
        <v>10</v>
      </c>
      <c r="I41" s="5">
        <v>0</v>
      </c>
    </row>
    <row r="44" spans="1:10" x14ac:dyDescent="0.2">
      <c r="A44" s="24" t="s">
        <v>145</v>
      </c>
    </row>
    <row r="45" spans="1:10" x14ac:dyDescent="0.2">
      <c r="A45" s="25" t="s">
        <v>146</v>
      </c>
      <c r="B45" s="12"/>
      <c r="C45" s="12"/>
      <c r="D45" s="12"/>
      <c r="E45" s="25"/>
      <c r="F45" s="25"/>
      <c r="G45" s="25"/>
      <c r="H45" s="25"/>
      <c r="I45" s="25"/>
      <c r="J45" s="25"/>
    </row>
    <row r="46" spans="1:10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2">
      <c r="A47" s="12" t="s">
        <v>147</v>
      </c>
      <c r="B47" s="12"/>
      <c r="C47" s="25"/>
      <c r="D47" s="25"/>
      <c r="E47" s="25"/>
      <c r="F47" s="25"/>
      <c r="G47" s="12" t="s">
        <v>148</v>
      </c>
      <c r="H47" s="25"/>
      <c r="I47" s="25"/>
      <c r="J47" s="25"/>
    </row>
    <row r="48" spans="1:10" x14ac:dyDescent="0.2">
      <c r="A48" s="25" t="s">
        <v>149</v>
      </c>
      <c r="B48" s="25"/>
      <c r="C48" s="25"/>
      <c r="D48" s="25"/>
      <c r="E48" s="25"/>
      <c r="F48" s="25"/>
      <c r="G48" s="25" t="s">
        <v>150</v>
      </c>
      <c r="H48" s="25"/>
      <c r="I48" s="25"/>
      <c r="J48" s="25"/>
    </row>
    <row r="49" spans="1:10" x14ac:dyDescent="0.2">
      <c r="A49" s="25" t="s">
        <v>151</v>
      </c>
      <c r="B49" s="25"/>
      <c r="C49" s="25"/>
      <c r="D49" s="25"/>
      <c r="E49" s="25"/>
      <c r="F49" s="25"/>
      <c r="G49" s="25" t="s">
        <v>152</v>
      </c>
      <c r="H49" s="25"/>
      <c r="I49" s="25"/>
      <c r="J49" s="25"/>
    </row>
    <row r="50" spans="1:10" x14ac:dyDescent="0.2">
      <c r="A50" s="25" t="s">
        <v>153</v>
      </c>
      <c r="B50" s="25"/>
      <c r="C50" s="25"/>
      <c r="D50" s="25"/>
      <c r="E50" s="25"/>
      <c r="F50" s="25"/>
      <c r="G50" s="25" t="s">
        <v>154</v>
      </c>
      <c r="H50" s="25"/>
      <c r="I50" s="25"/>
      <c r="J50" s="25"/>
    </row>
    <row r="51" spans="1:10" x14ac:dyDescent="0.2">
      <c r="A51" s="25" t="s">
        <v>155</v>
      </c>
      <c r="B51" s="25"/>
      <c r="C51" s="25"/>
      <c r="D51" s="25"/>
      <c r="E51" s="25"/>
      <c r="F51" s="25"/>
      <c r="G51" s="25" t="s">
        <v>156</v>
      </c>
      <c r="H51" s="25"/>
      <c r="I51" s="25"/>
      <c r="J51" s="25"/>
    </row>
    <row r="52" spans="1:10" x14ac:dyDescent="0.2">
      <c r="A52" s="25" t="s">
        <v>157</v>
      </c>
      <c r="B52" s="25"/>
      <c r="C52" s="25"/>
      <c r="D52" s="25"/>
      <c r="E52" s="25"/>
      <c r="F52" s="25"/>
      <c r="G52" s="25" t="s">
        <v>158</v>
      </c>
      <c r="H52" s="25"/>
      <c r="I52" s="25"/>
      <c r="J52" s="25"/>
    </row>
    <row r="53" spans="1:10" x14ac:dyDescent="0.2">
      <c r="A53" s="25" t="s">
        <v>159</v>
      </c>
      <c r="B53" s="25"/>
      <c r="C53" s="25"/>
      <c r="D53" s="25"/>
      <c r="E53" s="25"/>
      <c r="F53" s="25"/>
      <c r="G53" s="25" t="s">
        <v>160</v>
      </c>
      <c r="H53" s="25"/>
      <c r="I53" s="25"/>
      <c r="J53" s="25"/>
    </row>
    <row r="54" spans="1:10" x14ac:dyDescent="0.2">
      <c r="A54" s="25" t="s">
        <v>161</v>
      </c>
      <c r="B54" s="25"/>
      <c r="C54" s="25"/>
      <c r="D54" s="25"/>
      <c r="E54" s="25"/>
      <c r="F54" s="25"/>
      <c r="G54" s="25" t="s">
        <v>162</v>
      </c>
      <c r="H54" s="25"/>
      <c r="I54" s="25"/>
      <c r="J54" s="25"/>
    </row>
    <row r="55" spans="1:10" x14ac:dyDescent="0.2">
      <c r="A55" s="25" t="s">
        <v>163</v>
      </c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">
      <c r="A56" s="25" t="s">
        <v>164</v>
      </c>
      <c r="B56" s="25"/>
      <c r="C56" s="25"/>
      <c r="D56" s="25"/>
      <c r="E56" s="25"/>
      <c r="F56" s="25"/>
      <c r="G56" s="25"/>
      <c r="H56" s="25"/>
      <c r="I56" s="25"/>
      <c r="J56" s="25"/>
    </row>
    <row r="57" spans="1:10" x14ac:dyDescent="0.2">
      <c r="A57" s="25" t="s">
        <v>165</v>
      </c>
      <c r="B57" s="25"/>
      <c r="C57" s="25"/>
      <c r="D57" s="25"/>
      <c r="E57" s="25"/>
      <c r="F57" s="25"/>
      <c r="G57" s="25"/>
      <c r="H57" s="25"/>
      <c r="I57" s="25"/>
      <c r="J57" s="25"/>
    </row>
    <row r="58" spans="1:10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0" x14ac:dyDescent="0.2">
      <c r="A60" s="12" t="s">
        <v>166</v>
      </c>
      <c r="B60" s="12"/>
      <c r="C60" s="12"/>
      <c r="D60" s="12"/>
      <c r="E60" s="25"/>
      <c r="F60" s="25"/>
      <c r="G60" s="25"/>
      <c r="H60" s="25"/>
      <c r="I60" s="25"/>
      <c r="J60" s="25"/>
    </row>
    <row r="61" spans="1:10" x14ac:dyDescent="0.2">
      <c r="A61" s="25" t="s">
        <v>167</v>
      </c>
      <c r="B61" s="25"/>
      <c r="C61" s="25"/>
      <c r="D61" s="25"/>
      <c r="E61" s="25"/>
      <c r="F61" s="25"/>
      <c r="G61" s="25"/>
      <c r="H61" s="25"/>
      <c r="I61" s="25"/>
      <c r="J61" s="25"/>
    </row>
    <row r="62" spans="1:10" x14ac:dyDescent="0.2">
      <c r="A62" s="25" t="s">
        <v>168</v>
      </c>
      <c r="B62" s="25"/>
      <c r="C62" s="25"/>
      <c r="D62" s="25"/>
      <c r="E62" s="25"/>
      <c r="F62" s="25"/>
      <c r="G62" s="25"/>
      <c r="H62" s="25"/>
      <c r="I62" s="25"/>
      <c r="J62" s="25"/>
    </row>
    <row r="63" spans="1:10" x14ac:dyDescent="0.2">
      <c r="A63" s="25" t="s">
        <v>169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x14ac:dyDescent="0.2">
      <c r="A64" s="25" t="s">
        <v>170</v>
      </c>
      <c r="B64" s="25"/>
      <c r="C64" s="25"/>
      <c r="D64" s="25"/>
      <c r="E64" s="25"/>
      <c r="F64" s="25"/>
      <c r="G64" s="25"/>
      <c r="H64" s="25"/>
      <c r="I64" s="25"/>
      <c r="J64" s="25"/>
    </row>
    <row r="65" spans="1:10" x14ac:dyDescent="0.2">
      <c r="A65" s="25" t="s">
        <v>171</v>
      </c>
      <c r="B65" s="25"/>
      <c r="C65" s="25"/>
      <c r="D65" s="25"/>
      <c r="E65" s="25"/>
      <c r="F65" s="25"/>
      <c r="G65" s="25"/>
      <c r="H65" s="25"/>
      <c r="I65" s="25"/>
      <c r="J65" s="25"/>
    </row>
    <row r="66" spans="1:10" x14ac:dyDescent="0.2">
      <c r="A66" s="25" t="s">
        <v>172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770C-9146-A742-B9BC-E5FAF0886F59}">
  <dimension ref="A1:B22"/>
  <sheetViews>
    <sheetView workbookViewId="0">
      <selection activeCell="B6" sqref="B6:B16"/>
    </sheetView>
  </sheetViews>
  <sheetFormatPr baseColWidth="10" defaultRowHeight="16" x14ac:dyDescent="0.2"/>
  <cols>
    <col min="1" max="1" width="19.5" customWidth="1"/>
    <col min="2" max="2" width="17.83203125" customWidth="1"/>
  </cols>
  <sheetData>
    <row r="1" spans="1:2" x14ac:dyDescent="0.2">
      <c r="A1" s="4" t="s">
        <v>35</v>
      </c>
      <c r="B1" s="5"/>
    </row>
    <row r="2" spans="1:2" x14ac:dyDescent="0.2">
      <c r="A2" s="5"/>
      <c r="B2" s="5"/>
    </row>
    <row r="3" spans="1:2" x14ac:dyDescent="0.2">
      <c r="A3" s="5" t="s">
        <v>34</v>
      </c>
      <c r="B3" s="5"/>
    </row>
    <row r="4" spans="1:2" x14ac:dyDescent="0.2">
      <c r="A4" s="5"/>
      <c r="B4" s="5"/>
    </row>
    <row r="5" spans="1:2" x14ac:dyDescent="0.2">
      <c r="A5" s="6" t="s">
        <v>26</v>
      </c>
      <c r="B5" s="6" t="s">
        <v>27</v>
      </c>
    </row>
    <row r="6" spans="1:2" x14ac:dyDescent="0.2">
      <c r="A6" s="2">
        <v>13.9558325</v>
      </c>
      <c r="B6" s="2">
        <v>12.89723</v>
      </c>
    </row>
    <row r="7" spans="1:2" x14ac:dyDescent="0.2">
      <c r="A7" s="2">
        <v>14.4765625</v>
      </c>
      <c r="B7" s="2">
        <v>83.666139999999999</v>
      </c>
    </row>
    <row r="8" spans="1:2" x14ac:dyDescent="0.2">
      <c r="A8" s="2">
        <v>20.76726</v>
      </c>
      <c r="B8" s="2">
        <v>79.153639999999996</v>
      </c>
    </row>
    <row r="9" spans="1:2" x14ac:dyDescent="0.2">
      <c r="A9" s="2">
        <v>11.813347500000001</v>
      </c>
      <c r="B9" s="2">
        <v>18.192419999999998</v>
      </c>
    </row>
    <row r="10" spans="1:2" x14ac:dyDescent="0.2">
      <c r="A10" s="2">
        <v>90.240437499999999</v>
      </c>
      <c r="B10" s="2">
        <v>68.44896</v>
      </c>
    </row>
    <row r="11" spans="1:2" x14ac:dyDescent="0.2">
      <c r="A11" s="2">
        <v>43.266835</v>
      </c>
      <c r="B11" s="2">
        <v>89.413922499999998</v>
      </c>
    </row>
    <row r="12" spans="1:2" x14ac:dyDescent="0.2">
      <c r="A12" s="2">
        <v>47.7208325</v>
      </c>
      <c r="B12" s="2">
        <v>11.490055</v>
      </c>
    </row>
    <row r="13" spans="1:2" x14ac:dyDescent="0.2">
      <c r="A13" s="2">
        <v>17.5071175</v>
      </c>
      <c r="B13" s="2">
        <v>27.976307500000001</v>
      </c>
    </row>
    <row r="14" spans="1:2" x14ac:dyDescent="0.2">
      <c r="A14" s="2">
        <v>23.982483500000001</v>
      </c>
      <c r="B14" s="2">
        <v>37.059334999999997</v>
      </c>
    </row>
    <row r="15" spans="1:2" x14ac:dyDescent="0.2">
      <c r="A15" s="2">
        <v>33.901053500000003</v>
      </c>
      <c r="B15" s="2">
        <v>16.4826525</v>
      </c>
    </row>
    <row r="16" spans="1:2" x14ac:dyDescent="0.2">
      <c r="A16" s="2">
        <v>20.276070499999999</v>
      </c>
      <c r="B16" s="2">
        <v>25.861791499999999</v>
      </c>
    </row>
    <row r="17" spans="1:2" x14ac:dyDescent="0.2">
      <c r="A17" s="2">
        <v>12.28518</v>
      </c>
      <c r="B17" s="2"/>
    </row>
    <row r="18" spans="1:2" x14ac:dyDescent="0.2">
      <c r="A18" s="2">
        <v>52.537460000000003</v>
      </c>
      <c r="B18" s="2"/>
    </row>
    <row r="19" spans="1:2" x14ac:dyDescent="0.2">
      <c r="A19" s="2">
        <v>95.816739999999996</v>
      </c>
      <c r="B19" s="2"/>
    </row>
    <row r="20" spans="1:2" x14ac:dyDescent="0.2">
      <c r="A20" s="2">
        <v>87.889920000000004</v>
      </c>
      <c r="B20" s="2"/>
    </row>
    <row r="21" spans="1:2" x14ac:dyDescent="0.2">
      <c r="A21" s="2">
        <v>57.513420000000004</v>
      </c>
      <c r="B21" s="2"/>
    </row>
    <row r="22" spans="1:2" x14ac:dyDescent="0.2">
      <c r="A22" s="2">
        <v>55.083880000000001</v>
      </c>
      <c r="B2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8A29-8638-3142-BAD9-2A823D984FCE}">
  <dimension ref="A1:B22"/>
  <sheetViews>
    <sheetView workbookViewId="0">
      <selection activeCell="B6" sqref="B6:B16"/>
    </sheetView>
  </sheetViews>
  <sheetFormatPr baseColWidth="10" defaultRowHeight="16" x14ac:dyDescent="0.2"/>
  <cols>
    <col min="1" max="1" width="18.33203125" customWidth="1"/>
    <col min="2" max="2" width="17" customWidth="1"/>
  </cols>
  <sheetData>
    <row r="1" spans="1:2" x14ac:dyDescent="0.2">
      <c r="A1" s="4" t="s">
        <v>36</v>
      </c>
      <c r="B1" s="5"/>
    </row>
    <row r="2" spans="1:2" x14ac:dyDescent="0.2">
      <c r="A2" s="5"/>
      <c r="B2" s="5"/>
    </row>
    <row r="3" spans="1:2" x14ac:dyDescent="0.2">
      <c r="A3" s="5" t="s">
        <v>37</v>
      </c>
      <c r="B3" s="5"/>
    </row>
    <row r="4" spans="1:2" x14ac:dyDescent="0.2">
      <c r="A4" s="5"/>
      <c r="B4" s="5"/>
    </row>
    <row r="5" spans="1:2" x14ac:dyDescent="0.2">
      <c r="A5" s="6" t="s">
        <v>26</v>
      </c>
      <c r="B5" s="6" t="s">
        <v>27</v>
      </c>
    </row>
    <row r="6" spans="1:2" x14ac:dyDescent="0.2">
      <c r="A6" s="2">
        <v>2706.4989999999998</v>
      </c>
      <c r="B6" s="2">
        <v>3717.13</v>
      </c>
    </row>
    <row r="7" spans="1:2" x14ac:dyDescent="0.2">
      <c r="A7" s="2">
        <v>1544.71315</v>
      </c>
      <c r="B7" s="2">
        <v>5074.3337499999998</v>
      </c>
    </row>
    <row r="8" spans="1:2" x14ac:dyDescent="0.2">
      <c r="A8" s="2">
        <v>1558.3974499999999</v>
      </c>
      <c r="B8" s="2">
        <v>4917.7655000000004</v>
      </c>
    </row>
    <row r="9" spans="1:2" x14ac:dyDescent="0.2">
      <c r="A9" s="2">
        <v>3571.114</v>
      </c>
      <c r="B9" s="2">
        <v>4067.384</v>
      </c>
    </row>
    <row r="10" spans="1:2" x14ac:dyDescent="0.2">
      <c r="A10" s="2">
        <v>3687.6365000000001</v>
      </c>
      <c r="B10" s="2">
        <v>3504.2354999999998</v>
      </c>
    </row>
    <row r="11" spans="1:2" x14ac:dyDescent="0.2">
      <c r="A11" s="2">
        <v>4055.38</v>
      </c>
      <c r="B11" s="2">
        <v>1909.4490000000001</v>
      </c>
    </row>
    <row r="12" spans="1:2" x14ac:dyDescent="0.2">
      <c r="A12" s="2">
        <v>2486.1444999999999</v>
      </c>
      <c r="B12" s="2">
        <v>3601.2089999999998</v>
      </c>
    </row>
    <row r="13" spans="1:2" x14ac:dyDescent="0.2">
      <c r="A13" s="2">
        <v>2274.3047499999998</v>
      </c>
      <c r="B13" s="2">
        <v>4509.4660000000003</v>
      </c>
    </row>
    <row r="14" spans="1:2" x14ac:dyDescent="0.2">
      <c r="A14" s="2">
        <v>2443.83655</v>
      </c>
      <c r="B14" s="2">
        <v>5752.5752499999999</v>
      </c>
    </row>
    <row r="15" spans="1:2" x14ac:dyDescent="0.2">
      <c r="A15" s="2">
        <v>4416.4961999999996</v>
      </c>
      <c r="B15" s="2">
        <v>3202.5518000000002</v>
      </c>
    </row>
    <row r="16" spans="1:2" x14ac:dyDescent="0.2">
      <c r="A16" s="2">
        <v>3195.9105</v>
      </c>
      <c r="B16" s="2">
        <v>5423.1818000000003</v>
      </c>
    </row>
    <row r="17" spans="1:2" x14ac:dyDescent="0.2">
      <c r="A17" s="2">
        <v>3853.8029999999999</v>
      </c>
      <c r="B17" s="2"/>
    </row>
    <row r="18" spans="1:2" x14ac:dyDescent="0.2">
      <c r="A18" s="2">
        <v>4792.9264999999996</v>
      </c>
      <c r="B18" s="2"/>
    </row>
    <row r="19" spans="1:2" x14ac:dyDescent="0.2">
      <c r="A19" s="2">
        <v>2583.8895000000002</v>
      </c>
      <c r="B19" s="2"/>
    </row>
    <row r="20" spans="1:2" x14ac:dyDescent="0.2">
      <c r="A20" s="2">
        <v>3444.0455000000002</v>
      </c>
      <c r="B20" s="2"/>
    </row>
    <row r="21" spans="1:2" x14ac:dyDescent="0.2">
      <c r="A21" s="2">
        <v>4042.9789999999998</v>
      </c>
      <c r="B21" s="2"/>
    </row>
    <row r="22" spans="1:2" x14ac:dyDescent="0.2">
      <c r="A22" s="2">
        <v>2579.8326999999999</v>
      </c>
      <c r="B2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FFB4-1484-874E-A5E4-67C8209FEBFD}">
  <dimension ref="A1:B22"/>
  <sheetViews>
    <sheetView workbookViewId="0">
      <selection activeCell="B6" sqref="B6:B16"/>
    </sheetView>
  </sheetViews>
  <sheetFormatPr baseColWidth="10" defaultRowHeight="16" x14ac:dyDescent="0.2"/>
  <cols>
    <col min="1" max="1" width="20.33203125" customWidth="1"/>
    <col min="2" max="2" width="15.1640625" customWidth="1"/>
  </cols>
  <sheetData>
    <row r="1" spans="1:2" x14ac:dyDescent="0.2">
      <c r="A1" s="4" t="s">
        <v>38</v>
      </c>
      <c r="B1" s="5"/>
    </row>
    <row r="2" spans="1:2" x14ac:dyDescent="0.2">
      <c r="A2" s="5"/>
      <c r="B2" s="5"/>
    </row>
    <row r="3" spans="1:2" x14ac:dyDescent="0.2">
      <c r="A3" s="5" t="s">
        <v>39</v>
      </c>
      <c r="B3" s="5"/>
    </row>
    <row r="4" spans="1:2" x14ac:dyDescent="0.2">
      <c r="A4" s="5"/>
      <c r="B4" s="5"/>
    </row>
    <row r="5" spans="1:2" x14ac:dyDescent="0.2">
      <c r="A5" s="6" t="s">
        <v>26</v>
      </c>
      <c r="B5" s="6" t="s">
        <v>27</v>
      </c>
    </row>
    <row r="6" spans="1:2" x14ac:dyDescent="0.2">
      <c r="A6" s="2">
        <v>28.489726999999998</v>
      </c>
      <c r="B6" s="2">
        <v>55.988155999999996</v>
      </c>
    </row>
    <row r="7" spans="1:2" x14ac:dyDescent="0.2">
      <c r="A7" s="2">
        <v>43.881140000000002</v>
      </c>
      <c r="B7" s="2">
        <v>40.594670000000001</v>
      </c>
    </row>
    <row r="8" spans="1:2" x14ac:dyDescent="0.2">
      <c r="A8" s="2">
        <v>10.618636</v>
      </c>
      <c r="B8" s="2">
        <v>50.911797999999997</v>
      </c>
    </row>
    <row r="9" spans="1:2" x14ac:dyDescent="0.2">
      <c r="A9" s="2">
        <v>25.759388000000001</v>
      </c>
      <c r="B9" s="2">
        <v>55.467241999999999</v>
      </c>
    </row>
    <row r="10" spans="1:2" x14ac:dyDescent="0.2">
      <c r="A10" s="2">
        <v>43.450505</v>
      </c>
      <c r="B10" s="2">
        <v>41.964334000000001</v>
      </c>
    </row>
    <row r="11" spans="1:2" x14ac:dyDescent="0.2">
      <c r="A11" s="2">
        <v>12.501253500000001</v>
      </c>
      <c r="B11" s="2">
        <v>51.252504000000002</v>
      </c>
    </row>
    <row r="12" spans="1:2" x14ac:dyDescent="0.2">
      <c r="A12" s="2">
        <v>24.843877500000001</v>
      </c>
      <c r="B12" s="2">
        <v>56.830007999999999</v>
      </c>
    </row>
    <row r="13" spans="1:2" x14ac:dyDescent="0.2">
      <c r="A13" s="2">
        <v>12.743047499999999</v>
      </c>
      <c r="B13" s="2">
        <v>49.481988000000001</v>
      </c>
    </row>
    <row r="14" spans="1:2" x14ac:dyDescent="0.2">
      <c r="A14" s="2">
        <v>24.4383655</v>
      </c>
      <c r="B14" s="2">
        <v>57.525752500000003</v>
      </c>
    </row>
    <row r="15" spans="1:2" x14ac:dyDescent="0.2">
      <c r="A15" s="2">
        <v>44.164962000000003</v>
      </c>
      <c r="B15" s="2">
        <v>32.025517999999998</v>
      </c>
    </row>
    <row r="16" spans="1:2" x14ac:dyDescent="0.2">
      <c r="A16" s="2">
        <v>13.743052</v>
      </c>
      <c r="B16" s="2">
        <v>54.231817999999997</v>
      </c>
    </row>
    <row r="17" spans="1:2" x14ac:dyDescent="0.2">
      <c r="A17" s="2">
        <v>14.673019999999999</v>
      </c>
      <c r="B17" s="2"/>
    </row>
    <row r="18" spans="1:2" x14ac:dyDescent="0.2">
      <c r="A18" s="2">
        <v>20.688572000000001</v>
      </c>
      <c r="B18" s="2"/>
    </row>
    <row r="19" spans="1:2" x14ac:dyDescent="0.2">
      <c r="A19" s="2">
        <v>19.156472000000001</v>
      </c>
      <c r="B19" s="2"/>
    </row>
    <row r="20" spans="1:2" x14ac:dyDescent="0.2">
      <c r="A20" s="2">
        <v>20.055304</v>
      </c>
      <c r="B20" s="2"/>
    </row>
    <row r="21" spans="1:2" x14ac:dyDescent="0.2">
      <c r="A21" s="2">
        <v>38.512002000000003</v>
      </c>
      <c r="B21" s="2"/>
    </row>
    <row r="22" spans="1:2" x14ac:dyDescent="0.2">
      <c r="A22" s="2">
        <v>29.411328000000001</v>
      </c>
      <c r="B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Figure 1D</vt:lpstr>
      <vt:lpstr>Figure 1E</vt:lpstr>
      <vt:lpstr>Figure 1M</vt:lpstr>
      <vt:lpstr>Figure 2</vt:lpstr>
      <vt:lpstr>Figure 3A</vt:lpstr>
      <vt:lpstr>Figure 3B</vt:lpstr>
      <vt:lpstr>Figure 3C</vt:lpstr>
      <vt:lpstr>Figure 3D</vt:lpstr>
      <vt:lpstr>Figure 3E</vt:lpstr>
      <vt:lpstr>Figure 3J</vt:lpstr>
      <vt:lpstr>Figure 3K</vt:lpstr>
      <vt:lpstr>Figure 3L</vt:lpstr>
      <vt:lpstr>Figure 3M</vt:lpstr>
      <vt:lpstr>Figure 4A</vt:lpstr>
      <vt:lpstr>Figure 4B</vt:lpstr>
      <vt:lpstr>Figure 5B</vt:lpstr>
      <vt:lpstr>Figure 5C</vt:lpstr>
      <vt:lpstr>Figure 5D</vt:lpstr>
      <vt:lpstr>Figure 5E</vt:lpstr>
      <vt:lpstr>Figure 5F</vt:lpstr>
      <vt:lpstr>Figure 5G</vt:lpstr>
      <vt:lpstr>Figure 5H</vt:lpstr>
      <vt:lpstr>Figure 5I</vt:lpstr>
      <vt:lpstr>Figure 5J</vt:lpstr>
      <vt:lpstr>Figure 5K</vt:lpstr>
      <vt:lpstr>Figure 5L</vt:lpstr>
      <vt:lpstr>Figure 6B</vt:lpstr>
      <vt:lpstr>Figure 6D</vt:lpstr>
      <vt:lpstr>Figure 6E</vt:lpstr>
      <vt:lpstr>Figure 6G</vt:lpstr>
      <vt:lpstr>Figure 6H</vt:lpstr>
      <vt:lpstr>Figure 7C</vt:lpstr>
      <vt:lpstr>Figure 7D</vt:lpstr>
      <vt:lpstr>Supplemental Figure 1</vt:lpstr>
      <vt:lpstr>Supplemenatal Figure 3</vt:lpstr>
      <vt:lpstr>Supplemental Figure 4</vt:lpstr>
      <vt:lpstr>Supplemental Figure 6A</vt:lpstr>
      <vt:lpstr>Supplemental Figure 6B</vt:lpstr>
      <vt:lpstr>Supplemental Figure 7A</vt:lpstr>
      <vt:lpstr>Supplemental Figure 7B</vt:lpstr>
      <vt:lpstr>Supplemental Figure 7C</vt:lpstr>
      <vt:lpstr>Supplemental Figure 8A</vt:lpstr>
      <vt:lpstr>Supplemental Figure 8B</vt:lpstr>
      <vt:lpstr>Supplemental Figure 8C</vt:lpstr>
      <vt:lpstr>Supplemental Figure 9A</vt:lpstr>
      <vt:lpstr>Supplemental Figure 9B</vt:lpstr>
      <vt:lpstr>Supplemental Figure 9C</vt:lpstr>
      <vt:lpstr>Supplemental Figure 9D</vt:lpstr>
      <vt:lpstr>Supplemental Figure 10A</vt:lpstr>
      <vt:lpstr>Supplemental Figure 10B</vt:lpstr>
      <vt:lpstr>Supplemental Figure 10C</vt:lpstr>
      <vt:lpstr>Supplemantal_Figure 10D</vt:lpstr>
      <vt:lpstr>Supplemantal Figure 10E</vt:lpstr>
      <vt:lpstr>SupplemantalFigure 10F</vt:lpstr>
      <vt:lpstr>Suppllmantal Figure 10G</vt:lpstr>
      <vt:lpstr>Supplemental Figure 10H</vt:lpstr>
      <vt:lpstr>Supplemental Figure 11A</vt:lpstr>
      <vt:lpstr>Supplemental Figure 11B</vt:lpstr>
      <vt:lpstr>Supplemental Figure 11C</vt:lpstr>
      <vt:lpstr>Supplemental Figure 12B</vt:lpstr>
      <vt:lpstr>Supplemental Figure 12C</vt:lpstr>
      <vt:lpstr>Supplemental Figure 13B</vt:lpstr>
      <vt:lpstr>Supplemental Figure 13C</vt:lpstr>
      <vt:lpstr>Table Figure 2C</vt:lpstr>
      <vt:lpstr>Table Figure 2D</vt:lpstr>
      <vt:lpstr>Supplemental 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Steers, Nicholas J.</dc:creator>
  <cp:lastModifiedBy>Steers, Nicholas J.</cp:lastModifiedBy>
  <dcterms:created xsi:type="dcterms:W3CDTF">2024-03-05T21:57:51Z</dcterms:created>
  <dcterms:modified xsi:type="dcterms:W3CDTF">2025-03-11T20:22:12Z</dcterms:modified>
</cp:coreProperties>
</file>