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d-mob/Box Sync/KP_group/Talkhoncheh et al_Bocci_Pietras/Submission/Tables/"/>
    </mc:Choice>
  </mc:AlternateContent>
  <xr:revisionPtr revIDLastSave="0" documentId="13_ncr:1_{8939DDE4-7D72-4848-A95B-A12149861129}" xr6:coauthVersionLast="47" xr6:coauthVersionMax="47" xr10:uidLastSave="{00000000-0000-0000-0000-000000000000}"/>
  <bookViews>
    <workbookView xWindow="0" yWindow="760" windowWidth="29040" windowHeight="18880" xr2:uid="{D657635D-4C9F-564C-9FEA-E11DFED0A7CC}"/>
  </bookViews>
  <sheets>
    <sheet name="Qiagen_RT2_profil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3" l="1"/>
  <c r="F91" i="3"/>
  <c r="G90" i="3"/>
  <c r="F90" i="3"/>
  <c r="G89" i="3"/>
  <c r="F89" i="3"/>
  <c r="F88" i="3"/>
  <c r="G88" i="3"/>
  <c r="G87" i="3"/>
  <c r="F87" i="3"/>
  <c r="G86" i="3"/>
  <c r="F86" i="3"/>
  <c r="F85" i="3"/>
  <c r="G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F73" i="3"/>
  <c r="G73" i="3"/>
  <c r="G72" i="3"/>
  <c r="F72" i="3"/>
  <c r="G71" i="3"/>
  <c r="F71" i="3"/>
  <c r="G70" i="3"/>
  <c r="F70" i="3"/>
  <c r="G69" i="3"/>
  <c r="F69" i="3"/>
  <c r="H69" i="3" s="1"/>
  <c r="J69" i="3" s="1"/>
  <c r="G68" i="3"/>
  <c r="F68" i="3"/>
  <c r="G67" i="3"/>
  <c r="F67" i="3"/>
  <c r="G66" i="3"/>
  <c r="F66" i="3"/>
  <c r="G65" i="3"/>
  <c r="F65" i="3"/>
  <c r="H65" i="3" s="1"/>
  <c r="J65" i="3" s="1"/>
  <c r="G64" i="3"/>
  <c r="F64" i="3"/>
  <c r="G63" i="3"/>
  <c r="F63" i="3"/>
  <c r="G62" i="3"/>
  <c r="F62" i="3"/>
  <c r="F61" i="3"/>
  <c r="G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H33" i="3" s="1"/>
  <c r="J33" i="3" s="1"/>
  <c r="G32" i="3"/>
  <c r="F32" i="3"/>
  <c r="G31" i="3"/>
  <c r="F31" i="3"/>
  <c r="G30" i="3"/>
  <c r="F30" i="3"/>
  <c r="H30" i="3" s="1"/>
  <c r="J30" i="3" s="1"/>
  <c r="G29" i="3"/>
  <c r="F29" i="3"/>
  <c r="G28" i="3"/>
  <c r="F28" i="3"/>
  <c r="H28" i="3" s="1"/>
  <c r="J28" i="3" s="1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F3" i="3"/>
  <c r="J2" i="3"/>
  <c r="E2" i="3"/>
  <c r="D2" i="3"/>
  <c r="H2" i="3" s="1"/>
  <c r="H14" i="3" l="1"/>
  <c r="J14" i="3" s="1"/>
  <c r="H44" i="3"/>
  <c r="J44" i="3" s="1"/>
  <c r="H51" i="3"/>
  <c r="J51" i="3" s="1"/>
  <c r="H74" i="3"/>
  <c r="J74" i="3" s="1"/>
  <c r="H9" i="3"/>
  <c r="J9" i="3" s="1"/>
  <c r="H20" i="3"/>
  <c r="J20" i="3" s="1"/>
  <c r="H37" i="3"/>
  <c r="J37" i="3" s="1"/>
  <c r="H39" i="3"/>
  <c r="J39" i="3" s="1"/>
  <c r="H41" i="3"/>
  <c r="J41" i="3" s="1"/>
  <c r="H25" i="3"/>
  <c r="J25" i="3" s="1"/>
  <c r="H46" i="3"/>
  <c r="J46" i="3" s="1"/>
  <c r="H48" i="3"/>
  <c r="J48" i="3" s="1"/>
  <c r="H86" i="3"/>
  <c r="J86" i="3" s="1"/>
  <c r="H50" i="3"/>
  <c r="J50" i="3" s="1"/>
  <c r="H40" i="3"/>
  <c r="J40" i="3" s="1"/>
  <c r="H70" i="3"/>
  <c r="J70" i="3" s="1"/>
  <c r="H66" i="3"/>
  <c r="J66" i="3" s="1"/>
  <c r="H22" i="3"/>
  <c r="J22" i="3" s="1"/>
  <c r="H58" i="3"/>
  <c r="J58" i="3" s="1"/>
  <c r="H18" i="3"/>
  <c r="J18" i="3" s="1"/>
  <c r="H42" i="3"/>
  <c r="J42" i="3" s="1"/>
  <c r="H49" i="3"/>
  <c r="J49" i="3" s="1"/>
  <c r="H82" i="3"/>
  <c r="J82" i="3" s="1"/>
  <c r="H89" i="3"/>
  <c r="J89" i="3" s="1"/>
  <c r="H35" i="3"/>
  <c r="J35" i="3" s="1"/>
  <c r="H87" i="3"/>
  <c r="J87" i="3" s="1"/>
  <c r="H55" i="3"/>
  <c r="J55" i="3" s="1"/>
  <c r="H10" i="3"/>
  <c r="J10" i="3" s="1"/>
  <c r="H12" i="3"/>
  <c r="J12" i="3" s="1"/>
  <c r="H17" i="3"/>
  <c r="J17" i="3" s="1"/>
  <c r="H24" i="3"/>
  <c r="J24" i="3" s="1"/>
  <c r="H31" i="3"/>
  <c r="J31" i="3" s="1"/>
  <c r="H34" i="3"/>
  <c r="J34" i="3" s="1"/>
  <c r="H43" i="3"/>
  <c r="J43" i="3" s="1"/>
  <c r="H62" i="3"/>
  <c r="J62" i="3" s="1"/>
  <c r="H81" i="3"/>
  <c r="J81" i="3" s="1"/>
  <c r="H88" i="3"/>
  <c r="J88" i="3" s="1"/>
  <c r="H90" i="3"/>
  <c r="J90" i="3" s="1"/>
  <c r="H5" i="3"/>
  <c r="J5" i="3" s="1"/>
  <c r="H19" i="3"/>
  <c r="J19" i="3" s="1"/>
  <c r="H38" i="3"/>
  <c r="J38" i="3" s="1"/>
  <c r="H52" i="3"/>
  <c r="J52" i="3" s="1"/>
  <c r="H57" i="3"/>
  <c r="J57" i="3" s="1"/>
  <c r="H64" i="3"/>
  <c r="J64" i="3" s="1"/>
  <c r="H71" i="3"/>
  <c r="J71" i="3" s="1"/>
  <c r="H83" i="3"/>
  <c r="J83" i="3" s="1"/>
  <c r="H47" i="3"/>
  <c r="J47" i="3" s="1"/>
  <c r="H59" i="3"/>
  <c r="J59" i="3" s="1"/>
  <c r="H78" i="3"/>
  <c r="J78" i="3" s="1"/>
  <c r="H54" i="3"/>
  <c r="J54" i="3" s="1"/>
  <c r="H73" i="3"/>
  <c r="J73" i="3" s="1"/>
  <c r="H16" i="3"/>
  <c r="J16" i="3" s="1"/>
  <c r="H23" i="3"/>
  <c r="J23" i="3" s="1"/>
  <c r="H26" i="3"/>
  <c r="J26" i="3" s="1"/>
  <c r="H11" i="3"/>
  <c r="J11" i="3" s="1"/>
  <c r="H63" i="3"/>
  <c r="J63" i="3" s="1"/>
  <c r="H75" i="3"/>
  <c r="J75" i="3" s="1"/>
  <c r="H32" i="3"/>
  <c r="J32" i="3" s="1"/>
  <c r="H6" i="3"/>
  <c r="J6" i="3" s="1"/>
  <c r="H15" i="3"/>
  <c r="J15" i="3" s="1"/>
  <c r="H27" i="3"/>
  <c r="J27" i="3" s="1"/>
  <c r="H60" i="3"/>
  <c r="J60" i="3" s="1"/>
  <c r="H72" i="3"/>
  <c r="J72" i="3" s="1"/>
  <c r="H79" i="3"/>
  <c r="J79" i="3" s="1"/>
  <c r="H7" i="3"/>
  <c r="J7" i="3" s="1"/>
  <c r="H80" i="3"/>
  <c r="J80" i="3" s="1"/>
  <c r="H4" i="3"/>
  <c r="J4" i="3" s="1"/>
  <c r="H56" i="3"/>
  <c r="J56" i="3" s="1"/>
  <c r="H3" i="3"/>
  <c r="J3" i="3" s="1"/>
  <c r="H67" i="3"/>
  <c r="J67" i="3" s="1"/>
  <c r="H76" i="3"/>
  <c r="J76" i="3" s="1"/>
  <c r="H45" i="3"/>
  <c r="J45" i="3" s="1"/>
  <c r="H21" i="3"/>
  <c r="J21" i="3" s="1"/>
  <c r="H85" i="3"/>
  <c r="J85" i="3" s="1"/>
  <c r="H61" i="3"/>
  <c r="J61" i="3" s="1"/>
  <c r="H68" i="3"/>
  <c r="J68" i="3" s="1"/>
  <c r="H13" i="3"/>
  <c r="J13" i="3" s="1"/>
  <c r="H77" i="3"/>
  <c r="J77" i="3" s="1"/>
  <c r="H84" i="3"/>
  <c r="J84" i="3" s="1"/>
  <c r="H53" i="3"/>
  <c r="J53" i="3" s="1"/>
  <c r="H91" i="3"/>
  <c r="J91" i="3" s="1"/>
  <c r="H8" i="3"/>
  <c r="J8" i="3" s="1"/>
  <c r="H29" i="3"/>
  <c r="J29" i="3" s="1"/>
  <c r="H36" i="3"/>
  <c r="J36" i="3" s="1"/>
</calcChain>
</file>

<file path=xl/sharedStrings.xml><?xml version="1.0" encoding="utf-8"?>
<sst xmlns="http://schemas.openxmlformats.org/spreadsheetml/2006/main" count="456" uniqueCount="283">
  <si>
    <t>Symbol</t>
  </si>
  <si>
    <t>Well</t>
  </si>
  <si>
    <r>
      <t xml:space="preserve">AVG </t>
    </r>
    <r>
      <rPr>
        <b/>
        <sz val="10"/>
        <rFont val="Arial"/>
        <family val="2"/>
      </rPr>
      <t>Δ</t>
    </r>
    <r>
      <rPr>
        <b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 xml:space="preserve">               (Ct(GOI) - Ave Ct (HKG))</t>
    </r>
  </si>
  <si>
    <r>
      <t>2^-ΔC</t>
    </r>
    <r>
      <rPr>
        <b/>
        <vertAlign val="subscript"/>
        <sz val="10"/>
        <rFont val="Arial"/>
        <family val="2"/>
      </rPr>
      <t>t</t>
    </r>
  </si>
  <si>
    <t>Fold Change</t>
  </si>
  <si>
    <t>T-TEST</t>
  </si>
  <si>
    <t>Fold Up- or Down-Regulation</t>
  </si>
  <si>
    <t>Comments</t>
  </si>
  <si>
    <t>Test Sample</t>
  </si>
  <si>
    <t>Control Sample</t>
  </si>
  <si>
    <t>p value</t>
  </si>
  <si>
    <t>Ada</t>
  </si>
  <si>
    <t>Adenosine deaminase</t>
  </si>
  <si>
    <t>A01</t>
  </si>
  <si>
    <t>Apc</t>
  </si>
  <si>
    <t>Adenomatosis polyposis coli</t>
  </si>
  <si>
    <t>A02</t>
  </si>
  <si>
    <t>Bad</t>
  </si>
  <si>
    <t>BCL2-associated agonist of cell death</t>
  </si>
  <si>
    <t>A03</t>
  </si>
  <si>
    <t>Bcl2</t>
  </si>
  <si>
    <t>B-cell leukemia/lymphoma 2</t>
  </si>
  <si>
    <t>A04</t>
  </si>
  <si>
    <t>Blm</t>
  </si>
  <si>
    <t>Bloom syndrome, RecQ helicase-like</t>
  </si>
  <si>
    <t>A05</t>
  </si>
  <si>
    <t>Casp3</t>
  </si>
  <si>
    <t>Caspase 3</t>
  </si>
  <si>
    <t>A06</t>
  </si>
  <si>
    <t>Cblb</t>
  </si>
  <si>
    <t>Casitas B-lineage lymphoma b</t>
  </si>
  <si>
    <t>A07</t>
  </si>
  <si>
    <t>Ccnd3</t>
  </si>
  <si>
    <t>Cyclin D3</t>
  </si>
  <si>
    <t>A08</t>
  </si>
  <si>
    <t>Cd1d1</t>
  </si>
  <si>
    <t>CD1d1 antigen</t>
  </si>
  <si>
    <t>A09</t>
  </si>
  <si>
    <t>Cd2</t>
  </si>
  <si>
    <t>CD2 antigen</t>
  </si>
  <si>
    <t>A10</t>
  </si>
  <si>
    <t>Cd28</t>
  </si>
  <si>
    <t>CD28 antigen</t>
  </si>
  <si>
    <t>A11</t>
  </si>
  <si>
    <t>Cd38</t>
  </si>
  <si>
    <t>CD38 antigen</t>
  </si>
  <si>
    <t>A12</t>
  </si>
  <si>
    <t>Cd3d</t>
  </si>
  <si>
    <t>CD3 antigen, delta polypeptide</t>
  </si>
  <si>
    <t>B01</t>
  </si>
  <si>
    <t>Cd3e</t>
  </si>
  <si>
    <t>CD3 antigen, epsilon polypeptide</t>
  </si>
  <si>
    <t>B02</t>
  </si>
  <si>
    <t>Cd3g</t>
  </si>
  <si>
    <t>CD3 antigen, gamma polypeptide</t>
  </si>
  <si>
    <t>B03</t>
  </si>
  <si>
    <t>Cd4</t>
  </si>
  <si>
    <t>CD4 antigen</t>
  </si>
  <si>
    <t>B04</t>
  </si>
  <si>
    <t>Cd40</t>
  </si>
  <si>
    <t>CD40 antigen</t>
  </si>
  <si>
    <t>B05</t>
  </si>
  <si>
    <t>Cd40lg</t>
  </si>
  <si>
    <t>CD40 ligand</t>
  </si>
  <si>
    <t>B06</t>
  </si>
  <si>
    <t>Cd47</t>
  </si>
  <si>
    <t>CD47 antigen (Rh-related antigen, integrin-associated signal transducer)</t>
  </si>
  <si>
    <t>B07</t>
  </si>
  <si>
    <t>Cd48</t>
  </si>
  <si>
    <t>CD48 antigen</t>
  </si>
  <si>
    <t>B08</t>
  </si>
  <si>
    <t>Cd74</t>
  </si>
  <si>
    <t>CD74 antigen (invariant polypeptide of major histocompatibility complex, class II antigen-associated)</t>
  </si>
  <si>
    <t>B09</t>
  </si>
  <si>
    <t>Cd79a</t>
  </si>
  <si>
    <t>CD79A antigen (immunoglobulin-associated alpha)</t>
  </si>
  <si>
    <t>B10</t>
  </si>
  <si>
    <t>Cd81</t>
  </si>
  <si>
    <t>CD81 antigen</t>
  </si>
  <si>
    <t>B11</t>
  </si>
  <si>
    <t>Cd8a</t>
  </si>
  <si>
    <t>CD8 antigen, alpha chain</t>
  </si>
  <si>
    <t>B12</t>
  </si>
  <si>
    <t>Cd8b1</t>
  </si>
  <si>
    <t>CD8 antigen, beta chain 1</t>
  </si>
  <si>
    <t>C01</t>
  </si>
  <si>
    <t>Cdkn1a</t>
  </si>
  <si>
    <t>Cyclin-dependent kinase inhibitor 1A (P21)</t>
  </si>
  <si>
    <t>C02</t>
  </si>
  <si>
    <t>Cr2</t>
  </si>
  <si>
    <t>Complement receptor 2</t>
  </si>
  <si>
    <t>C03</t>
  </si>
  <si>
    <t>Csf1</t>
  </si>
  <si>
    <t>Colony stimulating factor 1 (macrophage)</t>
  </si>
  <si>
    <t>C04</t>
  </si>
  <si>
    <t>Csf2</t>
  </si>
  <si>
    <t>Colony stimulating factor 2 (granulocyte-macrophage)</t>
  </si>
  <si>
    <t>C05</t>
  </si>
  <si>
    <t>Ctla4</t>
  </si>
  <si>
    <t>Cytotoxic T-lymphocyte-associated protein 4</t>
  </si>
  <si>
    <t>C06</t>
  </si>
  <si>
    <t>Cxcl12</t>
  </si>
  <si>
    <t>Chemokine (C-X-C motif) ligand 12</t>
  </si>
  <si>
    <t>C07</t>
  </si>
  <si>
    <t>Cxcr4</t>
  </si>
  <si>
    <t>Chemokine (C-X-C motif) receptor 4</t>
  </si>
  <si>
    <t>C08</t>
  </si>
  <si>
    <t>Cxcr5</t>
  </si>
  <si>
    <t>Chemokine (C-X-C motif) receptor 5</t>
  </si>
  <si>
    <t>C09</t>
  </si>
  <si>
    <t>Dpp4</t>
  </si>
  <si>
    <t>Dipeptidylpeptidase 4</t>
  </si>
  <si>
    <t>C10</t>
  </si>
  <si>
    <t>Egr1</t>
  </si>
  <si>
    <t>Early growth response 1</t>
  </si>
  <si>
    <t>C11</t>
  </si>
  <si>
    <t>Flt3</t>
  </si>
  <si>
    <t>FMS-like tyrosine kinase 3</t>
  </si>
  <si>
    <t>C12</t>
  </si>
  <si>
    <t>Foxp3</t>
  </si>
  <si>
    <t>Forkhead box P3</t>
  </si>
  <si>
    <t>D01</t>
  </si>
  <si>
    <t>H60a</t>
  </si>
  <si>
    <t>Histocompatibility 60a</t>
  </si>
  <si>
    <t>D02</t>
  </si>
  <si>
    <t>Hsp90aa1</t>
  </si>
  <si>
    <t>Heat shock protein 90, alpha (cytosolic), class A member 1</t>
  </si>
  <si>
    <t>D03</t>
  </si>
  <si>
    <t>Icam1</t>
  </si>
  <si>
    <t>Intercellular adhesion molecule 1</t>
  </si>
  <si>
    <t>D04</t>
  </si>
  <si>
    <t>Icosl</t>
  </si>
  <si>
    <t>Icos ligand</t>
  </si>
  <si>
    <t>D05</t>
  </si>
  <si>
    <t>Ifng</t>
  </si>
  <si>
    <t>Interferon gamma</t>
  </si>
  <si>
    <t>D06</t>
  </si>
  <si>
    <t>Il10</t>
  </si>
  <si>
    <t>Interleukin 10</t>
  </si>
  <si>
    <t>D07</t>
  </si>
  <si>
    <t>Il11</t>
  </si>
  <si>
    <t>Interleukin 11</t>
  </si>
  <si>
    <t>D08</t>
  </si>
  <si>
    <t>Il12b</t>
  </si>
  <si>
    <t>Interleukin 12B</t>
  </si>
  <si>
    <t>D09</t>
  </si>
  <si>
    <t>Il15</t>
  </si>
  <si>
    <t>Interleukin 15</t>
  </si>
  <si>
    <t>D10</t>
  </si>
  <si>
    <t>Il18</t>
  </si>
  <si>
    <t>Interleukin 18</t>
  </si>
  <si>
    <t>D11</t>
  </si>
  <si>
    <t>Il1b</t>
  </si>
  <si>
    <t>Interleukin 1 beta</t>
  </si>
  <si>
    <t>D12</t>
  </si>
  <si>
    <t>Il27</t>
  </si>
  <si>
    <t>Interleukin 27</t>
  </si>
  <si>
    <t>E01</t>
  </si>
  <si>
    <t>Il2ra</t>
  </si>
  <si>
    <t>Interleukin 2 receptor, alpha chain</t>
  </si>
  <si>
    <t>E02</t>
  </si>
  <si>
    <t>Il4</t>
  </si>
  <si>
    <t>Interleukin 4</t>
  </si>
  <si>
    <t>E03</t>
  </si>
  <si>
    <t>Il6</t>
  </si>
  <si>
    <t>Interleukin 6</t>
  </si>
  <si>
    <t>E04</t>
  </si>
  <si>
    <t>Il7</t>
  </si>
  <si>
    <t>Interleukin 7</t>
  </si>
  <si>
    <t>E05</t>
  </si>
  <si>
    <t>Irf4</t>
  </si>
  <si>
    <t>Interferon regulatory factor 4</t>
  </si>
  <si>
    <t>E06</t>
  </si>
  <si>
    <t>Lag3</t>
  </si>
  <si>
    <t>Lymphocyte-activation gene 3</t>
  </si>
  <si>
    <t>E07</t>
  </si>
  <si>
    <t>Lck</t>
  </si>
  <si>
    <t>Lymphocyte protein tyrosine kinase</t>
  </si>
  <si>
    <t>E08</t>
  </si>
  <si>
    <t>Map3k7</t>
  </si>
  <si>
    <t>Mitogen-activated protein kinase kinase kinase 7</t>
  </si>
  <si>
    <t>E09</t>
  </si>
  <si>
    <t>Ms4a1</t>
  </si>
  <si>
    <t>Membrane-spanning 4-domains, subfamily A, member 1</t>
  </si>
  <si>
    <t>E10</t>
  </si>
  <si>
    <t>Nck1</t>
  </si>
  <si>
    <t>Non-catalytic region of tyrosine kinase adaptor protein 1</t>
  </si>
  <si>
    <t>E11</t>
  </si>
  <si>
    <t>Nos2</t>
  </si>
  <si>
    <t>Nitric oxide synthase 2, inducible</t>
  </si>
  <si>
    <t>E12</t>
  </si>
  <si>
    <t>Nr3c1</t>
  </si>
  <si>
    <t>Nuclear receptor subfamily 3, group C, member 1</t>
  </si>
  <si>
    <t>F01</t>
  </si>
  <si>
    <t>Pdcd1lg2</t>
  </si>
  <si>
    <t>Programmed cell death 1 ligand 2</t>
  </si>
  <si>
    <t>F02</t>
  </si>
  <si>
    <t>Pik3r1</t>
  </si>
  <si>
    <t>Phosphatidylinositol 3-kinase, regulatory subunit, polypeptide 1 (p85 alpha)</t>
  </si>
  <si>
    <t>F03</t>
  </si>
  <si>
    <t>Prkcd</t>
  </si>
  <si>
    <t>Protein kinase C, delta</t>
  </si>
  <si>
    <t>F04</t>
  </si>
  <si>
    <t>Prkcq</t>
  </si>
  <si>
    <t>Protein kinase C, theta</t>
  </si>
  <si>
    <t>F05</t>
  </si>
  <si>
    <t>Ptprc</t>
  </si>
  <si>
    <t>Protein tyrosine phosphatase, receptor type, C</t>
  </si>
  <si>
    <t>F06</t>
  </si>
  <si>
    <t>Rag1</t>
  </si>
  <si>
    <t>Recombination activating gene 1</t>
  </si>
  <si>
    <t>F07</t>
  </si>
  <si>
    <t>Relb</t>
  </si>
  <si>
    <t>Avian reticuloendotheliosis viral (v-rel) oncogene related B</t>
  </si>
  <si>
    <t>F08</t>
  </si>
  <si>
    <t>Ripk2</t>
  </si>
  <si>
    <t>Receptor (TNFRSF)-interacting serine-threonine kinase 2</t>
  </si>
  <si>
    <t>F09</t>
  </si>
  <si>
    <t>Socs1</t>
  </si>
  <si>
    <t>Suppressor of cytokine signaling 1</t>
  </si>
  <si>
    <t>F10</t>
  </si>
  <si>
    <t>Spp1</t>
  </si>
  <si>
    <t>Secreted phosphoprotein 1</t>
  </si>
  <si>
    <t>F11</t>
  </si>
  <si>
    <t>Tgfb1</t>
  </si>
  <si>
    <t>Transforming growth factor, beta 1</t>
  </si>
  <si>
    <t>F12</t>
  </si>
  <si>
    <t>Thy1</t>
  </si>
  <si>
    <t>Thymus cell antigen 1, theta</t>
  </si>
  <si>
    <t>G01</t>
  </si>
  <si>
    <t>Tlr1</t>
  </si>
  <si>
    <t>Toll-like receptor 1</t>
  </si>
  <si>
    <t>G02</t>
  </si>
  <si>
    <t>Tlr4</t>
  </si>
  <si>
    <t>Toll-like receptor 4</t>
  </si>
  <si>
    <t>G03</t>
  </si>
  <si>
    <t>Tlr6</t>
  </si>
  <si>
    <t>Toll-like receptor 6</t>
  </si>
  <si>
    <t>G04</t>
  </si>
  <si>
    <t>Tnfrsf13b</t>
  </si>
  <si>
    <t>Tumor necrosis factor receptor superfamily, member 13b</t>
  </si>
  <si>
    <t>G05</t>
  </si>
  <si>
    <t>Tnfrsf13c</t>
  </si>
  <si>
    <t>Tumor necrosis factor receptor superfamily, member 13c</t>
  </si>
  <si>
    <t>G06</t>
  </si>
  <si>
    <t>Tnfsf13b</t>
  </si>
  <si>
    <t>Tumor necrosis factor (ligand) superfamily, member 13b</t>
  </si>
  <si>
    <t>G07</t>
  </si>
  <si>
    <t>Tnfsf14</t>
  </si>
  <si>
    <t>Tumor necrosis factor (ligand) superfamily, member 14</t>
  </si>
  <si>
    <t>G08</t>
  </si>
  <si>
    <t>Traf6</t>
  </si>
  <si>
    <t>Tnf receptor-associated factor 6</t>
  </si>
  <si>
    <t>G09</t>
  </si>
  <si>
    <t>Trp53</t>
  </si>
  <si>
    <t>Transformation related protein 53</t>
  </si>
  <si>
    <t>G10</t>
  </si>
  <si>
    <t>Vav1</t>
  </si>
  <si>
    <t>Vav 1 oncogene</t>
  </si>
  <si>
    <t>G11</t>
  </si>
  <si>
    <t>Was</t>
  </si>
  <si>
    <t>Wiskott-Aldrich syndrome homolog (human)</t>
  </si>
  <si>
    <t>G12</t>
  </si>
  <si>
    <t>Actb</t>
  </si>
  <si>
    <t>Actin, beta</t>
  </si>
  <si>
    <t>H01</t>
  </si>
  <si>
    <t>B2m</t>
  </si>
  <si>
    <t>Beta-2 microglobulin</t>
  </si>
  <si>
    <t>H02</t>
  </si>
  <si>
    <t>Gapdh</t>
  </si>
  <si>
    <t>Glyceraldehyde-3-phosphate dehydrogenase</t>
  </si>
  <si>
    <t>H03</t>
  </si>
  <si>
    <t>Gusb</t>
  </si>
  <si>
    <t>Glucuronidase, beta</t>
  </si>
  <si>
    <t>H04</t>
  </si>
  <si>
    <t>Hsp90ab1</t>
  </si>
  <si>
    <t>Heat shock protein 90 alpha (cytosolic), class B member 1</t>
  </si>
  <si>
    <t>H05</t>
  </si>
  <si>
    <t>N/A</t>
  </si>
  <si>
    <t>OKAY</t>
  </si>
  <si>
    <t>B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</si>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</sst>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E+00"/>
    <numFmt numFmtId="165" formatCode="0.000000"/>
    <numFmt numFmtId="166" formatCode="0.0000"/>
    <numFmt numFmtId="167" formatCode="0.0"/>
  </numFmts>
  <fonts count="8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0" borderId="0" xfId="0" applyFont="1"/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11"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3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88900</xdr:colOff>
      <xdr:row>2</xdr:row>
      <xdr:rowOff>73660</xdr:rowOff>
    </xdr:from>
    <xdr:to>
      <xdr:col>20</xdr:col>
      <xdr:colOff>591791</xdr:colOff>
      <xdr:row>34</xdr:row>
      <xdr:rowOff>20320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B3701760-CE03-6B4F-B548-82F22B13519F}"/>
            </a:ext>
          </a:extLst>
        </xdr:cNvPr>
        <xdr:cNvSpPr>
          <a:spLocks noChangeArrowheads="1"/>
        </xdr:cNvSpPr>
      </xdr:nvSpPr>
      <xdr:spPr bwMode="auto">
        <a:xfrm>
          <a:off x="12090400" y="988060"/>
          <a:ext cx="6560791" cy="6042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Fold-Change</a:t>
          </a: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(2^(- Delta Delta Ct)) is the normalized gene expression (2^(- Delta Ct)) in the Test Sample divided the normalized gene expression (2^(- Delta Ct)) in the Control Sample.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Fold-Regulation</a:t>
          </a: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represents fold-change results in a biologically meaningful way. Fold-change values greater than one indicate a positive- or an up-regulation, and the fold-regulation is equal to the fold-change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Fold-change values less than one indicate a negative or down-regulation, and the fold-regulation is the negative inverse of the fold-change.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Fold-change and fold-regulation values greater than 2 are indicated in red; fold-change values less than 0.5 and fold-regulation values less than -2 are indicated in blue.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p-values:</a:t>
          </a: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 p values are calculated based on a Student’s t-test of the replicate 2^(- Delta Ct) values for each gene in the control group and treatment groups, and p values less than 0.05 are indicated in red.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Comments: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A: This gene’s average threshold cycle is relatively high (&gt; 30) in either the control or the test sample, and is reasonably low in the other sample (&lt; 30).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These data mean that the gene’s expression is relatively low in one sample and reasonably detected in the other sample suggesting that the actual fold-change value is at least as large as the calculated and reported fold-change result.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fold-change result may also have greater variations if p value &gt; 0.05; therefore, it is important to have a sufficient number of biological replicates to validate the result for this gene.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B: This gene’s average threshold cycle is relatively high (&gt; 30), meaning that its relative expression level is low, in both control and test samples, and the p-value for the fold-change is either unavailable or relatively high (p &gt; 0.05).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fold-change result may also have greater variations; therefore, it is important to have a sufficient number of biological replicates to validate the result for this gene.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C: This gene’s average threshold cycle is either not determined or greater than the defined cut-off (deault 35), in both samples meaning that its expression was undetected, making this fold-change result erroneous and un-interpretable.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F734-137C-FD4C-9670-9976D31C690D}">
  <dimension ref="A1:T113"/>
  <sheetViews>
    <sheetView tabSelected="1" workbookViewId="0">
      <selection activeCell="M2" sqref="M2"/>
    </sheetView>
  </sheetViews>
  <sheetFormatPr baseColWidth="10" defaultRowHeight="16" x14ac:dyDescent="0.2"/>
  <cols>
    <col min="1" max="1" width="9.1640625" bestFit="1" customWidth="1"/>
    <col min="2" max="2" width="58.6640625" bestFit="1" customWidth="1"/>
    <col min="3" max="3" width="4.6640625" style="20" bestFit="1" customWidth="1"/>
    <col min="4" max="5" width="7.33203125" style="26" bestFit="1" customWidth="1"/>
    <col min="6" max="7" width="7.83203125" style="26" bestFit="1" customWidth="1"/>
    <col min="8" max="8" width="14.1640625" style="26" bestFit="1" customWidth="1"/>
    <col min="9" max="9" width="7.1640625" style="26" bestFit="1" customWidth="1"/>
    <col min="10" max="10" width="14.1640625" style="26" bestFit="1" customWidth="1"/>
    <col min="11" max="11" width="9.83203125" bestFit="1" customWidth="1"/>
    <col min="12" max="256" width="8.83203125" customWidth="1"/>
    <col min="257" max="257" width="15.6640625" customWidth="1"/>
    <col min="258" max="258" width="39.83203125" customWidth="1"/>
    <col min="259" max="261" width="8.6640625" customWidth="1"/>
    <col min="262" max="263" width="10.6640625" customWidth="1"/>
    <col min="264" max="264" width="15.6640625" customWidth="1"/>
    <col min="265" max="265" width="10.6640625" customWidth="1"/>
    <col min="266" max="266" width="15.6640625" customWidth="1"/>
    <col min="267" max="267" width="12.6640625" customWidth="1"/>
    <col min="268" max="512" width="8.83203125" customWidth="1"/>
    <col min="513" max="513" width="15.6640625" customWidth="1"/>
    <col min="514" max="514" width="39.83203125" customWidth="1"/>
    <col min="515" max="517" width="8.6640625" customWidth="1"/>
    <col min="518" max="519" width="10.6640625" customWidth="1"/>
    <col min="520" max="520" width="15.6640625" customWidth="1"/>
    <col min="521" max="521" width="10.6640625" customWidth="1"/>
    <col min="522" max="522" width="15.6640625" customWidth="1"/>
    <col min="523" max="523" width="12.6640625" customWidth="1"/>
    <col min="524" max="768" width="8.83203125" customWidth="1"/>
    <col min="769" max="769" width="15.6640625" customWidth="1"/>
    <col min="770" max="770" width="39.83203125" customWidth="1"/>
    <col min="771" max="773" width="8.6640625" customWidth="1"/>
    <col min="774" max="775" width="10.6640625" customWidth="1"/>
    <col min="776" max="776" width="15.6640625" customWidth="1"/>
    <col min="777" max="777" width="10.6640625" customWidth="1"/>
    <col min="778" max="778" width="15.6640625" customWidth="1"/>
    <col min="779" max="779" width="12.6640625" customWidth="1"/>
    <col min="780" max="1024" width="8.83203125" customWidth="1"/>
    <col min="1025" max="1025" width="15.6640625" customWidth="1"/>
    <col min="1026" max="1026" width="39.83203125" customWidth="1"/>
    <col min="1027" max="1029" width="8.6640625" customWidth="1"/>
    <col min="1030" max="1031" width="10.6640625" customWidth="1"/>
    <col min="1032" max="1032" width="15.6640625" customWidth="1"/>
    <col min="1033" max="1033" width="10.6640625" customWidth="1"/>
    <col min="1034" max="1034" width="15.6640625" customWidth="1"/>
    <col min="1035" max="1035" width="12.6640625" customWidth="1"/>
    <col min="1036" max="1280" width="8.83203125" customWidth="1"/>
    <col min="1281" max="1281" width="15.6640625" customWidth="1"/>
    <col min="1282" max="1282" width="39.83203125" customWidth="1"/>
    <col min="1283" max="1285" width="8.6640625" customWidth="1"/>
    <col min="1286" max="1287" width="10.6640625" customWidth="1"/>
    <col min="1288" max="1288" width="15.6640625" customWidth="1"/>
    <col min="1289" max="1289" width="10.6640625" customWidth="1"/>
    <col min="1290" max="1290" width="15.6640625" customWidth="1"/>
    <col min="1291" max="1291" width="12.6640625" customWidth="1"/>
    <col min="1292" max="1536" width="8.83203125" customWidth="1"/>
    <col min="1537" max="1537" width="15.6640625" customWidth="1"/>
    <col min="1538" max="1538" width="39.83203125" customWidth="1"/>
    <col min="1539" max="1541" width="8.6640625" customWidth="1"/>
    <col min="1542" max="1543" width="10.6640625" customWidth="1"/>
    <col min="1544" max="1544" width="15.6640625" customWidth="1"/>
    <col min="1545" max="1545" width="10.6640625" customWidth="1"/>
    <col min="1546" max="1546" width="15.6640625" customWidth="1"/>
    <col min="1547" max="1547" width="12.6640625" customWidth="1"/>
    <col min="1548" max="1792" width="8.83203125" customWidth="1"/>
    <col min="1793" max="1793" width="15.6640625" customWidth="1"/>
    <col min="1794" max="1794" width="39.83203125" customWidth="1"/>
    <col min="1795" max="1797" width="8.6640625" customWidth="1"/>
    <col min="1798" max="1799" width="10.6640625" customWidth="1"/>
    <col min="1800" max="1800" width="15.6640625" customWidth="1"/>
    <col min="1801" max="1801" width="10.6640625" customWidth="1"/>
    <col min="1802" max="1802" width="15.6640625" customWidth="1"/>
    <col min="1803" max="1803" width="12.6640625" customWidth="1"/>
    <col min="1804" max="2048" width="8.83203125" customWidth="1"/>
    <col min="2049" max="2049" width="15.6640625" customWidth="1"/>
    <col min="2050" max="2050" width="39.83203125" customWidth="1"/>
    <col min="2051" max="2053" width="8.6640625" customWidth="1"/>
    <col min="2054" max="2055" width="10.6640625" customWidth="1"/>
    <col min="2056" max="2056" width="15.6640625" customWidth="1"/>
    <col min="2057" max="2057" width="10.6640625" customWidth="1"/>
    <col min="2058" max="2058" width="15.6640625" customWidth="1"/>
    <col min="2059" max="2059" width="12.6640625" customWidth="1"/>
    <col min="2060" max="2304" width="8.83203125" customWidth="1"/>
    <col min="2305" max="2305" width="15.6640625" customWidth="1"/>
    <col min="2306" max="2306" width="39.83203125" customWidth="1"/>
    <col min="2307" max="2309" width="8.6640625" customWidth="1"/>
    <col min="2310" max="2311" width="10.6640625" customWidth="1"/>
    <col min="2312" max="2312" width="15.6640625" customWidth="1"/>
    <col min="2313" max="2313" width="10.6640625" customWidth="1"/>
    <col min="2314" max="2314" width="15.6640625" customWidth="1"/>
    <col min="2315" max="2315" width="12.6640625" customWidth="1"/>
    <col min="2316" max="2560" width="8.83203125" customWidth="1"/>
    <col min="2561" max="2561" width="15.6640625" customWidth="1"/>
    <col min="2562" max="2562" width="39.83203125" customWidth="1"/>
    <col min="2563" max="2565" width="8.6640625" customWidth="1"/>
    <col min="2566" max="2567" width="10.6640625" customWidth="1"/>
    <col min="2568" max="2568" width="15.6640625" customWidth="1"/>
    <col min="2569" max="2569" width="10.6640625" customWidth="1"/>
    <col min="2570" max="2570" width="15.6640625" customWidth="1"/>
    <col min="2571" max="2571" width="12.6640625" customWidth="1"/>
    <col min="2572" max="2816" width="8.83203125" customWidth="1"/>
    <col min="2817" max="2817" width="15.6640625" customWidth="1"/>
    <col min="2818" max="2818" width="39.83203125" customWidth="1"/>
    <col min="2819" max="2821" width="8.6640625" customWidth="1"/>
    <col min="2822" max="2823" width="10.6640625" customWidth="1"/>
    <col min="2824" max="2824" width="15.6640625" customWidth="1"/>
    <col min="2825" max="2825" width="10.6640625" customWidth="1"/>
    <col min="2826" max="2826" width="15.6640625" customWidth="1"/>
    <col min="2827" max="2827" width="12.6640625" customWidth="1"/>
    <col min="2828" max="3072" width="8.83203125" customWidth="1"/>
    <col min="3073" max="3073" width="15.6640625" customWidth="1"/>
    <col min="3074" max="3074" width="39.83203125" customWidth="1"/>
    <col min="3075" max="3077" width="8.6640625" customWidth="1"/>
    <col min="3078" max="3079" width="10.6640625" customWidth="1"/>
    <col min="3080" max="3080" width="15.6640625" customWidth="1"/>
    <col min="3081" max="3081" width="10.6640625" customWidth="1"/>
    <col min="3082" max="3082" width="15.6640625" customWidth="1"/>
    <col min="3083" max="3083" width="12.6640625" customWidth="1"/>
    <col min="3084" max="3328" width="8.83203125" customWidth="1"/>
    <col min="3329" max="3329" width="15.6640625" customWidth="1"/>
    <col min="3330" max="3330" width="39.83203125" customWidth="1"/>
    <col min="3331" max="3333" width="8.6640625" customWidth="1"/>
    <col min="3334" max="3335" width="10.6640625" customWidth="1"/>
    <col min="3336" max="3336" width="15.6640625" customWidth="1"/>
    <col min="3337" max="3337" width="10.6640625" customWidth="1"/>
    <col min="3338" max="3338" width="15.6640625" customWidth="1"/>
    <col min="3339" max="3339" width="12.6640625" customWidth="1"/>
    <col min="3340" max="3584" width="8.83203125" customWidth="1"/>
    <col min="3585" max="3585" width="15.6640625" customWidth="1"/>
    <col min="3586" max="3586" width="39.83203125" customWidth="1"/>
    <col min="3587" max="3589" width="8.6640625" customWidth="1"/>
    <col min="3590" max="3591" width="10.6640625" customWidth="1"/>
    <col min="3592" max="3592" width="15.6640625" customWidth="1"/>
    <col min="3593" max="3593" width="10.6640625" customWidth="1"/>
    <col min="3594" max="3594" width="15.6640625" customWidth="1"/>
    <col min="3595" max="3595" width="12.6640625" customWidth="1"/>
    <col min="3596" max="3840" width="8.83203125" customWidth="1"/>
    <col min="3841" max="3841" width="15.6640625" customWidth="1"/>
    <col min="3842" max="3842" width="39.83203125" customWidth="1"/>
    <col min="3843" max="3845" width="8.6640625" customWidth="1"/>
    <col min="3846" max="3847" width="10.6640625" customWidth="1"/>
    <col min="3848" max="3848" width="15.6640625" customWidth="1"/>
    <col min="3849" max="3849" width="10.6640625" customWidth="1"/>
    <col min="3850" max="3850" width="15.6640625" customWidth="1"/>
    <col min="3851" max="3851" width="12.6640625" customWidth="1"/>
    <col min="3852" max="4096" width="8.83203125" customWidth="1"/>
    <col min="4097" max="4097" width="15.6640625" customWidth="1"/>
    <col min="4098" max="4098" width="39.83203125" customWidth="1"/>
    <col min="4099" max="4101" width="8.6640625" customWidth="1"/>
    <col min="4102" max="4103" width="10.6640625" customWidth="1"/>
    <col min="4104" max="4104" width="15.6640625" customWidth="1"/>
    <col min="4105" max="4105" width="10.6640625" customWidth="1"/>
    <col min="4106" max="4106" width="15.6640625" customWidth="1"/>
    <col min="4107" max="4107" width="12.6640625" customWidth="1"/>
    <col min="4108" max="4352" width="8.83203125" customWidth="1"/>
    <col min="4353" max="4353" width="15.6640625" customWidth="1"/>
    <col min="4354" max="4354" width="39.83203125" customWidth="1"/>
    <col min="4355" max="4357" width="8.6640625" customWidth="1"/>
    <col min="4358" max="4359" width="10.6640625" customWidth="1"/>
    <col min="4360" max="4360" width="15.6640625" customWidth="1"/>
    <col min="4361" max="4361" width="10.6640625" customWidth="1"/>
    <col min="4362" max="4362" width="15.6640625" customWidth="1"/>
    <col min="4363" max="4363" width="12.6640625" customWidth="1"/>
    <col min="4364" max="4608" width="8.83203125" customWidth="1"/>
    <col min="4609" max="4609" width="15.6640625" customWidth="1"/>
    <col min="4610" max="4610" width="39.83203125" customWidth="1"/>
    <col min="4611" max="4613" width="8.6640625" customWidth="1"/>
    <col min="4614" max="4615" width="10.6640625" customWidth="1"/>
    <col min="4616" max="4616" width="15.6640625" customWidth="1"/>
    <col min="4617" max="4617" width="10.6640625" customWidth="1"/>
    <col min="4618" max="4618" width="15.6640625" customWidth="1"/>
    <col min="4619" max="4619" width="12.6640625" customWidth="1"/>
    <col min="4620" max="4864" width="8.83203125" customWidth="1"/>
    <col min="4865" max="4865" width="15.6640625" customWidth="1"/>
    <col min="4866" max="4866" width="39.83203125" customWidth="1"/>
    <col min="4867" max="4869" width="8.6640625" customWidth="1"/>
    <col min="4870" max="4871" width="10.6640625" customWidth="1"/>
    <col min="4872" max="4872" width="15.6640625" customWidth="1"/>
    <col min="4873" max="4873" width="10.6640625" customWidth="1"/>
    <col min="4874" max="4874" width="15.6640625" customWidth="1"/>
    <col min="4875" max="4875" width="12.6640625" customWidth="1"/>
    <col min="4876" max="5120" width="8.83203125" customWidth="1"/>
    <col min="5121" max="5121" width="15.6640625" customWidth="1"/>
    <col min="5122" max="5122" width="39.83203125" customWidth="1"/>
    <col min="5123" max="5125" width="8.6640625" customWidth="1"/>
    <col min="5126" max="5127" width="10.6640625" customWidth="1"/>
    <col min="5128" max="5128" width="15.6640625" customWidth="1"/>
    <col min="5129" max="5129" width="10.6640625" customWidth="1"/>
    <col min="5130" max="5130" width="15.6640625" customWidth="1"/>
    <col min="5131" max="5131" width="12.6640625" customWidth="1"/>
    <col min="5132" max="5376" width="8.83203125" customWidth="1"/>
    <col min="5377" max="5377" width="15.6640625" customWidth="1"/>
    <col min="5378" max="5378" width="39.83203125" customWidth="1"/>
    <col min="5379" max="5381" width="8.6640625" customWidth="1"/>
    <col min="5382" max="5383" width="10.6640625" customWidth="1"/>
    <col min="5384" max="5384" width="15.6640625" customWidth="1"/>
    <col min="5385" max="5385" width="10.6640625" customWidth="1"/>
    <col min="5386" max="5386" width="15.6640625" customWidth="1"/>
    <col min="5387" max="5387" width="12.6640625" customWidth="1"/>
    <col min="5388" max="5632" width="8.83203125" customWidth="1"/>
    <col min="5633" max="5633" width="15.6640625" customWidth="1"/>
    <col min="5634" max="5634" width="39.83203125" customWidth="1"/>
    <col min="5635" max="5637" width="8.6640625" customWidth="1"/>
    <col min="5638" max="5639" width="10.6640625" customWidth="1"/>
    <col min="5640" max="5640" width="15.6640625" customWidth="1"/>
    <col min="5641" max="5641" width="10.6640625" customWidth="1"/>
    <col min="5642" max="5642" width="15.6640625" customWidth="1"/>
    <col min="5643" max="5643" width="12.6640625" customWidth="1"/>
    <col min="5644" max="5888" width="8.83203125" customWidth="1"/>
    <col min="5889" max="5889" width="15.6640625" customWidth="1"/>
    <col min="5890" max="5890" width="39.83203125" customWidth="1"/>
    <col min="5891" max="5893" width="8.6640625" customWidth="1"/>
    <col min="5894" max="5895" width="10.6640625" customWidth="1"/>
    <col min="5896" max="5896" width="15.6640625" customWidth="1"/>
    <col min="5897" max="5897" width="10.6640625" customWidth="1"/>
    <col min="5898" max="5898" width="15.6640625" customWidth="1"/>
    <col min="5899" max="5899" width="12.6640625" customWidth="1"/>
    <col min="5900" max="6144" width="8.83203125" customWidth="1"/>
    <col min="6145" max="6145" width="15.6640625" customWidth="1"/>
    <col min="6146" max="6146" width="39.83203125" customWidth="1"/>
    <col min="6147" max="6149" width="8.6640625" customWidth="1"/>
    <col min="6150" max="6151" width="10.6640625" customWidth="1"/>
    <col min="6152" max="6152" width="15.6640625" customWidth="1"/>
    <col min="6153" max="6153" width="10.6640625" customWidth="1"/>
    <col min="6154" max="6154" width="15.6640625" customWidth="1"/>
    <col min="6155" max="6155" width="12.6640625" customWidth="1"/>
    <col min="6156" max="6400" width="8.83203125" customWidth="1"/>
    <col min="6401" max="6401" width="15.6640625" customWidth="1"/>
    <col min="6402" max="6402" width="39.83203125" customWidth="1"/>
    <col min="6403" max="6405" width="8.6640625" customWidth="1"/>
    <col min="6406" max="6407" width="10.6640625" customWidth="1"/>
    <col min="6408" max="6408" width="15.6640625" customWidth="1"/>
    <col min="6409" max="6409" width="10.6640625" customWidth="1"/>
    <col min="6410" max="6410" width="15.6640625" customWidth="1"/>
    <col min="6411" max="6411" width="12.6640625" customWidth="1"/>
    <col min="6412" max="6656" width="8.83203125" customWidth="1"/>
    <col min="6657" max="6657" width="15.6640625" customWidth="1"/>
    <col min="6658" max="6658" width="39.83203125" customWidth="1"/>
    <col min="6659" max="6661" width="8.6640625" customWidth="1"/>
    <col min="6662" max="6663" width="10.6640625" customWidth="1"/>
    <col min="6664" max="6664" width="15.6640625" customWidth="1"/>
    <col min="6665" max="6665" width="10.6640625" customWidth="1"/>
    <col min="6666" max="6666" width="15.6640625" customWidth="1"/>
    <col min="6667" max="6667" width="12.6640625" customWidth="1"/>
    <col min="6668" max="6912" width="8.83203125" customWidth="1"/>
    <col min="6913" max="6913" width="15.6640625" customWidth="1"/>
    <col min="6914" max="6914" width="39.83203125" customWidth="1"/>
    <col min="6915" max="6917" width="8.6640625" customWidth="1"/>
    <col min="6918" max="6919" width="10.6640625" customWidth="1"/>
    <col min="6920" max="6920" width="15.6640625" customWidth="1"/>
    <col min="6921" max="6921" width="10.6640625" customWidth="1"/>
    <col min="6922" max="6922" width="15.6640625" customWidth="1"/>
    <col min="6923" max="6923" width="12.6640625" customWidth="1"/>
    <col min="6924" max="7168" width="8.83203125" customWidth="1"/>
    <col min="7169" max="7169" width="15.6640625" customWidth="1"/>
    <col min="7170" max="7170" width="39.83203125" customWidth="1"/>
    <col min="7171" max="7173" width="8.6640625" customWidth="1"/>
    <col min="7174" max="7175" width="10.6640625" customWidth="1"/>
    <col min="7176" max="7176" width="15.6640625" customWidth="1"/>
    <col min="7177" max="7177" width="10.6640625" customWidth="1"/>
    <col min="7178" max="7178" width="15.6640625" customWidth="1"/>
    <col min="7179" max="7179" width="12.6640625" customWidth="1"/>
    <col min="7180" max="7424" width="8.83203125" customWidth="1"/>
    <col min="7425" max="7425" width="15.6640625" customWidth="1"/>
    <col min="7426" max="7426" width="39.83203125" customWidth="1"/>
    <col min="7427" max="7429" width="8.6640625" customWidth="1"/>
    <col min="7430" max="7431" width="10.6640625" customWidth="1"/>
    <col min="7432" max="7432" width="15.6640625" customWidth="1"/>
    <col min="7433" max="7433" width="10.6640625" customWidth="1"/>
    <col min="7434" max="7434" width="15.6640625" customWidth="1"/>
    <col min="7435" max="7435" width="12.6640625" customWidth="1"/>
    <col min="7436" max="7680" width="8.83203125" customWidth="1"/>
    <col min="7681" max="7681" width="15.6640625" customWidth="1"/>
    <col min="7682" max="7682" width="39.83203125" customWidth="1"/>
    <col min="7683" max="7685" width="8.6640625" customWidth="1"/>
    <col min="7686" max="7687" width="10.6640625" customWidth="1"/>
    <col min="7688" max="7688" width="15.6640625" customWidth="1"/>
    <col min="7689" max="7689" width="10.6640625" customWidth="1"/>
    <col min="7690" max="7690" width="15.6640625" customWidth="1"/>
    <col min="7691" max="7691" width="12.6640625" customWidth="1"/>
    <col min="7692" max="7936" width="8.83203125" customWidth="1"/>
    <col min="7937" max="7937" width="15.6640625" customWidth="1"/>
    <col min="7938" max="7938" width="39.83203125" customWidth="1"/>
    <col min="7939" max="7941" width="8.6640625" customWidth="1"/>
    <col min="7942" max="7943" width="10.6640625" customWidth="1"/>
    <col min="7944" max="7944" width="15.6640625" customWidth="1"/>
    <col min="7945" max="7945" width="10.6640625" customWidth="1"/>
    <col min="7946" max="7946" width="15.6640625" customWidth="1"/>
    <col min="7947" max="7947" width="12.6640625" customWidth="1"/>
    <col min="7948" max="8192" width="8.83203125" customWidth="1"/>
    <col min="8193" max="8193" width="15.6640625" customWidth="1"/>
    <col min="8194" max="8194" width="39.83203125" customWidth="1"/>
    <col min="8195" max="8197" width="8.6640625" customWidth="1"/>
    <col min="8198" max="8199" width="10.6640625" customWidth="1"/>
    <col min="8200" max="8200" width="15.6640625" customWidth="1"/>
    <col min="8201" max="8201" width="10.6640625" customWidth="1"/>
    <col min="8202" max="8202" width="15.6640625" customWidth="1"/>
    <col min="8203" max="8203" width="12.6640625" customWidth="1"/>
    <col min="8204" max="8448" width="8.83203125" customWidth="1"/>
    <col min="8449" max="8449" width="15.6640625" customWidth="1"/>
    <col min="8450" max="8450" width="39.83203125" customWidth="1"/>
    <col min="8451" max="8453" width="8.6640625" customWidth="1"/>
    <col min="8454" max="8455" width="10.6640625" customWidth="1"/>
    <col min="8456" max="8456" width="15.6640625" customWidth="1"/>
    <col min="8457" max="8457" width="10.6640625" customWidth="1"/>
    <col min="8458" max="8458" width="15.6640625" customWidth="1"/>
    <col min="8459" max="8459" width="12.6640625" customWidth="1"/>
    <col min="8460" max="8704" width="8.83203125" customWidth="1"/>
    <col min="8705" max="8705" width="15.6640625" customWidth="1"/>
    <col min="8706" max="8706" width="39.83203125" customWidth="1"/>
    <col min="8707" max="8709" width="8.6640625" customWidth="1"/>
    <col min="8710" max="8711" width="10.6640625" customWidth="1"/>
    <col min="8712" max="8712" width="15.6640625" customWidth="1"/>
    <col min="8713" max="8713" width="10.6640625" customWidth="1"/>
    <col min="8714" max="8714" width="15.6640625" customWidth="1"/>
    <col min="8715" max="8715" width="12.6640625" customWidth="1"/>
    <col min="8716" max="8960" width="8.83203125" customWidth="1"/>
    <col min="8961" max="8961" width="15.6640625" customWidth="1"/>
    <col min="8962" max="8962" width="39.83203125" customWidth="1"/>
    <col min="8963" max="8965" width="8.6640625" customWidth="1"/>
    <col min="8966" max="8967" width="10.6640625" customWidth="1"/>
    <col min="8968" max="8968" width="15.6640625" customWidth="1"/>
    <col min="8969" max="8969" width="10.6640625" customWidth="1"/>
    <col min="8970" max="8970" width="15.6640625" customWidth="1"/>
    <col min="8971" max="8971" width="12.6640625" customWidth="1"/>
    <col min="8972" max="9216" width="8.83203125" customWidth="1"/>
    <col min="9217" max="9217" width="15.6640625" customWidth="1"/>
    <col min="9218" max="9218" width="39.83203125" customWidth="1"/>
    <col min="9219" max="9221" width="8.6640625" customWidth="1"/>
    <col min="9222" max="9223" width="10.6640625" customWidth="1"/>
    <col min="9224" max="9224" width="15.6640625" customWidth="1"/>
    <col min="9225" max="9225" width="10.6640625" customWidth="1"/>
    <col min="9226" max="9226" width="15.6640625" customWidth="1"/>
    <col min="9227" max="9227" width="12.6640625" customWidth="1"/>
    <col min="9228" max="9472" width="8.83203125" customWidth="1"/>
    <col min="9473" max="9473" width="15.6640625" customWidth="1"/>
    <col min="9474" max="9474" width="39.83203125" customWidth="1"/>
    <col min="9475" max="9477" width="8.6640625" customWidth="1"/>
    <col min="9478" max="9479" width="10.6640625" customWidth="1"/>
    <col min="9480" max="9480" width="15.6640625" customWidth="1"/>
    <col min="9481" max="9481" width="10.6640625" customWidth="1"/>
    <col min="9482" max="9482" width="15.6640625" customWidth="1"/>
    <col min="9483" max="9483" width="12.6640625" customWidth="1"/>
    <col min="9484" max="9728" width="8.83203125" customWidth="1"/>
    <col min="9729" max="9729" width="15.6640625" customWidth="1"/>
    <col min="9730" max="9730" width="39.83203125" customWidth="1"/>
    <col min="9731" max="9733" width="8.6640625" customWidth="1"/>
    <col min="9734" max="9735" width="10.6640625" customWidth="1"/>
    <col min="9736" max="9736" width="15.6640625" customWidth="1"/>
    <col min="9737" max="9737" width="10.6640625" customWidth="1"/>
    <col min="9738" max="9738" width="15.6640625" customWidth="1"/>
    <col min="9739" max="9739" width="12.6640625" customWidth="1"/>
    <col min="9740" max="9984" width="8.83203125" customWidth="1"/>
    <col min="9985" max="9985" width="15.6640625" customWidth="1"/>
    <col min="9986" max="9986" width="39.83203125" customWidth="1"/>
    <col min="9987" max="9989" width="8.6640625" customWidth="1"/>
    <col min="9990" max="9991" width="10.6640625" customWidth="1"/>
    <col min="9992" max="9992" width="15.6640625" customWidth="1"/>
    <col min="9993" max="9993" width="10.6640625" customWidth="1"/>
    <col min="9994" max="9994" width="15.6640625" customWidth="1"/>
    <col min="9995" max="9995" width="12.6640625" customWidth="1"/>
    <col min="9996" max="10240" width="8.83203125" customWidth="1"/>
    <col min="10241" max="10241" width="15.6640625" customWidth="1"/>
    <col min="10242" max="10242" width="39.83203125" customWidth="1"/>
    <col min="10243" max="10245" width="8.6640625" customWidth="1"/>
    <col min="10246" max="10247" width="10.6640625" customWidth="1"/>
    <col min="10248" max="10248" width="15.6640625" customWidth="1"/>
    <col min="10249" max="10249" width="10.6640625" customWidth="1"/>
    <col min="10250" max="10250" width="15.6640625" customWidth="1"/>
    <col min="10251" max="10251" width="12.6640625" customWidth="1"/>
    <col min="10252" max="10496" width="8.83203125" customWidth="1"/>
    <col min="10497" max="10497" width="15.6640625" customWidth="1"/>
    <col min="10498" max="10498" width="39.83203125" customWidth="1"/>
    <col min="10499" max="10501" width="8.6640625" customWidth="1"/>
    <col min="10502" max="10503" width="10.6640625" customWidth="1"/>
    <col min="10504" max="10504" width="15.6640625" customWidth="1"/>
    <col min="10505" max="10505" width="10.6640625" customWidth="1"/>
    <col min="10506" max="10506" width="15.6640625" customWidth="1"/>
    <col min="10507" max="10507" width="12.6640625" customWidth="1"/>
    <col min="10508" max="10752" width="8.83203125" customWidth="1"/>
    <col min="10753" max="10753" width="15.6640625" customWidth="1"/>
    <col min="10754" max="10754" width="39.83203125" customWidth="1"/>
    <col min="10755" max="10757" width="8.6640625" customWidth="1"/>
    <col min="10758" max="10759" width="10.6640625" customWidth="1"/>
    <col min="10760" max="10760" width="15.6640625" customWidth="1"/>
    <col min="10761" max="10761" width="10.6640625" customWidth="1"/>
    <col min="10762" max="10762" width="15.6640625" customWidth="1"/>
    <col min="10763" max="10763" width="12.6640625" customWidth="1"/>
    <col min="10764" max="11008" width="8.83203125" customWidth="1"/>
    <col min="11009" max="11009" width="15.6640625" customWidth="1"/>
    <col min="11010" max="11010" width="39.83203125" customWidth="1"/>
    <col min="11011" max="11013" width="8.6640625" customWidth="1"/>
    <col min="11014" max="11015" width="10.6640625" customWidth="1"/>
    <col min="11016" max="11016" width="15.6640625" customWidth="1"/>
    <col min="11017" max="11017" width="10.6640625" customWidth="1"/>
    <col min="11018" max="11018" width="15.6640625" customWidth="1"/>
    <col min="11019" max="11019" width="12.6640625" customWidth="1"/>
    <col min="11020" max="11264" width="8.83203125" customWidth="1"/>
    <col min="11265" max="11265" width="15.6640625" customWidth="1"/>
    <col min="11266" max="11266" width="39.83203125" customWidth="1"/>
    <col min="11267" max="11269" width="8.6640625" customWidth="1"/>
    <col min="11270" max="11271" width="10.6640625" customWidth="1"/>
    <col min="11272" max="11272" width="15.6640625" customWidth="1"/>
    <col min="11273" max="11273" width="10.6640625" customWidth="1"/>
    <col min="11274" max="11274" width="15.6640625" customWidth="1"/>
    <col min="11275" max="11275" width="12.6640625" customWidth="1"/>
    <col min="11276" max="11520" width="8.83203125" customWidth="1"/>
    <col min="11521" max="11521" width="15.6640625" customWidth="1"/>
    <col min="11522" max="11522" width="39.83203125" customWidth="1"/>
    <col min="11523" max="11525" width="8.6640625" customWidth="1"/>
    <col min="11526" max="11527" width="10.6640625" customWidth="1"/>
    <col min="11528" max="11528" width="15.6640625" customWidth="1"/>
    <col min="11529" max="11529" width="10.6640625" customWidth="1"/>
    <col min="11530" max="11530" width="15.6640625" customWidth="1"/>
    <col min="11531" max="11531" width="12.6640625" customWidth="1"/>
    <col min="11532" max="11776" width="8.83203125" customWidth="1"/>
    <col min="11777" max="11777" width="15.6640625" customWidth="1"/>
    <col min="11778" max="11778" width="39.83203125" customWidth="1"/>
    <col min="11779" max="11781" width="8.6640625" customWidth="1"/>
    <col min="11782" max="11783" width="10.6640625" customWidth="1"/>
    <col min="11784" max="11784" width="15.6640625" customWidth="1"/>
    <col min="11785" max="11785" width="10.6640625" customWidth="1"/>
    <col min="11786" max="11786" width="15.6640625" customWidth="1"/>
    <col min="11787" max="11787" width="12.6640625" customWidth="1"/>
    <col min="11788" max="12032" width="8.83203125" customWidth="1"/>
    <col min="12033" max="12033" width="15.6640625" customWidth="1"/>
    <col min="12034" max="12034" width="39.83203125" customWidth="1"/>
    <col min="12035" max="12037" width="8.6640625" customWidth="1"/>
    <col min="12038" max="12039" width="10.6640625" customWidth="1"/>
    <col min="12040" max="12040" width="15.6640625" customWidth="1"/>
    <col min="12041" max="12041" width="10.6640625" customWidth="1"/>
    <col min="12042" max="12042" width="15.6640625" customWidth="1"/>
    <col min="12043" max="12043" width="12.6640625" customWidth="1"/>
    <col min="12044" max="12288" width="8.83203125" customWidth="1"/>
    <col min="12289" max="12289" width="15.6640625" customWidth="1"/>
    <col min="12290" max="12290" width="39.83203125" customWidth="1"/>
    <col min="12291" max="12293" width="8.6640625" customWidth="1"/>
    <col min="12294" max="12295" width="10.6640625" customWidth="1"/>
    <col min="12296" max="12296" width="15.6640625" customWidth="1"/>
    <col min="12297" max="12297" width="10.6640625" customWidth="1"/>
    <col min="12298" max="12298" width="15.6640625" customWidth="1"/>
    <col min="12299" max="12299" width="12.6640625" customWidth="1"/>
    <col min="12300" max="12544" width="8.83203125" customWidth="1"/>
    <col min="12545" max="12545" width="15.6640625" customWidth="1"/>
    <col min="12546" max="12546" width="39.83203125" customWidth="1"/>
    <col min="12547" max="12549" width="8.6640625" customWidth="1"/>
    <col min="12550" max="12551" width="10.6640625" customWidth="1"/>
    <col min="12552" max="12552" width="15.6640625" customWidth="1"/>
    <col min="12553" max="12553" width="10.6640625" customWidth="1"/>
    <col min="12554" max="12554" width="15.6640625" customWidth="1"/>
    <col min="12555" max="12555" width="12.6640625" customWidth="1"/>
    <col min="12556" max="12800" width="8.83203125" customWidth="1"/>
    <col min="12801" max="12801" width="15.6640625" customWidth="1"/>
    <col min="12802" max="12802" width="39.83203125" customWidth="1"/>
    <col min="12803" max="12805" width="8.6640625" customWidth="1"/>
    <col min="12806" max="12807" width="10.6640625" customWidth="1"/>
    <col min="12808" max="12808" width="15.6640625" customWidth="1"/>
    <col min="12809" max="12809" width="10.6640625" customWidth="1"/>
    <col min="12810" max="12810" width="15.6640625" customWidth="1"/>
    <col min="12811" max="12811" width="12.6640625" customWidth="1"/>
    <col min="12812" max="13056" width="8.83203125" customWidth="1"/>
    <col min="13057" max="13057" width="15.6640625" customWidth="1"/>
    <col min="13058" max="13058" width="39.83203125" customWidth="1"/>
    <col min="13059" max="13061" width="8.6640625" customWidth="1"/>
    <col min="13062" max="13063" width="10.6640625" customWidth="1"/>
    <col min="13064" max="13064" width="15.6640625" customWidth="1"/>
    <col min="13065" max="13065" width="10.6640625" customWidth="1"/>
    <col min="13066" max="13066" width="15.6640625" customWidth="1"/>
    <col min="13067" max="13067" width="12.6640625" customWidth="1"/>
    <col min="13068" max="13312" width="8.83203125" customWidth="1"/>
    <col min="13313" max="13313" width="15.6640625" customWidth="1"/>
    <col min="13314" max="13314" width="39.83203125" customWidth="1"/>
    <col min="13315" max="13317" width="8.6640625" customWidth="1"/>
    <col min="13318" max="13319" width="10.6640625" customWidth="1"/>
    <col min="13320" max="13320" width="15.6640625" customWidth="1"/>
    <col min="13321" max="13321" width="10.6640625" customWidth="1"/>
    <col min="13322" max="13322" width="15.6640625" customWidth="1"/>
    <col min="13323" max="13323" width="12.6640625" customWidth="1"/>
    <col min="13324" max="13568" width="8.83203125" customWidth="1"/>
    <col min="13569" max="13569" width="15.6640625" customWidth="1"/>
    <col min="13570" max="13570" width="39.83203125" customWidth="1"/>
    <col min="13571" max="13573" width="8.6640625" customWidth="1"/>
    <col min="13574" max="13575" width="10.6640625" customWidth="1"/>
    <col min="13576" max="13576" width="15.6640625" customWidth="1"/>
    <col min="13577" max="13577" width="10.6640625" customWidth="1"/>
    <col min="13578" max="13578" width="15.6640625" customWidth="1"/>
    <col min="13579" max="13579" width="12.6640625" customWidth="1"/>
    <col min="13580" max="13824" width="8.83203125" customWidth="1"/>
    <col min="13825" max="13825" width="15.6640625" customWidth="1"/>
    <col min="13826" max="13826" width="39.83203125" customWidth="1"/>
    <col min="13827" max="13829" width="8.6640625" customWidth="1"/>
    <col min="13830" max="13831" width="10.6640625" customWidth="1"/>
    <col min="13832" max="13832" width="15.6640625" customWidth="1"/>
    <col min="13833" max="13833" width="10.6640625" customWidth="1"/>
    <col min="13834" max="13834" width="15.6640625" customWidth="1"/>
    <col min="13835" max="13835" width="12.6640625" customWidth="1"/>
    <col min="13836" max="14080" width="8.83203125" customWidth="1"/>
    <col min="14081" max="14081" width="15.6640625" customWidth="1"/>
    <col min="14082" max="14082" width="39.83203125" customWidth="1"/>
    <col min="14083" max="14085" width="8.6640625" customWidth="1"/>
    <col min="14086" max="14087" width="10.6640625" customWidth="1"/>
    <col min="14088" max="14088" width="15.6640625" customWidth="1"/>
    <col min="14089" max="14089" width="10.6640625" customWidth="1"/>
    <col min="14090" max="14090" width="15.6640625" customWidth="1"/>
    <col min="14091" max="14091" width="12.6640625" customWidth="1"/>
    <col min="14092" max="14336" width="8.83203125" customWidth="1"/>
    <col min="14337" max="14337" width="15.6640625" customWidth="1"/>
    <col min="14338" max="14338" width="39.83203125" customWidth="1"/>
    <col min="14339" max="14341" width="8.6640625" customWidth="1"/>
    <col min="14342" max="14343" width="10.6640625" customWidth="1"/>
    <col min="14344" max="14344" width="15.6640625" customWidth="1"/>
    <col min="14345" max="14345" width="10.6640625" customWidth="1"/>
    <col min="14346" max="14346" width="15.6640625" customWidth="1"/>
    <col min="14347" max="14347" width="12.6640625" customWidth="1"/>
    <col min="14348" max="14592" width="8.83203125" customWidth="1"/>
    <col min="14593" max="14593" width="15.6640625" customWidth="1"/>
    <col min="14594" max="14594" width="39.83203125" customWidth="1"/>
    <col min="14595" max="14597" width="8.6640625" customWidth="1"/>
    <col min="14598" max="14599" width="10.6640625" customWidth="1"/>
    <col min="14600" max="14600" width="15.6640625" customWidth="1"/>
    <col min="14601" max="14601" width="10.6640625" customWidth="1"/>
    <col min="14602" max="14602" width="15.6640625" customWidth="1"/>
    <col min="14603" max="14603" width="12.6640625" customWidth="1"/>
    <col min="14604" max="14848" width="8.83203125" customWidth="1"/>
    <col min="14849" max="14849" width="15.6640625" customWidth="1"/>
    <col min="14850" max="14850" width="39.83203125" customWidth="1"/>
    <col min="14851" max="14853" width="8.6640625" customWidth="1"/>
    <col min="14854" max="14855" width="10.6640625" customWidth="1"/>
    <col min="14856" max="14856" width="15.6640625" customWidth="1"/>
    <col min="14857" max="14857" width="10.6640625" customWidth="1"/>
    <col min="14858" max="14858" width="15.6640625" customWidth="1"/>
    <col min="14859" max="14859" width="12.6640625" customWidth="1"/>
    <col min="14860" max="15104" width="8.83203125" customWidth="1"/>
    <col min="15105" max="15105" width="15.6640625" customWidth="1"/>
    <col min="15106" max="15106" width="39.83203125" customWidth="1"/>
    <col min="15107" max="15109" width="8.6640625" customWidth="1"/>
    <col min="15110" max="15111" width="10.6640625" customWidth="1"/>
    <col min="15112" max="15112" width="15.6640625" customWidth="1"/>
    <col min="15113" max="15113" width="10.6640625" customWidth="1"/>
    <col min="15114" max="15114" width="15.6640625" customWidth="1"/>
    <col min="15115" max="15115" width="12.6640625" customWidth="1"/>
    <col min="15116" max="15360" width="8.83203125" customWidth="1"/>
    <col min="15361" max="15361" width="15.6640625" customWidth="1"/>
    <col min="15362" max="15362" width="39.83203125" customWidth="1"/>
    <col min="15363" max="15365" width="8.6640625" customWidth="1"/>
    <col min="15366" max="15367" width="10.6640625" customWidth="1"/>
    <col min="15368" max="15368" width="15.6640625" customWidth="1"/>
    <col min="15369" max="15369" width="10.6640625" customWidth="1"/>
    <col min="15370" max="15370" width="15.6640625" customWidth="1"/>
    <col min="15371" max="15371" width="12.6640625" customWidth="1"/>
    <col min="15372" max="15616" width="8.83203125" customWidth="1"/>
    <col min="15617" max="15617" width="15.6640625" customWidth="1"/>
    <col min="15618" max="15618" width="39.83203125" customWidth="1"/>
    <col min="15619" max="15621" width="8.6640625" customWidth="1"/>
    <col min="15622" max="15623" width="10.6640625" customWidth="1"/>
    <col min="15624" max="15624" width="15.6640625" customWidth="1"/>
    <col min="15625" max="15625" width="10.6640625" customWidth="1"/>
    <col min="15626" max="15626" width="15.6640625" customWidth="1"/>
    <col min="15627" max="15627" width="12.6640625" customWidth="1"/>
    <col min="15628" max="15872" width="8.83203125" customWidth="1"/>
    <col min="15873" max="15873" width="15.6640625" customWidth="1"/>
    <col min="15874" max="15874" width="39.83203125" customWidth="1"/>
    <col min="15875" max="15877" width="8.6640625" customWidth="1"/>
    <col min="15878" max="15879" width="10.6640625" customWidth="1"/>
    <col min="15880" max="15880" width="15.6640625" customWidth="1"/>
    <col min="15881" max="15881" width="10.6640625" customWidth="1"/>
    <col min="15882" max="15882" width="15.6640625" customWidth="1"/>
    <col min="15883" max="15883" width="12.6640625" customWidth="1"/>
    <col min="15884" max="16128" width="8.83203125" customWidth="1"/>
    <col min="16129" max="16129" width="15.6640625" customWidth="1"/>
    <col min="16130" max="16130" width="39.83203125" customWidth="1"/>
    <col min="16131" max="16133" width="8.6640625" customWidth="1"/>
    <col min="16134" max="16135" width="10.6640625" customWidth="1"/>
    <col min="16136" max="16136" width="15.6640625" customWidth="1"/>
    <col min="16137" max="16137" width="10.6640625" customWidth="1"/>
    <col min="16138" max="16138" width="15.6640625" customWidth="1"/>
    <col min="16139" max="16139" width="12.6640625" customWidth="1"/>
    <col min="16140" max="16384" width="8.83203125" customWidth="1"/>
  </cols>
  <sheetData>
    <row r="1" spans="1:20" s="4" customFormat="1" ht="43.5" customHeight="1" x14ac:dyDescent="0.2">
      <c r="A1" s="31" t="s">
        <v>0</v>
      </c>
      <c r="B1" s="1"/>
      <c r="C1" s="31" t="s">
        <v>1</v>
      </c>
      <c r="D1" s="33" t="s">
        <v>2</v>
      </c>
      <c r="E1" s="34"/>
      <c r="F1" s="33" t="s">
        <v>3</v>
      </c>
      <c r="G1" s="34"/>
      <c r="H1" s="2" t="s">
        <v>4</v>
      </c>
      <c r="I1" s="2" t="s">
        <v>5</v>
      </c>
      <c r="J1" s="3" t="s">
        <v>6</v>
      </c>
      <c r="K1" s="35" t="s">
        <v>7</v>
      </c>
    </row>
    <row r="2" spans="1:20" s="4" customFormat="1" ht="29.25" customHeight="1" x14ac:dyDescent="0.2">
      <c r="A2" s="32"/>
      <c r="B2" s="5"/>
      <c r="C2" s="32"/>
      <c r="D2" s="2" t="str">
        <f>F2</f>
        <v>Test Sample</v>
      </c>
      <c r="E2" s="2" t="str">
        <f>G2</f>
        <v>Control Sample</v>
      </c>
      <c r="F2" s="6" t="s">
        <v>8</v>
      </c>
      <c r="G2" s="6" t="s">
        <v>9</v>
      </c>
      <c r="H2" s="2" t="str">
        <f>D2&amp;" /"&amp;E2</f>
        <v>Test Sample /Control Sample</v>
      </c>
      <c r="I2" s="2" t="s">
        <v>10</v>
      </c>
      <c r="J2" s="2" t="str">
        <f>D2&amp;" /"&amp;E2</f>
        <v>Test Sample /Control Sample</v>
      </c>
      <c r="K2" s="36"/>
    </row>
    <row r="3" spans="1:20" ht="15" customHeight="1" x14ac:dyDescent="0.2">
      <c r="A3" s="7" t="s">
        <v>11</v>
      </c>
      <c r="B3" s="8" t="s">
        <v>12</v>
      </c>
      <c r="C3" s="9" t="s">
        <v>13</v>
      </c>
      <c r="D3" s="10">
        <v>3.8644099999999995</v>
      </c>
      <c r="E3" s="10">
        <v>5.4315133333333323</v>
      </c>
      <c r="F3" s="11">
        <f>IF(ISERROR(2^-D3),"N/A",2^-D3)</f>
        <v>6.8658873636784981E-2</v>
      </c>
      <c r="G3" s="11">
        <f>IF(ISERROR(2^-E3),"N/A",2^-E3)</f>
        <v>2.3171362143264276E-2</v>
      </c>
      <c r="H3" s="10">
        <f>IF(ISERROR(F3/G3),"N/A",F3/G3)</f>
        <v>2.9630918205101526</v>
      </c>
      <c r="I3" s="12" t="s">
        <v>278</v>
      </c>
      <c r="J3" s="10">
        <f t="shared" ref="J3:J66" si="0">IF(H3&gt;1,H3,-1/H3)</f>
        <v>2.9630918205101526</v>
      </c>
      <c r="K3" s="13" t="s">
        <v>279</v>
      </c>
    </row>
    <row r="4" spans="1:20" ht="15" customHeight="1" x14ac:dyDescent="0.2">
      <c r="A4" s="14" t="s">
        <v>14</v>
      </c>
      <c r="B4" s="15" t="s">
        <v>15</v>
      </c>
      <c r="C4" s="9" t="s">
        <v>16</v>
      </c>
      <c r="D4" s="10">
        <v>4.6435099999999991</v>
      </c>
      <c r="E4" s="10">
        <v>5.1178799999999987</v>
      </c>
      <c r="F4" s="11">
        <f>IF(ISERROR(2^-D4),"N/A",2^-D4)</f>
        <v>4.0009599570364221E-2</v>
      </c>
      <c r="G4" s="11">
        <f t="shared" ref="G4:G67" si="1">IF(ISERROR(2^-E4),"N/A",2^-E4)</f>
        <v>2.8798151081959281E-2</v>
      </c>
      <c r="H4" s="10">
        <f t="shared" ref="H4:H32" si="2">IF(ISERROR(F4/G4),"N/A",F4/G4)</f>
        <v>1.3893113990720187</v>
      </c>
      <c r="I4" s="12" t="s">
        <v>278</v>
      </c>
      <c r="J4" s="10">
        <f t="shared" si="0"/>
        <v>1.3893113990720187</v>
      </c>
      <c r="K4" s="13" t="s">
        <v>279</v>
      </c>
      <c r="O4" s="16"/>
      <c r="P4" s="16"/>
      <c r="Q4" s="16"/>
      <c r="R4" s="16"/>
      <c r="S4" s="16"/>
      <c r="T4" s="16"/>
    </row>
    <row r="5" spans="1:20" ht="15" customHeight="1" x14ac:dyDescent="0.2">
      <c r="A5" s="14" t="s">
        <v>17</v>
      </c>
      <c r="B5" s="15" t="s">
        <v>18</v>
      </c>
      <c r="C5" s="9" t="s">
        <v>19</v>
      </c>
      <c r="D5" s="10">
        <v>6.25976</v>
      </c>
      <c r="E5" s="10">
        <v>6.5244466666666661</v>
      </c>
      <c r="F5" s="11">
        <f t="shared" ref="F5:G68" si="3">IF(ISERROR(2^-D5),"N/A",2^-D5)</f>
        <v>1.3050419567265789E-2</v>
      </c>
      <c r="G5" s="11">
        <f t="shared" si="1"/>
        <v>1.0862901666578859E-2</v>
      </c>
      <c r="H5" s="10">
        <f t="shared" si="2"/>
        <v>1.2013750991981373</v>
      </c>
      <c r="I5" s="12" t="s">
        <v>278</v>
      </c>
      <c r="J5" s="10">
        <f t="shared" si="0"/>
        <v>1.2013750991981373</v>
      </c>
      <c r="K5" s="13" t="s">
        <v>279</v>
      </c>
      <c r="O5" s="16"/>
      <c r="P5" s="16"/>
      <c r="Q5" s="16"/>
      <c r="R5" s="16"/>
      <c r="S5" s="16"/>
      <c r="T5" s="16"/>
    </row>
    <row r="6" spans="1:20" ht="15" customHeight="1" x14ac:dyDescent="0.2">
      <c r="A6" s="14" t="s">
        <v>20</v>
      </c>
      <c r="B6" s="15" t="s">
        <v>21</v>
      </c>
      <c r="C6" s="9" t="s">
        <v>22</v>
      </c>
      <c r="D6" s="10">
        <v>6.9593099999999986</v>
      </c>
      <c r="E6" s="10">
        <v>7.5105466666666665</v>
      </c>
      <c r="F6" s="11">
        <f t="shared" si="3"/>
        <v>8.0359817332832234E-3</v>
      </c>
      <c r="G6" s="11">
        <f t="shared" si="1"/>
        <v>5.4840343892746885E-3</v>
      </c>
      <c r="H6" s="10">
        <f t="shared" si="2"/>
        <v>1.4653412365537797</v>
      </c>
      <c r="I6" s="12" t="s">
        <v>278</v>
      </c>
      <c r="J6" s="10">
        <f t="shared" si="0"/>
        <v>1.4653412365537797</v>
      </c>
      <c r="K6" s="13" t="s">
        <v>279</v>
      </c>
      <c r="O6" s="16"/>
      <c r="P6" s="16"/>
      <c r="Q6" s="16"/>
      <c r="R6" s="16"/>
      <c r="S6" s="16"/>
      <c r="T6" s="16"/>
    </row>
    <row r="7" spans="1:20" ht="15" customHeight="1" x14ac:dyDescent="0.2">
      <c r="A7" s="14" t="s">
        <v>23</v>
      </c>
      <c r="B7" s="15" t="s">
        <v>24</v>
      </c>
      <c r="C7" s="9" t="s">
        <v>25</v>
      </c>
      <c r="D7" s="10">
        <v>4.7991099999999989</v>
      </c>
      <c r="E7" s="10">
        <v>5.3756466666666656</v>
      </c>
      <c r="F7" s="11">
        <f t="shared" si="3"/>
        <v>3.5918975211670263E-2</v>
      </c>
      <c r="G7" s="11">
        <f t="shared" si="1"/>
        <v>2.4086245424520859E-2</v>
      </c>
      <c r="H7" s="10">
        <f t="shared" si="2"/>
        <v>1.4912650177973843</v>
      </c>
      <c r="I7" s="12" t="s">
        <v>278</v>
      </c>
      <c r="J7" s="10">
        <f t="shared" si="0"/>
        <v>1.4912650177973843</v>
      </c>
      <c r="K7" s="13" t="s">
        <v>279</v>
      </c>
      <c r="O7" s="16"/>
      <c r="P7" s="16"/>
      <c r="Q7" s="16"/>
      <c r="R7" s="16"/>
      <c r="S7" s="16"/>
      <c r="T7" s="16"/>
    </row>
    <row r="8" spans="1:20" ht="15" customHeight="1" x14ac:dyDescent="0.2">
      <c r="A8" s="14" t="s">
        <v>26</v>
      </c>
      <c r="B8" s="15" t="s">
        <v>27</v>
      </c>
      <c r="C8" s="9" t="s">
        <v>28</v>
      </c>
      <c r="D8" s="10">
        <v>3.687660000000001</v>
      </c>
      <c r="E8" s="10">
        <v>3.9184466666666657</v>
      </c>
      <c r="F8" s="11">
        <f t="shared" si="3"/>
        <v>7.7607505829487555E-2</v>
      </c>
      <c r="G8" s="11">
        <f t="shared" si="1"/>
        <v>6.6134795797234081E-2</v>
      </c>
      <c r="H8" s="10">
        <f t="shared" si="2"/>
        <v>1.1734746421146929</v>
      </c>
      <c r="I8" s="12" t="s">
        <v>278</v>
      </c>
      <c r="J8" s="10">
        <f t="shared" si="0"/>
        <v>1.1734746421146929</v>
      </c>
      <c r="K8" s="13" t="s">
        <v>279</v>
      </c>
      <c r="O8" s="16"/>
      <c r="P8" s="16"/>
      <c r="Q8" s="16"/>
      <c r="R8" s="16"/>
      <c r="S8" s="16"/>
      <c r="T8" s="16"/>
    </row>
    <row r="9" spans="1:20" ht="15" customHeight="1" x14ac:dyDescent="0.2">
      <c r="A9" s="14" t="s">
        <v>29</v>
      </c>
      <c r="B9" s="15" t="s">
        <v>30</v>
      </c>
      <c r="C9" s="9" t="s">
        <v>31</v>
      </c>
      <c r="D9" s="10">
        <v>3.6739099999999993</v>
      </c>
      <c r="E9" s="10">
        <v>4.1173133333333327</v>
      </c>
      <c r="F9" s="11">
        <f t="shared" si="3"/>
        <v>7.8350701396187952E-2</v>
      </c>
      <c r="G9" s="11">
        <f t="shared" si="1"/>
        <v>5.761892947896937E-2</v>
      </c>
      <c r="H9" s="10">
        <f t="shared" si="2"/>
        <v>1.3598083495248827</v>
      </c>
      <c r="I9" s="12" t="s">
        <v>278</v>
      </c>
      <c r="J9" s="10">
        <f t="shared" si="0"/>
        <v>1.3598083495248827</v>
      </c>
      <c r="K9" s="13" t="s">
        <v>279</v>
      </c>
      <c r="O9" s="16"/>
      <c r="P9" s="16"/>
      <c r="Q9" s="16"/>
      <c r="R9" s="16"/>
      <c r="S9" s="16"/>
      <c r="T9" s="16"/>
    </row>
    <row r="10" spans="1:20" ht="15" customHeight="1" x14ac:dyDescent="0.2">
      <c r="A10" s="14" t="s">
        <v>32</v>
      </c>
      <c r="B10" s="15" t="s">
        <v>33</v>
      </c>
      <c r="C10" s="9" t="s">
        <v>34</v>
      </c>
      <c r="D10" s="10">
        <v>3.5352099999999993</v>
      </c>
      <c r="E10" s="10">
        <v>3.9594133333333326</v>
      </c>
      <c r="F10" s="11">
        <f t="shared" si="3"/>
        <v>8.6257277985738262E-2</v>
      </c>
      <c r="G10" s="11">
        <f t="shared" si="1"/>
        <v>6.4283249400218304E-2</v>
      </c>
      <c r="H10" s="10">
        <f t="shared" si="2"/>
        <v>1.3418313291649713</v>
      </c>
      <c r="I10" s="12" t="s">
        <v>278</v>
      </c>
      <c r="J10" s="10">
        <f t="shared" si="0"/>
        <v>1.3418313291649713</v>
      </c>
      <c r="K10" s="13" t="s">
        <v>279</v>
      </c>
      <c r="O10" s="16"/>
      <c r="P10" s="16"/>
      <c r="Q10" s="16"/>
      <c r="R10" s="16"/>
      <c r="S10" s="16"/>
      <c r="T10" s="16"/>
    </row>
    <row r="11" spans="1:20" ht="15" customHeight="1" x14ac:dyDescent="0.2">
      <c r="A11" s="14" t="s">
        <v>35</v>
      </c>
      <c r="B11" s="15" t="s">
        <v>36</v>
      </c>
      <c r="C11" s="9" t="s">
        <v>37</v>
      </c>
      <c r="D11" s="10">
        <v>8.7724599999999988</v>
      </c>
      <c r="E11" s="10">
        <v>8.8621133333333315</v>
      </c>
      <c r="F11" s="11">
        <f t="shared" si="3"/>
        <v>2.2867906309985884E-3</v>
      </c>
      <c r="G11" s="11">
        <f t="shared" si="1"/>
        <v>2.1490081458409114E-3</v>
      </c>
      <c r="H11" s="10">
        <f t="shared" si="2"/>
        <v>1.0641144545795858</v>
      </c>
      <c r="I11" s="12" t="s">
        <v>278</v>
      </c>
      <c r="J11" s="10">
        <f t="shared" si="0"/>
        <v>1.0641144545795858</v>
      </c>
      <c r="K11" s="13" t="s">
        <v>279</v>
      </c>
      <c r="O11" s="16"/>
      <c r="P11" s="16"/>
      <c r="Q11" s="16"/>
      <c r="R11" s="16"/>
      <c r="S11" s="16"/>
      <c r="T11" s="16"/>
    </row>
    <row r="12" spans="1:20" ht="15" customHeight="1" x14ac:dyDescent="0.2">
      <c r="A12" s="14" t="s">
        <v>38</v>
      </c>
      <c r="B12" s="15" t="s">
        <v>39</v>
      </c>
      <c r="C12" s="9" t="s">
        <v>40</v>
      </c>
      <c r="D12" s="10">
        <v>8.3793099999999985</v>
      </c>
      <c r="E12" s="10">
        <v>9.0911133333333325</v>
      </c>
      <c r="F12" s="11">
        <f t="shared" si="3"/>
        <v>3.00314531401063E-3</v>
      </c>
      <c r="G12" s="11">
        <f t="shared" si="1"/>
        <v>1.8335898350868886E-3</v>
      </c>
      <c r="H12" s="10">
        <f t="shared" si="2"/>
        <v>1.6378501105010324</v>
      </c>
      <c r="I12" s="12" t="s">
        <v>278</v>
      </c>
      <c r="J12" s="10">
        <f t="shared" si="0"/>
        <v>1.6378501105010324</v>
      </c>
      <c r="K12" s="13" t="s">
        <v>279</v>
      </c>
      <c r="O12" s="16"/>
      <c r="P12" s="16"/>
      <c r="Q12" s="16"/>
      <c r="R12" s="16"/>
      <c r="S12" s="16"/>
      <c r="T12" s="16"/>
    </row>
    <row r="13" spans="1:20" ht="15" customHeight="1" x14ac:dyDescent="0.2">
      <c r="A13" s="14" t="s">
        <v>41</v>
      </c>
      <c r="B13" s="15" t="s">
        <v>42</v>
      </c>
      <c r="C13" s="9" t="s">
        <v>43</v>
      </c>
      <c r="D13" s="10">
        <v>12.80936</v>
      </c>
      <c r="E13" s="10">
        <v>13.361846666666665</v>
      </c>
      <c r="F13" s="11">
        <f t="shared" si="3"/>
        <v>1.3931517176643486E-4</v>
      </c>
      <c r="G13" s="11">
        <f t="shared" si="1"/>
        <v>9.4991196025468467E-5</v>
      </c>
      <c r="H13" s="10">
        <f t="shared" si="2"/>
        <v>1.4666114081675792</v>
      </c>
      <c r="I13" s="12" t="s">
        <v>278</v>
      </c>
      <c r="J13" s="10">
        <f t="shared" si="0"/>
        <v>1.4666114081675792</v>
      </c>
      <c r="K13" s="13" t="s">
        <v>280</v>
      </c>
      <c r="O13" s="16"/>
      <c r="P13" s="16"/>
      <c r="Q13" s="16"/>
      <c r="R13" s="16"/>
      <c r="S13" s="16"/>
      <c r="T13" s="16"/>
    </row>
    <row r="14" spans="1:20" ht="15" customHeight="1" x14ac:dyDescent="0.2">
      <c r="A14" s="14" t="s">
        <v>44</v>
      </c>
      <c r="B14" s="15" t="s">
        <v>45</v>
      </c>
      <c r="C14" s="9" t="s">
        <v>46</v>
      </c>
      <c r="D14" s="10">
        <v>6.7167600000000007</v>
      </c>
      <c r="E14" s="10">
        <v>6.560346666666665</v>
      </c>
      <c r="F14" s="11">
        <f t="shared" si="3"/>
        <v>9.507224872751751E-3</v>
      </c>
      <c r="G14" s="11">
        <f t="shared" si="1"/>
        <v>1.0595924896628542E-2</v>
      </c>
      <c r="H14" s="10">
        <f t="shared" si="2"/>
        <v>0.89725295012017325</v>
      </c>
      <c r="I14" s="12" t="s">
        <v>278</v>
      </c>
      <c r="J14" s="10">
        <f t="shared" si="0"/>
        <v>-1.1145129139626293</v>
      </c>
      <c r="K14" s="13" t="s">
        <v>279</v>
      </c>
      <c r="O14" s="16"/>
      <c r="P14" s="16"/>
      <c r="Q14" s="16"/>
      <c r="R14" s="16"/>
      <c r="S14" s="16"/>
      <c r="T14" s="16"/>
    </row>
    <row r="15" spans="1:20" ht="15" customHeight="1" x14ac:dyDescent="0.2">
      <c r="A15" s="14" t="s">
        <v>47</v>
      </c>
      <c r="B15" s="8" t="s">
        <v>48</v>
      </c>
      <c r="C15" s="9" t="s">
        <v>49</v>
      </c>
      <c r="D15" s="10">
        <v>9.6340599999999998</v>
      </c>
      <c r="E15" s="10">
        <v>12.284613333333331</v>
      </c>
      <c r="F15" s="11">
        <f t="shared" si="3"/>
        <v>1.2585166337592407E-3</v>
      </c>
      <c r="G15" s="11">
        <f t="shared" si="1"/>
        <v>2.0043008079127875E-4</v>
      </c>
      <c r="H15" s="10">
        <f t="shared" si="2"/>
        <v>6.2790806090120688</v>
      </c>
      <c r="I15" s="12" t="s">
        <v>278</v>
      </c>
      <c r="J15" s="10">
        <f t="shared" si="0"/>
        <v>6.2790806090120688</v>
      </c>
      <c r="K15" s="13" t="s">
        <v>281</v>
      </c>
      <c r="O15" s="16"/>
      <c r="P15" s="16"/>
      <c r="Q15" s="16"/>
      <c r="R15" s="16"/>
      <c r="S15" s="16"/>
      <c r="T15" s="16"/>
    </row>
    <row r="16" spans="1:20" ht="15" customHeight="1" x14ac:dyDescent="0.2">
      <c r="A16" s="14" t="s">
        <v>50</v>
      </c>
      <c r="B16" s="15" t="s">
        <v>51</v>
      </c>
      <c r="C16" s="9" t="s">
        <v>52</v>
      </c>
      <c r="D16" s="10">
        <v>7.3488100000000003</v>
      </c>
      <c r="E16" s="10">
        <v>8.0670799999999989</v>
      </c>
      <c r="F16" s="11">
        <f t="shared" si="3"/>
        <v>6.1346212910749253E-3</v>
      </c>
      <c r="G16" s="11">
        <f t="shared" si="1"/>
        <v>3.7287815631961555E-3</v>
      </c>
      <c r="H16" s="10">
        <f t="shared" si="2"/>
        <v>1.6452080088640495</v>
      </c>
      <c r="I16" s="12" t="s">
        <v>278</v>
      </c>
      <c r="J16" s="10">
        <f t="shared" si="0"/>
        <v>1.6452080088640495</v>
      </c>
      <c r="K16" s="13" t="s">
        <v>279</v>
      </c>
      <c r="O16" s="16"/>
      <c r="P16" s="16"/>
      <c r="Q16" s="16"/>
      <c r="R16" s="16"/>
      <c r="S16" s="16"/>
      <c r="T16" s="16"/>
    </row>
    <row r="17" spans="1:20" ht="15" customHeight="1" x14ac:dyDescent="0.2">
      <c r="A17" s="14" t="s">
        <v>53</v>
      </c>
      <c r="B17" s="15" t="s">
        <v>54</v>
      </c>
      <c r="C17" s="9" t="s">
        <v>55</v>
      </c>
      <c r="D17" s="10">
        <v>8.7289599999999989</v>
      </c>
      <c r="E17" s="10">
        <v>9.6149133333333321</v>
      </c>
      <c r="F17" s="11">
        <f t="shared" si="3"/>
        <v>2.3567917489410004E-3</v>
      </c>
      <c r="G17" s="11">
        <f t="shared" si="1"/>
        <v>1.2753303086339056E-3</v>
      </c>
      <c r="H17" s="10">
        <f t="shared" si="2"/>
        <v>1.8479853673873106</v>
      </c>
      <c r="I17" s="12" t="s">
        <v>278</v>
      </c>
      <c r="J17" s="10">
        <f t="shared" si="0"/>
        <v>1.8479853673873106</v>
      </c>
      <c r="K17" s="13" t="s">
        <v>279</v>
      </c>
      <c r="O17" s="16"/>
      <c r="P17" s="16"/>
      <c r="Q17" s="16"/>
      <c r="R17" s="16"/>
      <c r="S17" s="16"/>
      <c r="T17" s="16"/>
    </row>
    <row r="18" spans="1:20" ht="15" customHeight="1" x14ac:dyDescent="0.2">
      <c r="A18" s="14" t="s">
        <v>56</v>
      </c>
      <c r="B18" s="8" t="s">
        <v>57</v>
      </c>
      <c r="C18" s="9" t="s">
        <v>58</v>
      </c>
      <c r="D18" s="10">
        <v>10.44871</v>
      </c>
      <c r="E18" s="10">
        <v>13.324246666666665</v>
      </c>
      <c r="F18" s="11">
        <f t="shared" si="3"/>
        <v>7.1552510159646632E-4</v>
      </c>
      <c r="G18" s="11">
        <f t="shared" si="1"/>
        <v>9.7499431564491415E-5</v>
      </c>
      <c r="H18" s="10">
        <f t="shared" si="2"/>
        <v>7.3387617765051196</v>
      </c>
      <c r="I18" s="12" t="s">
        <v>278</v>
      </c>
      <c r="J18" s="10">
        <f t="shared" si="0"/>
        <v>7.3387617765051196</v>
      </c>
      <c r="K18" s="13" t="s">
        <v>281</v>
      </c>
      <c r="O18" s="16"/>
      <c r="P18" s="16"/>
      <c r="Q18" s="16"/>
      <c r="R18" s="16"/>
      <c r="S18" s="16"/>
      <c r="T18" s="16"/>
    </row>
    <row r="19" spans="1:20" ht="15" customHeight="1" x14ac:dyDescent="0.2">
      <c r="A19" s="14" t="s">
        <v>59</v>
      </c>
      <c r="B19" s="15" t="s">
        <v>60</v>
      </c>
      <c r="C19" s="9" t="s">
        <v>61</v>
      </c>
      <c r="D19" s="10">
        <v>10.39916</v>
      </c>
      <c r="E19" s="10">
        <v>10.696913333333333</v>
      </c>
      <c r="F19" s="11">
        <f t="shared" si="3"/>
        <v>7.40527021385884E-4</v>
      </c>
      <c r="G19" s="11">
        <f t="shared" si="1"/>
        <v>6.0243226768796746E-4</v>
      </c>
      <c r="H19" s="10">
        <f t="shared" si="2"/>
        <v>1.2292286803094075</v>
      </c>
      <c r="I19" s="12" t="s">
        <v>278</v>
      </c>
      <c r="J19" s="10">
        <f t="shared" si="0"/>
        <v>1.2292286803094075</v>
      </c>
      <c r="K19" s="13" t="s">
        <v>279</v>
      </c>
      <c r="O19" s="16"/>
      <c r="P19" s="16"/>
      <c r="Q19" s="16"/>
      <c r="R19" s="16"/>
      <c r="S19" s="16"/>
      <c r="T19" s="16"/>
    </row>
    <row r="20" spans="1:20" ht="15" customHeight="1" x14ac:dyDescent="0.2">
      <c r="A20" s="14" t="s">
        <v>62</v>
      </c>
      <c r="B20" s="8" t="s">
        <v>63</v>
      </c>
      <c r="C20" s="9" t="s">
        <v>64</v>
      </c>
      <c r="D20" s="10">
        <v>10.71776</v>
      </c>
      <c r="E20" s="10">
        <v>13.727046666666666</v>
      </c>
      <c r="F20" s="11">
        <f t="shared" si="3"/>
        <v>5.9378982812475492E-4</v>
      </c>
      <c r="G20" s="11">
        <f t="shared" si="1"/>
        <v>7.3747482832262179E-5</v>
      </c>
      <c r="H20" s="10">
        <f t="shared" si="2"/>
        <v>8.0516623119913557</v>
      </c>
      <c r="I20" s="12" t="s">
        <v>278</v>
      </c>
      <c r="J20" s="10">
        <f t="shared" si="0"/>
        <v>8.0516623119913557</v>
      </c>
      <c r="K20" s="13" t="s">
        <v>280</v>
      </c>
    </row>
    <row r="21" spans="1:20" ht="15" customHeight="1" x14ac:dyDescent="0.2">
      <c r="A21" s="14" t="s">
        <v>65</v>
      </c>
      <c r="B21" s="15" t="s">
        <v>66</v>
      </c>
      <c r="C21" s="9" t="s">
        <v>67</v>
      </c>
      <c r="D21" s="10">
        <v>4.2191600000000005</v>
      </c>
      <c r="E21" s="10">
        <v>4.6452133333333316</v>
      </c>
      <c r="F21" s="11">
        <f t="shared" si="3"/>
        <v>5.3691592265866527E-2</v>
      </c>
      <c r="G21" s="11">
        <f t="shared" si="1"/>
        <v>3.9962389683539656E-2</v>
      </c>
      <c r="H21" s="10">
        <f t="shared" si="2"/>
        <v>1.3435530930719559</v>
      </c>
      <c r="I21" s="12" t="s">
        <v>278</v>
      </c>
      <c r="J21" s="10">
        <f t="shared" si="0"/>
        <v>1.3435530930719559</v>
      </c>
      <c r="K21" s="13" t="s">
        <v>279</v>
      </c>
    </row>
    <row r="22" spans="1:20" ht="15" customHeight="1" x14ac:dyDescent="0.2">
      <c r="A22" s="14" t="s">
        <v>68</v>
      </c>
      <c r="B22" s="15" t="s">
        <v>69</v>
      </c>
      <c r="C22" s="9" t="s">
        <v>70</v>
      </c>
      <c r="D22" s="10">
        <v>9.92896</v>
      </c>
      <c r="E22" s="10">
        <v>10.321346666666665</v>
      </c>
      <c r="F22" s="11">
        <f t="shared" si="3"/>
        <v>1.0258531923061226E-3</v>
      </c>
      <c r="G22" s="11">
        <f t="shared" si="1"/>
        <v>7.8156491918239426E-4</v>
      </c>
      <c r="H22" s="10">
        <f t="shared" si="2"/>
        <v>1.3125629965317298</v>
      </c>
      <c r="I22" s="12" t="s">
        <v>278</v>
      </c>
      <c r="J22" s="10">
        <f t="shared" si="0"/>
        <v>1.3125629965317298</v>
      </c>
      <c r="K22" s="13" t="s">
        <v>279</v>
      </c>
    </row>
    <row r="23" spans="1:20" ht="15" customHeight="1" x14ac:dyDescent="0.2">
      <c r="A23" s="14" t="s">
        <v>71</v>
      </c>
      <c r="B23" s="15" t="s">
        <v>72</v>
      </c>
      <c r="C23" s="9" t="s">
        <v>73</v>
      </c>
      <c r="D23" s="10">
        <v>3.549059999999999</v>
      </c>
      <c r="E23" s="10">
        <v>3.9017133333333334</v>
      </c>
      <c r="F23" s="11">
        <f t="shared" si="3"/>
        <v>8.5433162607130964E-2</v>
      </c>
      <c r="G23" s="11">
        <f t="shared" si="1"/>
        <v>6.6906336766692914E-2</v>
      </c>
      <c r="H23" s="10">
        <f t="shared" si="2"/>
        <v>1.2769068930651875</v>
      </c>
      <c r="I23" s="12" t="s">
        <v>278</v>
      </c>
      <c r="J23" s="10">
        <f t="shared" si="0"/>
        <v>1.2769068930651875</v>
      </c>
      <c r="K23" s="13" t="s">
        <v>279</v>
      </c>
    </row>
    <row r="24" spans="1:20" ht="15" customHeight="1" x14ac:dyDescent="0.2">
      <c r="A24" s="14" t="s">
        <v>74</v>
      </c>
      <c r="B24" s="8" t="s">
        <v>75</v>
      </c>
      <c r="C24" s="9" t="s">
        <v>76</v>
      </c>
      <c r="D24" s="10">
        <v>8.4063099999999995</v>
      </c>
      <c r="E24" s="10">
        <v>9.94008</v>
      </c>
      <c r="F24" s="11">
        <f t="shared" si="3"/>
        <v>2.947464188504834E-3</v>
      </c>
      <c r="G24" s="11">
        <f t="shared" si="1"/>
        <v>1.0179765194019475E-3</v>
      </c>
      <c r="H24" s="10">
        <f t="shared" si="2"/>
        <v>2.8954147097974756</v>
      </c>
      <c r="I24" s="12" t="s">
        <v>278</v>
      </c>
      <c r="J24" s="10">
        <f t="shared" si="0"/>
        <v>2.8954147097974756</v>
      </c>
      <c r="K24" s="13" t="s">
        <v>279</v>
      </c>
    </row>
    <row r="25" spans="1:20" ht="15" customHeight="1" x14ac:dyDescent="0.2">
      <c r="A25" s="14" t="s">
        <v>77</v>
      </c>
      <c r="B25" s="15" t="s">
        <v>78</v>
      </c>
      <c r="C25" s="9" t="s">
        <v>79</v>
      </c>
      <c r="D25" s="10">
        <v>-0.10104000000000113</v>
      </c>
      <c r="E25" s="10">
        <v>0.20587999999999931</v>
      </c>
      <c r="F25" s="11">
        <f t="shared" si="3"/>
        <v>1.0725463537049442</v>
      </c>
      <c r="G25" s="11">
        <f t="shared" si="1"/>
        <v>0.8670096763530788</v>
      </c>
      <c r="H25" s="10">
        <f t="shared" si="2"/>
        <v>1.2370638793980002</v>
      </c>
      <c r="I25" s="12" t="s">
        <v>278</v>
      </c>
      <c r="J25" s="10">
        <f t="shared" si="0"/>
        <v>1.2370638793980002</v>
      </c>
      <c r="K25" s="13" t="s">
        <v>279</v>
      </c>
    </row>
    <row r="26" spans="1:20" ht="15" customHeight="1" x14ac:dyDescent="0.2">
      <c r="A26" s="14" t="s">
        <v>80</v>
      </c>
      <c r="B26" s="15" t="s">
        <v>81</v>
      </c>
      <c r="C26" s="9" t="s">
        <v>82</v>
      </c>
      <c r="D26" s="10">
        <v>8.2045099999999991</v>
      </c>
      <c r="E26" s="10">
        <v>8.2628799999999991</v>
      </c>
      <c r="F26" s="11">
        <f t="shared" si="3"/>
        <v>3.3899741791934656E-3</v>
      </c>
      <c r="G26" s="11">
        <f t="shared" si="1"/>
        <v>3.2555567438015635E-3</v>
      </c>
      <c r="H26" s="10">
        <f t="shared" si="2"/>
        <v>1.0412886169616999</v>
      </c>
      <c r="I26" s="12" t="s">
        <v>278</v>
      </c>
      <c r="J26" s="10">
        <f t="shared" si="0"/>
        <v>1.0412886169616999</v>
      </c>
      <c r="K26" s="13" t="s">
        <v>279</v>
      </c>
    </row>
    <row r="27" spans="1:20" ht="15" customHeight="1" x14ac:dyDescent="0.2">
      <c r="A27" s="14" t="s">
        <v>83</v>
      </c>
      <c r="B27" s="15" t="s">
        <v>84</v>
      </c>
      <c r="C27" s="9" t="s">
        <v>85</v>
      </c>
      <c r="D27" s="10">
        <v>13.60821</v>
      </c>
      <c r="E27" s="10">
        <v>13.931146666666669</v>
      </c>
      <c r="F27" s="11">
        <f t="shared" si="3"/>
        <v>8.0079361684035657E-5</v>
      </c>
      <c r="G27" s="11">
        <f t="shared" si="1"/>
        <v>6.4018718937756939E-5</v>
      </c>
      <c r="H27" s="10">
        <f t="shared" si="2"/>
        <v>1.2508741663808345</v>
      </c>
      <c r="I27" s="12" t="s">
        <v>278</v>
      </c>
      <c r="J27" s="10">
        <f t="shared" si="0"/>
        <v>1.2508741663808345</v>
      </c>
      <c r="K27" s="13" t="s">
        <v>280</v>
      </c>
    </row>
    <row r="28" spans="1:20" ht="15" customHeight="1" x14ac:dyDescent="0.2">
      <c r="A28" s="14" t="s">
        <v>86</v>
      </c>
      <c r="B28" s="15" t="s">
        <v>87</v>
      </c>
      <c r="C28" s="9" t="s">
        <v>88</v>
      </c>
      <c r="D28" s="10">
        <v>3.2537600000000015</v>
      </c>
      <c r="E28" s="10">
        <v>3.8450466666666663</v>
      </c>
      <c r="F28" s="11">
        <f t="shared" si="3"/>
        <v>0.10483846204079271</v>
      </c>
      <c r="G28" s="11">
        <f t="shared" si="1"/>
        <v>6.9586600194286904E-2</v>
      </c>
      <c r="H28" s="10">
        <f t="shared" si="2"/>
        <v>1.5065897995890307</v>
      </c>
      <c r="I28" s="12" t="s">
        <v>278</v>
      </c>
      <c r="J28" s="10">
        <f t="shared" si="0"/>
        <v>1.5065897995890307</v>
      </c>
      <c r="K28" s="13" t="s">
        <v>279</v>
      </c>
    </row>
    <row r="29" spans="1:20" ht="15" customHeight="1" x14ac:dyDescent="0.2">
      <c r="A29" s="14" t="s">
        <v>89</v>
      </c>
      <c r="B29" s="8" t="s">
        <v>90</v>
      </c>
      <c r="C29" s="9" t="s">
        <v>91</v>
      </c>
      <c r="D29" s="10">
        <v>8.3810599999999997</v>
      </c>
      <c r="E29" s="10">
        <v>10.087379999999998</v>
      </c>
      <c r="F29" s="11">
        <f t="shared" si="3"/>
        <v>2.9995046845249498E-3</v>
      </c>
      <c r="G29" s="11">
        <f t="shared" si="1"/>
        <v>9.1917042539313985E-4</v>
      </c>
      <c r="H29" s="10">
        <f t="shared" si="2"/>
        <v>3.2632737103590195</v>
      </c>
      <c r="I29" s="12" t="s">
        <v>278</v>
      </c>
      <c r="J29" s="10">
        <f t="shared" si="0"/>
        <v>3.2632737103590195</v>
      </c>
      <c r="K29" s="13" t="s">
        <v>279</v>
      </c>
    </row>
    <row r="30" spans="1:20" ht="15" customHeight="1" x14ac:dyDescent="0.2">
      <c r="A30" s="14" t="s">
        <v>92</v>
      </c>
      <c r="B30" s="15" t="s">
        <v>93</v>
      </c>
      <c r="C30" s="9" t="s">
        <v>94</v>
      </c>
      <c r="D30" s="10">
        <v>3.0707100000000001</v>
      </c>
      <c r="E30" s="10">
        <v>3.5985466666666661</v>
      </c>
      <c r="F30" s="11">
        <f t="shared" si="3"/>
        <v>0.11902116092057674</v>
      </c>
      <c r="G30" s="11">
        <f t="shared" si="1"/>
        <v>8.2552363646928972E-2</v>
      </c>
      <c r="H30" s="10">
        <f t="shared" si="2"/>
        <v>1.4417656341085812</v>
      </c>
      <c r="I30" s="12" t="s">
        <v>278</v>
      </c>
      <c r="J30" s="10">
        <f t="shared" si="0"/>
        <v>1.4417656341085812</v>
      </c>
      <c r="K30" s="13" t="s">
        <v>279</v>
      </c>
    </row>
    <row r="31" spans="1:20" ht="15" customHeight="1" x14ac:dyDescent="0.2">
      <c r="A31" s="14" t="s">
        <v>95</v>
      </c>
      <c r="B31" s="15" t="s">
        <v>96</v>
      </c>
      <c r="C31" s="9" t="s">
        <v>97</v>
      </c>
      <c r="D31" s="10">
        <v>12.104810000000001</v>
      </c>
      <c r="E31" s="10">
        <v>12.727780000000001</v>
      </c>
      <c r="F31" s="11">
        <f t="shared" si="3"/>
        <v>2.270330576404034E-4</v>
      </c>
      <c r="G31" s="11">
        <f t="shared" si="1"/>
        <v>1.4742001185490811E-4</v>
      </c>
      <c r="H31" s="10">
        <f t="shared" si="2"/>
        <v>1.540042323859335</v>
      </c>
      <c r="I31" s="12" t="s">
        <v>278</v>
      </c>
      <c r="J31" s="10">
        <f t="shared" si="0"/>
        <v>1.540042323859335</v>
      </c>
      <c r="K31" s="13" t="s">
        <v>280</v>
      </c>
    </row>
    <row r="32" spans="1:20" ht="15" customHeight="1" x14ac:dyDescent="0.2">
      <c r="A32" s="14" t="s">
        <v>98</v>
      </c>
      <c r="B32" s="15" t="s">
        <v>99</v>
      </c>
      <c r="C32" s="9" t="s">
        <v>100</v>
      </c>
      <c r="D32" s="10">
        <v>15.50286</v>
      </c>
      <c r="E32" s="10">
        <v>15.787746666666665</v>
      </c>
      <c r="F32" s="11">
        <f t="shared" si="3"/>
        <v>2.1536450212339389E-5</v>
      </c>
      <c r="G32" s="11">
        <f t="shared" si="1"/>
        <v>1.7677249406832708E-5</v>
      </c>
      <c r="H32" s="10">
        <f t="shared" si="2"/>
        <v>1.218314553168832</v>
      </c>
      <c r="I32" s="12" t="s">
        <v>278</v>
      </c>
      <c r="J32" s="10">
        <f t="shared" si="0"/>
        <v>1.218314553168832</v>
      </c>
      <c r="K32" s="13" t="s">
        <v>280</v>
      </c>
    </row>
    <row r="33" spans="1:11" ht="15" customHeight="1" x14ac:dyDescent="0.2">
      <c r="A33" s="14" t="s">
        <v>101</v>
      </c>
      <c r="B33" s="15" t="s">
        <v>102</v>
      </c>
      <c r="C33" s="9" t="s">
        <v>103</v>
      </c>
      <c r="D33" s="10">
        <v>2.4689600000000009</v>
      </c>
      <c r="E33" s="10">
        <v>2.7214799999999997</v>
      </c>
      <c r="F33" s="11">
        <f t="shared" si="3"/>
        <v>0.18062130755702049</v>
      </c>
      <c r="G33" s="11">
        <f t="shared" si="1"/>
        <v>0.15161874146881218</v>
      </c>
      <c r="H33" s="10">
        <f>IF(ISERROR(F33/G33),"N/A",F33/G33)</f>
        <v>1.1912861550441909</v>
      </c>
      <c r="I33" s="12" t="s">
        <v>278</v>
      </c>
      <c r="J33" s="10">
        <f t="shared" si="0"/>
        <v>1.1912861550441909</v>
      </c>
      <c r="K33" s="13" t="s">
        <v>279</v>
      </c>
    </row>
    <row r="34" spans="1:11" ht="15" customHeight="1" x14ac:dyDescent="0.2">
      <c r="A34" s="14" t="s">
        <v>104</v>
      </c>
      <c r="B34" s="15" t="s">
        <v>105</v>
      </c>
      <c r="C34" s="9" t="s">
        <v>106</v>
      </c>
      <c r="D34" s="10">
        <v>6.2211600000000011</v>
      </c>
      <c r="E34" s="10">
        <v>6.0892466666666669</v>
      </c>
      <c r="F34" s="11">
        <f t="shared" si="3"/>
        <v>1.3404302870752725E-2</v>
      </c>
      <c r="G34" s="11">
        <f t="shared" si="1"/>
        <v>1.4687710449055988E-2</v>
      </c>
      <c r="H34" s="10">
        <f t="shared" ref="H34:H91" si="4">IF(ISERROR(F34/G34),"N/A",F34/G34)</f>
        <v>0.91262031051369541</v>
      </c>
      <c r="I34" s="12" t="s">
        <v>278</v>
      </c>
      <c r="J34" s="10">
        <f t="shared" si="0"/>
        <v>-1.0957459399924163</v>
      </c>
      <c r="K34" s="13" t="s">
        <v>279</v>
      </c>
    </row>
    <row r="35" spans="1:11" ht="15" customHeight="1" x14ac:dyDescent="0.2">
      <c r="A35" s="14" t="s">
        <v>107</v>
      </c>
      <c r="B35" s="15" t="s">
        <v>108</v>
      </c>
      <c r="C35" s="9" t="s">
        <v>109</v>
      </c>
      <c r="D35" s="10">
        <v>11.231010000000001</v>
      </c>
      <c r="E35" s="10">
        <v>12.152013333333334</v>
      </c>
      <c r="F35" s="11">
        <f t="shared" si="3"/>
        <v>4.1603427205845277E-4</v>
      </c>
      <c r="G35" s="11">
        <f t="shared" si="1"/>
        <v>2.1972500294139324E-4</v>
      </c>
      <c r="H35" s="10">
        <f t="shared" si="4"/>
        <v>1.8934316372243749</v>
      </c>
      <c r="I35" s="12" t="s">
        <v>278</v>
      </c>
      <c r="J35" s="10">
        <f t="shared" si="0"/>
        <v>1.8934316372243749</v>
      </c>
      <c r="K35" s="13" t="s">
        <v>280</v>
      </c>
    </row>
    <row r="36" spans="1:11" ht="15" customHeight="1" x14ac:dyDescent="0.2">
      <c r="A36" s="14" t="s">
        <v>110</v>
      </c>
      <c r="B36" s="15" t="s">
        <v>111</v>
      </c>
      <c r="C36" s="9" t="s">
        <v>112</v>
      </c>
      <c r="D36" s="10">
        <v>3.5950600000000001</v>
      </c>
      <c r="E36" s="10">
        <v>3.81528</v>
      </c>
      <c r="F36" s="11">
        <f t="shared" si="3"/>
        <v>8.2752115264423165E-2</v>
      </c>
      <c r="G36" s="11">
        <f t="shared" si="1"/>
        <v>7.1037272489426109E-2</v>
      </c>
      <c r="H36" s="10">
        <f t="shared" si="4"/>
        <v>1.1649112130078025</v>
      </c>
      <c r="I36" s="12" t="s">
        <v>278</v>
      </c>
      <c r="J36" s="10">
        <f t="shared" si="0"/>
        <v>1.1649112130078025</v>
      </c>
      <c r="K36" s="13" t="s">
        <v>279</v>
      </c>
    </row>
    <row r="37" spans="1:11" ht="15" customHeight="1" x14ac:dyDescent="0.2">
      <c r="A37" s="14" t="s">
        <v>113</v>
      </c>
      <c r="B37" s="15" t="s">
        <v>114</v>
      </c>
      <c r="C37" s="9" t="s">
        <v>115</v>
      </c>
      <c r="D37" s="10">
        <v>0.83611000000000146</v>
      </c>
      <c r="E37" s="10">
        <v>1.2524133333333332</v>
      </c>
      <c r="F37" s="11">
        <f t="shared" si="3"/>
        <v>0.56015189602101445</v>
      </c>
      <c r="G37" s="11">
        <f t="shared" si="1"/>
        <v>0.41974547181549032</v>
      </c>
      <c r="H37" s="10">
        <f t="shared" si="4"/>
        <v>1.334503725789431</v>
      </c>
      <c r="I37" s="12" t="s">
        <v>278</v>
      </c>
      <c r="J37" s="10">
        <f t="shared" si="0"/>
        <v>1.334503725789431</v>
      </c>
      <c r="K37" s="13" t="s">
        <v>279</v>
      </c>
    </row>
    <row r="38" spans="1:11" ht="15" customHeight="1" x14ac:dyDescent="0.2">
      <c r="A38" s="14" t="s">
        <v>116</v>
      </c>
      <c r="B38" s="15" t="s">
        <v>117</v>
      </c>
      <c r="C38" s="9" t="s">
        <v>118</v>
      </c>
      <c r="D38" s="10">
        <v>10.81991</v>
      </c>
      <c r="E38" s="10">
        <v>11.795313333333333</v>
      </c>
      <c r="F38" s="11">
        <f t="shared" si="3"/>
        <v>5.532004689817574E-4</v>
      </c>
      <c r="G38" s="11">
        <f t="shared" si="1"/>
        <v>2.8135645178505963E-4</v>
      </c>
      <c r="H38" s="10">
        <f t="shared" si="4"/>
        <v>1.9661908069709777</v>
      </c>
      <c r="I38" s="12" t="s">
        <v>278</v>
      </c>
      <c r="J38" s="10">
        <f t="shared" si="0"/>
        <v>1.9661908069709777</v>
      </c>
      <c r="K38" s="13" t="s">
        <v>280</v>
      </c>
    </row>
    <row r="39" spans="1:11" ht="15" customHeight="1" x14ac:dyDescent="0.2">
      <c r="A39" s="14" t="s">
        <v>119</v>
      </c>
      <c r="B39" s="15" t="s">
        <v>120</v>
      </c>
      <c r="C39" s="9" t="s">
        <v>121</v>
      </c>
      <c r="D39" s="10">
        <v>8.4704099999999993</v>
      </c>
      <c r="E39" s="10">
        <v>8.6226133333333319</v>
      </c>
      <c r="F39" s="11">
        <f t="shared" si="3"/>
        <v>2.819372857599613E-3</v>
      </c>
      <c r="G39" s="11">
        <f t="shared" si="1"/>
        <v>2.5370834110974984E-3</v>
      </c>
      <c r="H39" s="10">
        <f t="shared" si="4"/>
        <v>1.1112653392739662</v>
      </c>
      <c r="I39" s="12" t="s">
        <v>278</v>
      </c>
      <c r="J39" s="10">
        <f t="shared" si="0"/>
        <v>1.1112653392739662</v>
      </c>
      <c r="K39" s="13" t="s">
        <v>279</v>
      </c>
    </row>
    <row r="40" spans="1:11" ht="15" customHeight="1" x14ac:dyDescent="0.2">
      <c r="A40" s="14" t="s">
        <v>122</v>
      </c>
      <c r="B40" s="15" t="s">
        <v>123</v>
      </c>
      <c r="C40" s="9" t="s">
        <v>124</v>
      </c>
      <c r="D40" s="10">
        <v>10.77106</v>
      </c>
      <c r="E40" s="10">
        <v>11.303879999999999</v>
      </c>
      <c r="F40" s="11">
        <f t="shared" si="3"/>
        <v>5.7225270588456714E-4</v>
      </c>
      <c r="G40" s="11">
        <f t="shared" si="1"/>
        <v>3.955424075336999E-4</v>
      </c>
      <c r="H40" s="10">
        <f t="shared" si="4"/>
        <v>1.4467543681414532</v>
      </c>
      <c r="I40" s="12" t="s">
        <v>278</v>
      </c>
      <c r="J40" s="10">
        <f t="shared" si="0"/>
        <v>1.4467543681414532</v>
      </c>
      <c r="K40" s="13" t="s">
        <v>280</v>
      </c>
    </row>
    <row r="41" spans="1:11" ht="15" customHeight="1" x14ac:dyDescent="0.2">
      <c r="A41" s="14" t="s">
        <v>125</v>
      </c>
      <c r="B41" s="15" t="s">
        <v>126</v>
      </c>
      <c r="C41" s="9" t="s">
        <v>127</v>
      </c>
      <c r="D41" s="10">
        <v>0.56805999999999912</v>
      </c>
      <c r="E41" s="10">
        <v>0.86237999999999937</v>
      </c>
      <c r="F41" s="11">
        <f t="shared" si="3"/>
        <v>0.67452321395466508</v>
      </c>
      <c r="G41" s="11">
        <f t="shared" si="1"/>
        <v>0.55004440614392947</v>
      </c>
      <c r="H41" s="10">
        <f t="shared" si="4"/>
        <v>1.2263068334489404</v>
      </c>
      <c r="I41" s="12" t="s">
        <v>278</v>
      </c>
      <c r="J41" s="10">
        <f t="shared" si="0"/>
        <v>1.2263068334489404</v>
      </c>
      <c r="K41" s="13" t="s">
        <v>279</v>
      </c>
    </row>
    <row r="42" spans="1:11" ht="15" customHeight="1" x14ac:dyDescent="0.2">
      <c r="A42" s="14" t="s">
        <v>128</v>
      </c>
      <c r="B42" s="15" t="s">
        <v>129</v>
      </c>
      <c r="C42" s="9" t="s">
        <v>130</v>
      </c>
      <c r="D42" s="10">
        <v>8.4912100000000006</v>
      </c>
      <c r="E42" s="10">
        <v>9.141213333333333</v>
      </c>
      <c r="F42" s="11">
        <f t="shared" si="3"/>
        <v>2.7790162771491014E-3</v>
      </c>
      <c r="G42" s="11">
        <f t="shared" si="1"/>
        <v>1.7710082728641034E-3</v>
      </c>
      <c r="H42" s="10">
        <f t="shared" si="4"/>
        <v>1.5691718213460579</v>
      </c>
      <c r="I42" s="12" t="s">
        <v>278</v>
      </c>
      <c r="J42" s="10">
        <f t="shared" si="0"/>
        <v>1.5691718213460579</v>
      </c>
      <c r="K42" s="13" t="s">
        <v>279</v>
      </c>
    </row>
    <row r="43" spans="1:11" ht="15" customHeight="1" x14ac:dyDescent="0.2">
      <c r="A43" s="14" t="s">
        <v>131</v>
      </c>
      <c r="B43" s="15" t="s">
        <v>132</v>
      </c>
      <c r="C43" s="9" t="s">
        <v>133</v>
      </c>
      <c r="D43" s="10">
        <v>6.2726100000000002</v>
      </c>
      <c r="E43" s="10">
        <v>6.6129133333333323</v>
      </c>
      <c r="F43" s="11">
        <f t="shared" si="3"/>
        <v>1.2934696381498778E-2</v>
      </c>
      <c r="G43" s="11">
        <f t="shared" si="1"/>
        <v>1.0216796143107158E-2</v>
      </c>
      <c r="H43" s="10">
        <f t="shared" si="4"/>
        <v>1.2660227531529316</v>
      </c>
      <c r="I43" s="12" t="s">
        <v>278</v>
      </c>
      <c r="J43" s="10">
        <f t="shared" si="0"/>
        <v>1.2660227531529316</v>
      </c>
      <c r="K43" s="13" t="s">
        <v>279</v>
      </c>
    </row>
    <row r="44" spans="1:11" ht="15" customHeight="1" x14ac:dyDescent="0.2">
      <c r="A44" s="14" t="s">
        <v>134</v>
      </c>
      <c r="B44" s="8" t="s">
        <v>135</v>
      </c>
      <c r="C44" s="9" t="s">
        <v>136</v>
      </c>
      <c r="D44" s="10">
        <v>13.93266</v>
      </c>
      <c r="E44" s="10">
        <v>15.638813333333333</v>
      </c>
      <c r="F44" s="11">
        <f t="shared" si="3"/>
        <v>6.3951600895677873E-5</v>
      </c>
      <c r="G44" s="11">
        <f t="shared" si="1"/>
        <v>1.9599639802830426E-5</v>
      </c>
      <c r="H44" s="10">
        <f t="shared" si="4"/>
        <v>3.2628967439719219</v>
      </c>
      <c r="I44" s="12" t="s">
        <v>278</v>
      </c>
      <c r="J44" s="10">
        <f t="shared" si="0"/>
        <v>3.2628967439719219</v>
      </c>
      <c r="K44" s="13" t="s">
        <v>280</v>
      </c>
    </row>
    <row r="45" spans="1:11" ht="15" customHeight="1" x14ac:dyDescent="0.2">
      <c r="A45" s="14" t="s">
        <v>137</v>
      </c>
      <c r="B45" s="8" t="s">
        <v>138</v>
      </c>
      <c r="C45" s="9" t="s">
        <v>139</v>
      </c>
      <c r="D45" s="10">
        <v>10.439760000000001</v>
      </c>
      <c r="E45" s="10">
        <v>11.948446666666664</v>
      </c>
      <c r="F45" s="11">
        <f t="shared" si="3"/>
        <v>7.1997777842973019E-4</v>
      </c>
      <c r="G45" s="11">
        <f t="shared" si="1"/>
        <v>2.5302250539288172E-4</v>
      </c>
      <c r="H45" s="10">
        <f t="shared" si="4"/>
        <v>2.8455088503363832</v>
      </c>
      <c r="I45" s="12" t="s">
        <v>278</v>
      </c>
      <c r="J45" s="10">
        <f t="shared" si="0"/>
        <v>2.8455088503363832</v>
      </c>
      <c r="K45" s="13" t="s">
        <v>281</v>
      </c>
    </row>
    <row r="46" spans="1:11" ht="15" customHeight="1" x14ac:dyDescent="0.2">
      <c r="A46" s="14" t="s">
        <v>140</v>
      </c>
      <c r="B46" s="8" t="s">
        <v>141</v>
      </c>
      <c r="C46" s="9" t="s">
        <v>142</v>
      </c>
      <c r="D46" s="10">
        <v>10.53336</v>
      </c>
      <c r="E46" s="10">
        <v>11.816446666666664</v>
      </c>
      <c r="F46" s="11">
        <f t="shared" si="3"/>
        <v>6.7474967628421395E-4</v>
      </c>
      <c r="G46" s="11">
        <f t="shared" si="1"/>
        <v>2.7726503858559404E-4</v>
      </c>
      <c r="H46" s="10">
        <f t="shared" si="4"/>
        <v>2.4335909053889355</v>
      </c>
      <c r="I46" s="12" t="s">
        <v>278</v>
      </c>
      <c r="J46" s="10">
        <f t="shared" si="0"/>
        <v>2.4335909053889355</v>
      </c>
      <c r="K46" s="13" t="s">
        <v>280</v>
      </c>
    </row>
    <row r="47" spans="1:11" ht="15" customHeight="1" x14ac:dyDescent="0.2">
      <c r="A47" s="14" t="s">
        <v>143</v>
      </c>
      <c r="B47" s="15" t="s">
        <v>144</v>
      </c>
      <c r="C47" s="9" t="s">
        <v>145</v>
      </c>
      <c r="D47" s="10">
        <v>14.17056</v>
      </c>
      <c r="E47" s="10">
        <v>15.125779999999997</v>
      </c>
      <c r="F47" s="11">
        <f t="shared" si="3"/>
        <v>5.4229597948717584E-5</v>
      </c>
      <c r="G47" s="11">
        <f t="shared" si="1"/>
        <v>2.7969616533380416E-5</v>
      </c>
      <c r="H47" s="10">
        <f t="shared" si="4"/>
        <v>1.9388752750327172</v>
      </c>
      <c r="I47" s="12" t="s">
        <v>278</v>
      </c>
      <c r="J47" s="10">
        <f t="shared" si="0"/>
        <v>1.9388752750327172</v>
      </c>
      <c r="K47" s="13" t="s">
        <v>280</v>
      </c>
    </row>
    <row r="48" spans="1:11" ht="15" customHeight="1" x14ac:dyDescent="0.2">
      <c r="A48" s="14" t="s">
        <v>146</v>
      </c>
      <c r="B48" s="15" t="s">
        <v>147</v>
      </c>
      <c r="C48" s="9" t="s">
        <v>148</v>
      </c>
      <c r="D48" s="10">
        <v>3.6920599999999997</v>
      </c>
      <c r="E48" s="10">
        <v>4.0288799999999982</v>
      </c>
      <c r="F48" s="11">
        <f t="shared" si="3"/>
        <v>7.7371175333705328E-2</v>
      </c>
      <c r="G48" s="11">
        <f t="shared" si="1"/>
        <v>6.1261308819372244E-2</v>
      </c>
      <c r="H48" s="10">
        <f t="shared" si="4"/>
        <v>1.2629696757186939</v>
      </c>
      <c r="I48" s="12" t="s">
        <v>278</v>
      </c>
      <c r="J48" s="10">
        <f t="shared" si="0"/>
        <v>1.2629696757186939</v>
      </c>
      <c r="K48" s="13" t="s">
        <v>279</v>
      </c>
    </row>
    <row r="49" spans="1:11" ht="15" customHeight="1" x14ac:dyDescent="0.2">
      <c r="A49" s="14" t="s">
        <v>149</v>
      </c>
      <c r="B49" s="15" t="s">
        <v>150</v>
      </c>
      <c r="C49" s="9" t="s">
        <v>151</v>
      </c>
      <c r="D49" s="10">
        <v>6.8822100000000006</v>
      </c>
      <c r="E49" s="10">
        <v>7.454346666666666</v>
      </c>
      <c r="F49" s="11">
        <f t="shared" si="3"/>
        <v>8.4771204406678662E-3</v>
      </c>
      <c r="G49" s="11">
        <f t="shared" si="1"/>
        <v>5.7018797664736172E-3</v>
      </c>
      <c r="H49" s="10">
        <f t="shared" si="4"/>
        <v>1.4867238152779612</v>
      </c>
      <c r="I49" s="12" t="s">
        <v>278</v>
      </c>
      <c r="J49" s="10">
        <f t="shared" si="0"/>
        <v>1.4867238152779612</v>
      </c>
      <c r="K49" s="13" t="s">
        <v>279</v>
      </c>
    </row>
    <row r="50" spans="1:11" ht="15" customHeight="1" x14ac:dyDescent="0.2">
      <c r="A50" s="14" t="s">
        <v>152</v>
      </c>
      <c r="B50" s="15" t="s">
        <v>153</v>
      </c>
      <c r="C50" s="9" t="s">
        <v>154</v>
      </c>
      <c r="D50" s="10">
        <v>6.78871</v>
      </c>
      <c r="E50" s="10">
        <v>7.6474133333333318</v>
      </c>
      <c r="F50" s="11">
        <f t="shared" si="3"/>
        <v>9.0447102389831779E-3</v>
      </c>
      <c r="G50" s="11">
        <f t="shared" si="1"/>
        <v>4.9876870656287839E-3</v>
      </c>
      <c r="H50" s="10">
        <f t="shared" si="4"/>
        <v>1.813407721850115</v>
      </c>
      <c r="I50" s="12" t="s">
        <v>278</v>
      </c>
      <c r="J50" s="10">
        <f t="shared" si="0"/>
        <v>1.813407721850115</v>
      </c>
      <c r="K50" s="13" t="s">
        <v>279</v>
      </c>
    </row>
    <row r="51" spans="1:11" ht="15" customHeight="1" x14ac:dyDescent="0.2">
      <c r="A51" s="14" t="s">
        <v>155</v>
      </c>
      <c r="B51" s="15" t="s">
        <v>156</v>
      </c>
      <c r="C51" s="9" t="s">
        <v>157</v>
      </c>
      <c r="D51" s="10">
        <v>11.25761</v>
      </c>
      <c r="E51" s="10">
        <v>11.201646666666667</v>
      </c>
      <c r="F51" s="11">
        <f t="shared" si="3"/>
        <v>4.0843383339226729E-4</v>
      </c>
      <c r="G51" s="11">
        <f t="shared" si="1"/>
        <v>4.2458862259903179E-4</v>
      </c>
      <c r="H51" s="10">
        <f t="shared" si="4"/>
        <v>0.9619519027432335</v>
      </c>
      <c r="I51" s="12" t="s">
        <v>278</v>
      </c>
      <c r="J51" s="10">
        <f t="shared" si="0"/>
        <v>-1.0395530141873657</v>
      </c>
      <c r="K51" s="13" t="s">
        <v>280</v>
      </c>
    </row>
    <row r="52" spans="1:11" ht="15" customHeight="1" x14ac:dyDescent="0.2">
      <c r="A52" s="14" t="s">
        <v>158</v>
      </c>
      <c r="B52" s="15" t="s">
        <v>159</v>
      </c>
      <c r="C52" s="9" t="s">
        <v>160</v>
      </c>
      <c r="D52" s="10">
        <v>9.6131599999999988</v>
      </c>
      <c r="E52" s="10">
        <v>9.6753133333333334</v>
      </c>
      <c r="F52" s="11">
        <f t="shared" si="3"/>
        <v>1.2768811827978948E-3</v>
      </c>
      <c r="G52" s="11">
        <f t="shared" si="1"/>
        <v>1.2230394598058238E-3</v>
      </c>
      <c r="H52" s="10">
        <f t="shared" si="4"/>
        <v>1.0440228829580194</v>
      </c>
      <c r="I52" s="12" t="s">
        <v>278</v>
      </c>
      <c r="J52" s="10">
        <f t="shared" si="0"/>
        <v>1.0440228829580194</v>
      </c>
      <c r="K52" s="13" t="s">
        <v>279</v>
      </c>
    </row>
    <row r="53" spans="1:11" ht="15" customHeight="1" x14ac:dyDescent="0.2">
      <c r="A53" s="14" t="s">
        <v>161</v>
      </c>
      <c r="B53" s="8" t="s">
        <v>162</v>
      </c>
      <c r="C53" s="9" t="s">
        <v>163</v>
      </c>
      <c r="D53" s="10">
        <v>9.3618600000000001</v>
      </c>
      <c r="E53" s="10">
        <v>10.724279999999998</v>
      </c>
      <c r="F53" s="11">
        <f t="shared" si="3"/>
        <v>1.5198450899913964E-3</v>
      </c>
      <c r="G53" s="11">
        <f t="shared" si="1"/>
        <v>5.9111235683735478E-4</v>
      </c>
      <c r="H53" s="10">
        <f t="shared" si="4"/>
        <v>2.5711610870783801</v>
      </c>
      <c r="I53" s="12" t="s">
        <v>278</v>
      </c>
      <c r="J53" s="10">
        <f t="shared" si="0"/>
        <v>2.5711610870783801</v>
      </c>
      <c r="K53" s="13" t="s">
        <v>279</v>
      </c>
    </row>
    <row r="54" spans="1:11" ht="15" customHeight="1" x14ac:dyDescent="0.2">
      <c r="A54" s="14" t="s">
        <v>164</v>
      </c>
      <c r="B54" s="15" t="s">
        <v>165</v>
      </c>
      <c r="C54" s="9" t="s">
        <v>166</v>
      </c>
      <c r="D54" s="10">
        <v>14.92826</v>
      </c>
      <c r="E54" s="10">
        <v>15.428813333333332</v>
      </c>
      <c r="F54" s="11">
        <f t="shared" si="3"/>
        <v>3.2073470629793386E-5</v>
      </c>
      <c r="G54" s="11">
        <f t="shared" si="1"/>
        <v>2.2670671768733737E-5</v>
      </c>
      <c r="H54" s="10">
        <f t="shared" si="4"/>
        <v>1.414756075910707</v>
      </c>
      <c r="I54" s="12" t="s">
        <v>278</v>
      </c>
      <c r="J54" s="10">
        <f t="shared" si="0"/>
        <v>1.414756075910707</v>
      </c>
      <c r="K54" s="13" t="s">
        <v>280</v>
      </c>
    </row>
    <row r="55" spans="1:11" ht="15" customHeight="1" x14ac:dyDescent="0.2">
      <c r="A55" s="14" t="s">
        <v>167</v>
      </c>
      <c r="B55" s="15" t="s">
        <v>168</v>
      </c>
      <c r="C55" s="9" t="s">
        <v>169</v>
      </c>
      <c r="D55" s="10">
        <v>8.2675100000000015</v>
      </c>
      <c r="E55" s="10">
        <v>8.5381133333333317</v>
      </c>
      <c r="F55" s="11">
        <f t="shared" si="3"/>
        <v>3.245125525760928E-3</v>
      </c>
      <c r="G55" s="11">
        <f t="shared" si="1"/>
        <v>2.6901207865822397E-3</v>
      </c>
      <c r="H55" s="10">
        <f t="shared" si="4"/>
        <v>1.2063122005327553</v>
      </c>
      <c r="I55" s="12" t="s">
        <v>278</v>
      </c>
      <c r="J55" s="10">
        <f t="shared" si="0"/>
        <v>1.2063122005327553</v>
      </c>
      <c r="K55" s="13" t="s">
        <v>279</v>
      </c>
    </row>
    <row r="56" spans="1:11" ht="15" customHeight="1" x14ac:dyDescent="0.2">
      <c r="A56" s="14" t="s">
        <v>170</v>
      </c>
      <c r="B56" s="15" t="s">
        <v>171</v>
      </c>
      <c r="C56" s="9" t="s">
        <v>172</v>
      </c>
      <c r="D56" s="10">
        <v>14.593359999999999</v>
      </c>
      <c r="E56" s="10">
        <v>14.93228</v>
      </c>
      <c r="F56" s="11">
        <f t="shared" si="3"/>
        <v>4.0453947124111514E-5</v>
      </c>
      <c r="G56" s="11">
        <f t="shared" si="1"/>
        <v>3.1984223852787615E-5</v>
      </c>
      <c r="H56" s="10">
        <f t="shared" si="4"/>
        <v>1.2648094044835079</v>
      </c>
      <c r="I56" s="12" t="s">
        <v>278</v>
      </c>
      <c r="J56" s="10">
        <f t="shared" si="0"/>
        <v>1.2648094044835079</v>
      </c>
      <c r="K56" s="13" t="s">
        <v>280</v>
      </c>
    </row>
    <row r="57" spans="1:11" ht="15" customHeight="1" x14ac:dyDescent="0.2">
      <c r="A57" s="14" t="s">
        <v>173</v>
      </c>
      <c r="B57" s="15" t="s">
        <v>174</v>
      </c>
      <c r="C57" s="9" t="s">
        <v>175</v>
      </c>
      <c r="D57" s="10">
        <v>6.2474099999999986</v>
      </c>
      <c r="E57" s="10">
        <v>7.0032799999999993</v>
      </c>
      <c r="F57" s="11">
        <f t="shared" si="3"/>
        <v>1.3162615491177901E-2</v>
      </c>
      <c r="G57" s="11">
        <f t="shared" si="1"/>
        <v>7.7947582792431674E-3</v>
      </c>
      <c r="H57" s="10">
        <f t="shared" si="4"/>
        <v>1.688649605239064</v>
      </c>
      <c r="I57" s="12" t="s">
        <v>278</v>
      </c>
      <c r="J57" s="10">
        <f t="shared" si="0"/>
        <v>1.688649605239064</v>
      </c>
      <c r="K57" s="13" t="s">
        <v>279</v>
      </c>
    </row>
    <row r="58" spans="1:11" ht="15" customHeight="1" x14ac:dyDescent="0.2">
      <c r="A58" s="14" t="s">
        <v>176</v>
      </c>
      <c r="B58" s="15" t="s">
        <v>177</v>
      </c>
      <c r="C58" s="9" t="s">
        <v>178</v>
      </c>
      <c r="D58" s="10">
        <v>5.5074100000000001</v>
      </c>
      <c r="E58" s="10">
        <v>5.9973466666666653</v>
      </c>
      <c r="F58" s="11">
        <f t="shared" si="3"/>
        <v>2.1983882369526732E-2</v>
      </c>
      <c r="G58" s="11">
        <f t="shared" si="1"/>
        <v>1.5653763168651452E-2</v>
      </c>
      <c r="H58" s="10">
        <f t="shared" si="4"/>
        <v>1.4043832229142259</v>
      </c>
      <c r="I58" s="12" t="s">
        <v>278</v>
      </c>
      <c r="J58" s="10">
        <f t="shared" si="0"/>
        <v>1.4043832229142259</v>
      </c>
      <c r="K58" s="13" t="s">
        <v>279</v>
      </c>
    </row>
    <row r="59" spans="1:11" ht="15" customHeight="1" x14ac:dyDescent="0.2">
      <c r="A59" s="14" t="s">
        <v>179</v>
      </c>
      <c r="B59" s="15" t="s">
        <v>180</v>
      </c>
      <c r="C59" s="9" t="s">
        <v>181</v>
      </c>
      <c r="D59" s="10">
        <v>2.7193100000000001</v>
      </c>
      <c r="E59" s="10">
        <v>3.192613333333334</v>
      </c>
      <c r="F59" s="11">
        <f t="shared" si="3"/>
        <v>0.15184696727022776</v>
      </c>
      <c r="G59" s="11">
        <f t="shared" si="1"/>
        <v>0.10937740667966353</v>
      </c>
      <c r="H59" s="10">
        <f t="shared" si="4"/>
        <v>1.3882845816133302</v>
      </c>
      <c r="I59" s="12" t="s">
        <v>278</v>
      </c>
      <c r="J59" s="10">
        <f t="shared" si="0"/>
        <v>1.3882845816133302</v>
      </c>
      <c r="K59" s="13" t="s">
        <v>279</v>
      </c>
    </row>
    <row r="60" spans="1:11" ht="15" customHeight="1" x14ac:dyDescent="0.2">
      <c r="A60" s="14" t="s">
        <v>182</v>
      </c>
      <c r="B60" s="8" t="s">
        <v>183</v>
      </c>
      <c r="C60" s="9" t="s">
        <v>184</v>
      </c>
      <c r="D60" s="10">
        <v>10.478660000000001</v>
      </c>
      <c r="E60" s="10">
        <v>12.394746666666665</v>
      </c>
      <c r="F60" s="11">
        <f t="shared" si="3"/>
        <v>7.0082409622795861E-4</v>
      </c>
      <c r="G60" s="11">
        <f t="shared" si="1"/>
        <v>1.8569895708402887E-4</v>
      </c>
      <c r="H60" s="10">
        <f t="shared" si="4"/>
        <v>3.7739797101328647</v>
      </c>
      <c r="I60" s="12" t="s">
        <v>278</v>
      </c>
      <c r="J60" s="10">
        <f t="shared" si="0"/>
        <v>3.7739797101328647</v>
      </c>
      <c r="K60" s="13" t="s">
        <v>281</v>
      </c>
    </row>
    <row r="61" spans="1:11" ht="15" customHeight="1" x14ac:dyDescent="0.2">
      <c r="A61" s="14" t="s">
        <v>185</v>
      </c>
      <c r="B61" s="15" t="s">
        <v>186</v>
      </c>
      <c r="C61" s="9" t="s">
        <v>187</v>
      </c>
      <c r="D61" s="10">
        <v>4.0437599999999989</v>
      </c>
      <c r="E61" s="10">
        <v>4.4226133333333335</v>
      </c>
      <c r="F61" s="11">
        <f t="shared" si="3"/>
        <v>6.0632705130694083E-2</v>
      </c>
      <c r="G61" s="11">
        <f t="shared" si="1"/>
        <v>4.6629496653087361E-2</v>
      </c>
      <c r="H61" s="10">
        <f t="shared" si="4"/>
        <v>1.300307948459906</v>
      </c>
      <c r="I61" s="12" t="s">
        <v>278</v>
      </c>
      <c r="J61" s="10">
        <f t="shared" si="0"/>
        <v>1.300307948459906</v>
      </c>
      <c r="K61" s="13" t="s">
        <v>279</v>
      </c>
    </row>
    <row r="62" spans="1:11" ht="15" customHeight="1" x14ac:dyDescent="0.2">
      <c r="A62" s="14" t="s">
        <v>188</v>
      </c>
      <c r="B62" s="15" t="s">
        <v>189</v>
      </c>
      <c r="C62" s="9" t="s">
        <v>190</v>
      </c>
      <c r="D62" s="10">
        <v>9.3354100000000013</v>
      </c>
      <c r="E62" s="10">
        <v>9.4926133333333329</v>
      </c>
      <c r="F62" s="11">
        <f t="shared" si="3"/>
        <v>1.5479665371581953E-3</v>
      </c>
      <c r="G62" s="11">
        <f t="shared" si="1"/>
        <v>1.3881571981685516E-3</v>
      </c>
      <c r="H62" s="10">
        <f t="shared" si="4"/>
        <v>1.1151233730592518</v>
      </c>
      <c r="I62" s="12" t="s">
        <v>278</v>
      </c>
      <c r="J62" s="10">
        <f t="shared" si="0"/>
        <v>1.1151233730592518</v>
      </c>
      <c r="K62" s="13" t="s">
        <v>279</v>
      </c>
    </row>
    <row r="63" spans="1:11" ht="15" customHeight="1" x14ac:dyDescent="0.2">
      <c r="A63" s="14" t="s">
        <v>191</v>
      </c>
      <c r="B63" s="15" t="s">
        <v>192</v>
      </c>
      <c r="C63" s="9" t="s">
        <v>193</v>
      </c>
      <c r="D63" s="10">
        <v>4.3971099999999996</v>
      </c>
      <c r="E63" s="10">
        <v>4.7455799999999995</v>
      </c>
      <c r="F63" s="11">
        <f t="shared" si="3"/>
        <v>4.7461121439067097E-2</v>
      </c>
      <c r="G63" s="11">
        <f t="shared" si="1"/>
        <v>3.7276752756798509E-2</v>
      </c>
      <c r="H63" s="10">
        <f t="shared" si="4"/>
        <v>1.2732096529092429</v>
      </c>
      <c r="I63" s="12" t="s">
        <v>278</v>
      </c>
      <c r="J63" s="10">
        <f t="shared" si="0"/>
        <v>1.2732096529092429</v>
      </c>
      <c r="K63" s="13" t="s">
        <v>279</v>
      </c>
    </row>
    <row r="64" spans="1:11" ht="15" customHeight="1" x14ac:dyDescent="0.2">
      <c r="A64" s="14" t="s">
        <v>194</v>
      </c>
      <c r="B64" s="8" t="s">
        <v>195</v>
      </c>
      <c r="C64" s="9" t="s">
        <v>196</v>
      </c>
      <c r="D64" s="10">
        <v>13.986609999999997</v>
      </c>
      <c r="E64" s="10">
        <v>15.027379999999999</v>
      </c>
      <c r="F64" s="11">
        <f t="shared" si="3"/>
        <v>6.1604275208877865E-5</v>
      </c>
      <c r="G64" s="11">
        <f t="shared" si="1"/>
        <v>2.9943865526566103E-5</v>
      </c>
      <c r="H64" s="10">
        <f t="shared" si="4"/>
        <v>2.0573254029017312</v>
      </c>
      <c r="I64" s="12" t="s">
        <v>278</v>
      </c>
      <c r="J64" s="10">
        <f t="shared" si="0"/>
        <v>2.0573254029017312</v>
      </c>
      <c r="K64" s="13" t="s">
        <v>280</v>
      </c>
    </row>
    <row r="65" spans="1:11" ht="15" customHeight="1" x14ac:dyDescent="0.2">
      <c r="A65" s="14" t="s">
        <v>197</v>
      </c>
      <c r="B65" s="15" t="s">
        <v>198</v>
      </c>
      <c r="C65" s="9" t="s">
        <v>199</v>
      </c>
      <c r="D65" s="10">
        <v>0.85365999999999964</v>
      </c>
      <c r="E65" s="10">
        <v>0.90707999999999933</v>
      </c>
      <c r="F65" s="11">
        <f t="shared" si="3"/>
        <v>0.55337907604966163</v>
      </c>
      <c r="G65" s="11">
        <f t="shared" si="1"/>
        <v>0.53326331919870595</v>
      </c>
      <c r="H65" s="10">
        <f t="shared" si="4"/>
        <v>1.0377219961072555</v>
      </c>
      <c r="I65" s="12" t="s">
        <v>278</v>
      </c>
      <c r="J65" s="10">
        <f t="shared" si="0"/>
        <v>1.0377219961072555</v>
      </c>
      <c r="K65" s="13" t="s">
        <v>279</v>
      </c>
    </row>
    <row r="66" spans="1:11" ht="15" customHeight="1" x14ac:dyDescent="0.2">
      <c r="A66" s="14" t="s">
        <v>200</v>
      </c>
      <c r="B66" s="15" t="s">
        <v>201</v>
      </c>
      <c r="C66" s="9" t="s">
        <v>202</v>
      </c>
      <c r="D66" s="10">
        <v>2.5299599999999991</v>
      </c>
      <c r="E66" s="10">
        <v>3.0079133333333332</v>
      </c>
      <c r="F66" s="11">
        <f t="shared" si="3"/>
        <v>0.17314348400402726</v>
      </c>
      <c r="G66" s="11">
        <f t="shared" si="1"/>
        <v>0.12431623887888538</v>
      </c>
      <c r="H66" s="10">
        <f t="shared" si="4"/>
        <v>1.3927664283079835</v>
      </c>
      <c r="I66" s="12" t="s">
        <v>278</v>
      </c>
      <c r="J66" s="10">
        <f t="shared" si="0"/>
        <v>1.3927664283079835</v>
      </c>
      <c r="K66" s="13" t="s">
        <v>279</v>
      </c>
    </row>
    <row r="67" spans="1:11" ht="15" customHeight="1" x14ac:dyDescent="0.2">
      <c r="A67" s="14" t="s">
        <v>203</v>
      </c>
      <c r="B67" s="8" t="s">
        <v>204</v>
      </c>
      <c r="C67" s="9" t="s">
        <v>205</v>
      </c>
      <c r="D67" s="10">
        <v>8.1822599999999994</v>
      </c>
      <c r="E67" s="10">
        <v>9.2326133333333313</v>
      </c>
      <c r="F67" s="11">
        <f t="shared" si="3"/>
        <v>3.4426613804474093E-3</v>
      </c>
      <c r="G67" s="11">
        <f t="shared" si="1"/>
        <v>1.6622886834703201E-3</v>
      </c>
      <c r="H67" s="10">
        <f t="shared" si="4"/>
        <v>2.0710370073988882</v>
      </c>
      <c r="I67" s="12" t="s">
        <v>278</v>
      </c>
      <c r="J67" s="10">
        <f t="shared" ref="J67:J91" si="5">IF(H67&gt;1,H67,-1/H67)</f>
        <v>2.0710370073988882</v>
      </c>
      <c r="K67" s="13" t="s">
        <v>279</v>
      </c>
    </row>
    <row r="68" spans="1:11" ht="15" customHeight="1" x14ac:dyDescent="0.2">
      <c r="A68" s="14" t="s">
        <v>206</v>
      </c>
      <c r="B68" s="15" t="s">
        <v>207</v>
      </c>
      <c r="C68" s="9" t="s">
        <v>208</v>
      </c>
      <c r="D68" s="10">
        <v>6.0789600000000004</v>
      </c>
      <c r="E68" s="10">
        <v>7.0353466666666655</v>
      </c>
      <c r="F68" s="11">
        <f t="shared" si="3"/>
        <v>1.4792810626187026E-2</v>
      </c>
      <c r="G68" s="11">
        <f t="shared" si="3"/>
        <v>7.6234160725157383E-3</v>
      </c>
      <c r="H68" s="10">
        <f t="shared" si="4"/>
        <v>1.9404438227527279</v>
      </c>
      <c r="I68" s="12" t="s">
        <v>278</v>
      </c>
      <c r="J68" s="10">
        <f t="shared" si="5"/>
        <v>1.9404438227527279</v>
      </c>
      <c r="K68" s="13" t="s">
        <v>279</v>
      </c>
    </row>
    <row r="69" spans="1:11" ht="15" customHeight="1" x14ac:dyDescent="0.2">
      <c r="A69" s="14" t="s">
        <v>209</v>
      </c>
      <c r="B69" s="15" t="s">
        <v>210</v>
      </c>
      <c r="C69" s="9" t="s">
        <v>211</v>
      </c>
      <c r="D69" s="10">
        <v>15.50286</v>
      </c>
      <c r="E69" s="10">
        <v>15.868546666666667</v>
      </c>
      <c r="F69" s="11">
        <f t="shared" ref="F69:G91" si="6">IF(ISERROR(2^-D69),"N/A",2^-D69)</f>
        <v>2.1536450212339389E-5</v>
      </c>
      <c r="G69" s="11">
        <f t="shared" si="6"/>
        <v>1.6714425958393486E-5</v>
      </c>
      <c r="H69" s="10">
        <f t="shared" si="4"/>
        <v>1.2884947569213065</v>
      </c>
      <c r="I69" s="12" t="s">
        <v>278</v>
      </c>
      <c r="J69" s="10">
        <f t="shared" si="5"/>
        <v>1.2884947569213065</v>
      </c>
      <c r="K69" s="13" t="s">
        <v>282</v>
      </c>
    </row>
    <row r="70" spans="1:11" ht="15" customHeight="1" x14ac:dyDescent="0.2">
      <c r="A70" s="14" t="s">
        <v>212</v>
      </c>
      <c r="B70" s="15" t="s">
        <v>213</v>
      </c>
      <c r="C70" s="9" t="s">
        <v>214</v>
      </c>
      <c r="D70" s="10">
        <v>10.37191</v>
      </c>
      <c r="E70" s="10">
        <v>10.486146666666667</v>
      </c>
      <c r="F70" s="11">
        <f t="shared" si="6"/>
        <v>7.5464722201570779E-4</v>
      </c>
      <c r="G70" s="11">
        <f t="shared" si="6"/>
        <v>6.9719668648144696E-4</v>
      </c>
      <c r="H70" s="10">
        <f t="shared" si="4"/>
        <v>1.0824021924490166</v>
      </c>
      <c r="I70" s="12" t="s">
        <v>278</v>
      </c>
      <c r="J70" s="10">
        <f t="shared" si="5"/>
        <v>1.0824021924490166</v>
      </c>
      <c r="K70" s="13" t="s">
        <v>279</v>
      </c>
    </row>
    <row r="71" spans="1:11" ht="15" customHeight="1" x14ac:dyDescent="0.2">
      <c r="A71" s="14" t="s">
        <v>215</v>
      </c>
      <c r="B71" s="15" t="s">
        <v>216</v>
      </c>
      <c r="C71" s="9" t="s">
        <v>217</v>
      </c>
      <c r="D71" s="10">
        <v>7.0820600000000002</v>
      </c>
      <c r="E71" s="10">
        <v>7.1965466666666655</v>
      </c>
      <c r="F71" s="11">
        <f t="shared" si="6"/>
        <v>7.3805293038231136E-3</v>
      </c>
      <c r="G71" s="11">
        <f t="shared" si="6"/>
        <v>6.8174755352846516E-3</v>
      </c>
      <c r="H71" s="10">
        <f t="shared" si="4"/>
        <v>1.0825897747082935</v>
      </c>
      <c r="I71" s="12" t="s">
        <v>278</v>
      </c>
      <c r="J71" s="10">
        <f t="shared" si="5"/>
        <v>1.0825897747082935</v>
      </c>
      <c r="K71" s="13" t="s">
        <v>279</v>
      </c>
    </row>
    <row r="72" spans="1:11" ht="15" customHeight="1" x14ac:dyDescent="0.2">
      <c r="A72" s="14" t="s">
        <v>218</v>
      </c>
      <c r="B72" s="15" t="s">
        <v>219</v>
      </c>
      <c r="C72" s="9" t="s">
        <v>220</v>
      </c>
      <c r="D72" s="10">
        <v>6.7108099999999986</v>
      </c>
      <c r="E72" s="10">
        <v>7.1464133333333324</v>
      </c>
      <c r="F72" s="11">
        <f t="shared" si="6"/>
        <v>9.5465157807333324E-3</v>
      </c>
      <c r="G72" s="11">
        <f t="shared" si="6"/>
        <v>7.0585456088146474E-3</v>
      </c>
      <c r="H72" s="10">
        <f t="shared" si="4"/>
        <v>1.3524763187492521</v>
      </c>
      <c r="I72" s="12" t="s">
        <v>278</v>
      </c>
      <c r="J72" s="10">
        <f t="shared" si="5"/>
        <v>1.3524763187492521</v>
      </c>
      <c r="K72" s="13" t="s">
        <v>279</v>
      </c>
    </row>
    <row r="73" spans="1:11" ht="15" customHeight="1" x14ac:dyDescent="0.2">
      <c r="A73" s="14" t="s">
        <v>221</v>
      </c>
      <c r="B73" s="15" t="s">
        <v>222</v>
      </c>
      <c r="C73" s="9" t="s">
        <v>223</v>
      </c>
      <c r="D73" s="10">
        <v>-1.9175399999999989</v>
      </c>
      <c r="E73" s="10">
        <v>-1.9616866666666677</v>
      </c>
      <c r="F73" s="11">
        <f t="shared" si="6"/>
        <v>3.7777834343656953</v>
      </c>
      <c r="G73" s="11">
        <f t="shared" si="6"/>
        <v>3.8951710052350546</v>
      </c>
      <c r="H73" s="10">
        <f t="shared" si="4"/>
        <v>0.96986330748724714</v>
      </c>
      <c r="I73" s="12" t="s">
        <v>278</v>
      </c>
      <c r="J73" s="10">
        <f t="shared" si="5"/>
        <v>-1.0310731339974413</v>
      </c>
      <c r="K73" s="13" t="s">
        <v>279</v>
      </c>
    </row>
    <row r="74" spans="1:11" ht="15" customHeight="1" x14ac:dyDescent="0.2">
      <c r="A74" s="14" t="s">
        <v>224</v>
      </c>
      <c r="B74" s="15" t="s">
        <v>225</v>
      </c>
      <c r="C74" s="9" t="s">
        <v>226</v>
      </c>
      <c r="D74" s="10">
        <v>0.67975999999999992</v>
      </c>
      <c r="E74" s="10">
        <v>1.3976133333333323</v>
      </c>
      <c r="F74" s="11">
        <f t="shared" si="6"/>
        <v>0.62426911630393445</v>
      </c>
      <c r="G74" s="11">
        <f t="shared" si="6"/>
        <v>0.37955652717989291</v>
      </c>
      <c r="H74" s="10">
        <f t="shared" si="4"/>
        <v>1.6447329227671499</v>
      </c>
      <c r="I74" s="12" t="s">
        <v>278</v>
      </c>
      <c r="J74" s="10">
        <f t="shared" si="5"/>
        <v>1.6447329227671499</v>
      </c>
      <c r="K74" s="13" t="s">
        <v>279</v>
      </c>
    </row>
    <row r="75" spans="1:11" ht="15" customHeight="1" x14ac:dyDescent="0.2">
      <c r="A75" s="14" t="s">
        <v>227</v>
      </c>
      <c r="B75" s="15" t="s">
        <v>228</v>
      </c>
      <c r="C75" s="9" t="s">
        <v>229</v>
      </c>
      <c r="D75" s="10">
        <v>9.0891599999999997</v>
      </c>
      <c r="E75" s="10">
        <v>8.5676800000000011</v>
      </c>
      <c r="F75" s="11">
        <f t="shared" si="6"/>
        <v>1.836074100849925E-3</v>
      </c>
      <c r="G75" s="11">
        <f t="shared" si="6"/>
        <v>2.63555040634128E-3</v>
      </c>
      <c r="H75" s="10">
        <f t="shared" si="4"/>
        <v>0.6966567956477816</v>
      </c>
      <c r="I75" s="12" t="s">
        <v>278</v>
      </c>
      <c r="J75" s="10">
        <f t="shared" si="5"/>
        <v>-1.4354270370249627</v>
      </c>
      <c r="K75" s="13" t="s">
        <v>279</v>
      </c>
    </row>
    <row r="76" spans="1:11" ht="15" customHeight="1" x14ac:dyDescent="0.2">
      <c r="A76" s="14" t="s">
        <v>230</v>
      </c>
      <c r="B76" s="15" t="s">
        <v>231</v>
      </c>
      <c r="C76" s="9" t="s">
        <v>232</v>
      </c>
      <c r="D76" s="10">
        <v>11.76906</v>
      </c>
      <c r="E76" s="10">
        <v>11.74208</v>
      </c>
      <c r="F76" s="11">
        <f t="shared" si="6"/>
        <v>2.8652328335956645E-4</v>
      </c>
      <c r="G76" s="11">
        <f t="shared" si="6"/>
        <v>2.9193200397581909E-4</v>
      </c>
      <c r="H76" s="10">
        <f t="shared" si="4"/>
        <v>0.98147266985944903</v>
      </c>
      <c r="I76" s="12" t="s">
        <v>278</v>
      </c>
      <c r="J76" s="10">
        <f t="shared" si="5"/>
        <v>-1.0188770718834221</v>
      </c>
      <c r="K76" s="13" t="s">
        <v>280</v>
      </c>
    </row>
    <row r="77" spans="1:11" ht="15" customHeight="1" x14ac:dyDescent="0.2">
      <c r="A77" s="14" t="s">
        <v>233</v>
      </c>
      <c r="B77" s="15" t="s">
        <v>234</v>
      </c>
      <c r="C77" s="9" t="s">
        <v>235</v>
      </c>
      <c r="D77" s="10">
        <v>3.4083600000000001</v>
      </c>
      <c r="E77" s="10">
        <v>3.9026466666666657</v>
      </c>
      <c r="F77" s="11">
        <f t="shared" si="6"/>
        <v>9.4184926668968244E-2</v>
      </c>
      <c r="G77" s="11">
        <f t="shared" si="6"/>
        <v>6.6863066555315154E-2</v>
      </c>
      <c r="H77" s="10">
        <f t="shared" si="4"/>
        <v>1.4086240958010801</v>
      </c>
      <c r="I77" s="12" t="s">
        <v>278</v>
      </c>
      <c r="J77" s="10">
        <f t="shared" si="5"/>
        <v>1.4086240958010801</v>
      </c>
      <c r="K77" s="13" t="s">
        <v>279</v>
      </c>
    </row>
    <row r="78" spans="1:11" ht="15" customHeight="1" x14ac:dyDescent="0.2">
      <c r="A78" s="14" t="s">
        <v>236</v>
      </c>
      <c r="B78" s="15" t="s">
        <v>237</v>
      </c>
      <c r="C78" s="9" t="s">
        <v>238</v>
      </c>
      <c r="D78" s="10">
        <v>9.2316599999999998</v>
      </c>
      <c r="E78" s="10">
        <v>9.6279799999999991</v>
      </c>
      <c r="F78" s="11">
        <f t="shared" si="6"/>
        <v>1.6633874873562039E-3</v>
      </c>
      <c r="G78" s="11">
        <f t="shared" si="6"/>
        <v>1.2638316360111753E-3</v>
      </c>
      <c r="H78" s="10">
        <f t="shared" si="4"/>
        <v>1.3161464232736579</v>
      </c>
      <c r="I78" s="12" t="s">
        <v>278</v>
      </c>
      <c r="J78" s="10">
        <f t="shared" si="5"/>
        <v>1.3161464232736579</v>
      </c>
      <c r="K78" s="13" t="s">
        <v>279</v>
      </c>
    </row>
    <row r="79" spans="1:11" ht="15" customHeight="1" x14ac:dyDescent="0.2">
      <c r="A79" s="14" t="s">
        <v>239</v>
      </c>
      <c r="B79" s="8" t="s">
        <v>240</v>
      </c>
      <c r="C79" s="9" t="s">
        <v>241</v>
      </c>
      <c r="D79" s="10">
        <v>9.5131599999999992</v>
      </c>
      <c r="E79" s="10">
        <v>10.758546666666666</v>
      </c>
      <c r="F79" s="11">
        <f t="shared" si="6"/>
        <v>1.3685273665347373E-3</v>
      </c>
      <c r="G79" s="11">
        <f t="shared" si="6"/>
        <v>5.7723777444034668E-4</v>
      </c>
      <c r="H79" s="10">
        <f t="shared" si="4"/>
        <v>2.3708208768242427</v>
      </c>
      <c r="I79" s="12" t="s">
        <v>278</v>
      </c>
      <c r="J79" s="10">
        <f t="shared" si="5"/>
        <v>2.3708208768242427</v>
      </c>
      <c r="K79" s="13" t="s">
        <v>279</v>
      </c>
    </row>
    <row r="80" spans="1:11" ht="15" customHeight="1" x14ac:dyDescent="0.2">
      <c r="A80" s="14" t="s">
        <v>242</v>
      </c>
      <c r="B80" s="8" t="s">
        <v>243</v>
      </c>
      <c r="C80" s="9" t="s">
        <v>244</v>
      </c>
      <c r="D80" s="10">
        <v>7.5632099999999998</v>
      </c>
      <c r="E80" s="10">
        <v>8.9509466666666651</v>
      </c>
      <c r="F80" s="11">
        <f t="shared" si="6"/>
        <v>5.2874579493509995E-3</v>
      </c>
      <c r="G80" s="11">
        <f t="shared" si="6"/>
        <v>2.0206754437993475E-3</v>
      </c>
      <c r="H80" s="10">
        <f t="shared" si="4"/>
        <v>2.6166784802458571</v>
      </c>
      <c r="I80" s="12" t="s">
        <v>278</v>
      </c>
      <c r="J80" s="10">
        <f t="shared" si="5"/>
        <v>2.6166784802458571</v>
      </c>
      <c r="K80" s="13" t="s">
        <v>279</v>
      </c>
    </row>
    <row r="81" spans="1:19" ht="15" customHeight="1" x14ac:dyDescent="0.2">
      <c r="A81" s="14" t="s">
        <v>245</v>
      </c>
      <c r="B81" s="15" t="s">
        <v>246</v>
      </c>
      <c r="C81" s="9" t="s">
        <v>247</v>
      </c>
      <c r="D81" s="10">
        <v>8.1653099999999998</v>
      </c>
      <c r="E81" s="10">
        <v>8.5789466666666652</v>
      </c>
      <c r="F81" s="11">
        <f t="shared" si="6"/>
        <v>3.4833472121505401E-3</v>
      </c>
      <c r="G81" s="11">
        <f t="shared" si="6"/>
        <v>2.6150483447131361E-3</v>
      </c>
      <c r="H81" s="10">
        <f t="shared" si="4"/>
        <v>1.3320393174347429</v>
      </c>
      <c r="I81" s="12" t="s">
        <v>278</v>
      </c>
      <c r="J81" s="10">
        <f t="shared" si="5"/>
        <v>1.3320393174347429</v>
      </c>
      <c r="K81" s="13" t="s">
        <v>279</v>
      </c>
    </row>
    <row r="82" spans="1:19" ht="15" customHeight="1" x14ac:dyDescent="0.2">
      <c r="A82" s="14" t="s">
        <v>248</v>
      </c>
      <c r="B82" s="8" t="s">
        <v>249</v>
      </c>
      <c r="C82" s="9" t="s">
        <v>250</v>
      </c>
      <c r="D82" s="10">
        <v>12.194859999999998</v>
      </c>
      <c r="E82" s="10">
        <v>13.205879999999999</v>
      </c>
      <c r="F82" s="11">
        <f t="shared" si="6"/>
        <v>2.1329533009584168E-4</v>
      </c>
      <c r="G82" s="11">
        <f t="shared" si="6"/>
        <v>1.0583614213294435E-4</v>
      </c>
      <c r="H82" s="10">
        <f t="shared" si="4"/>
        <v>2.0153354591091786</v>
      </c>
      <c r="I82" s="12" t="s">
        <v>278</v>
      </c>
      <c r="J82" s="10">
        <f t="shared" si="5"/>
        <v>2.0153354591091786</v>
      </c>
      <c r="K82" s="13" t="s">
        <v>280</v>
      </c>
    </row>
    <row r="83" spans="1:19" ht="15" customHeight="1" x14ac:dyDescent="0.2">
      <c r="A83" s="17" t="s">
        <v>251</v>
      </c>
      <c r="B83" s="15" t="s">
        <v>252</v>
      </c>
      <c r="C83" s="18" t="s">
        <v>253</v>
      </c>
      <c r="D83" s="10">
        <v>7.1785599999999992</v>
      </c>
      <c r="E83" s="10">
        <v>7.3010466666666654</v>
      </c>
      <c r="F83" s="11">
        <f t="shared" si="6"/>
        <v>6.9030038296501537E-3</v>
      </c>
      <c r="G83" s="11">
        <f t="shared" si="6"/>
        <v>6.3411197327018741E-3</v>
      </c>
      <c r="H83" s="10">
        <f t="shared" si="4"/>
        <v>1.0886096021891181</v>
      </c>
      <c r="I83" s="12" t="s">
        <v>278</v>
      </c>
      <c r="J83" s="10">
        <f t="shared" si="5"/>
        <v>1.0886096021891181</v>
      </c>
      <c r="K83" s="13" t="s">
        <v>279</v>
      </c>
    </row>
    <row r="84" spans="1:19" ht="15" customHeight="1" x14ac:dyDescent="0.2">
      <c r="A84" s="19" t="s">
        <v>254</v>
      </c>
      <c r="B84" s="15" t="s">
        <v>255</v>
      </c>
      <c r="C84" s="9" t="s">
        <v>256</v>
      </c>
      <c r="D84" s="10">
        <v>2.1636100000000003</v>
      </c>
      <c r="E84" s="10">
        <v>2.3764133333333319</v>
      </c>
      <c r="F84" s="11">
        <f t="shared" si="6"/>
        <v>0.22319707099768737</v>
      </c>
      <c r="G84" s="11">
        <f t="shared" si="6"/>
        <v>0.19258759267874762</v>
      </c>
      <c r="H84" s="10">
        <f t="shared" si="4"/>
        <v>1.1589379559357127</v>
      </c>
      <c r="I84" s="12" t="s">
        <v>278</v>
      </c>
      <c r="J84" s="10">
        <f t="shared" si="5"/>
        <v>1.1589379559357127</v>
      </c>
      <c r="K84" s="13" t="s">
        <v>279</v>
      </c>
    </row>
    <row r="85" spans="1:19" ht="15" customHeight="1" x14ac:dyDescent="0.2">
      <c r="A85" s="19" t="s">
        <v>257</v>
      </c>
      <c r="B85" s="15" t="s">
        <v>258</v>
      </c>
      <c r="C85" s="9" t="s">
        <v>259</v>
      </c>
      <c r="D85" s="10">
        <v>6.9581100000000013</v>
      </c>
      <c r="E85" s="10">
        <v>7.5449133333333327</v>
      </c>
      <c r="F85" s="11">
        <f t="shared" si="6"/>
        <v>8.0426686556082424E-3</v>
      </c>
      <c r="G85" s="11">
        <f t="shared" si="6"/>
        <v>5.3549420084126617E-3</v>
      </c>
      <c r="H85" s="10">
        <f t="shared" si="4"/>
        <v>1.5019151734926612</v>
      </c>
      <c r="I85" s="12" t="s">
        <v>278</v>
      </c>
      <c r="J85" s="10">
        <f t="shared" si="5"/>
        <v>1.5019151734926612</v>
      </c>
      <c r="K85" s="13" t="s">
        <v>279</v>
      </c>
      <c r="L85" s="20"/>
      <c r="M85" s="21"/>
      <c r="N85" s="21"/>
      <c r="O85" s="22"/>
      <c r="P85" s="22"/>
      <c r="Q85" s="21"/>
      <c r="R85" s="23"/>
      <c r="S85" s="21"/>
    </row>
    <row r="86" spans="1:19" ht="15" customHeight="1" x14ac:dyDescent="0.2">
      <c r="A86" s="19" t="s">
        <v>260</v>
      </c>
      <c r="B86" s="15" t="s">
        <v>261</v>
      </c>
      <c r="C86" s="9" t="s">
        <v>262</v>
      </c>
      <c r="D86" s="10">
        <v>6.3526600000000002</v>
      </c>
      <c r="E86" s="10">
        <v>6.844879999999999</v>
      </c>
      <c r="F86" s="11">
        <f t="shared" si="6"/>
        <v>1.2236544326131896E-2</v>
      </c>
      <c r="G86" s="11">
        <f t="shared" si="6"/>
        <v>8.6993299522426949E-3</v>
      </c>
      <c r="H86" s="10">
        <f t="shared" si="4"/>
        <v>1.4066076805119117</v>
      </c>
      <c r="I86" s="12" t="s">
        <v>278</v>
      </c>
      <c r="J86" s="10">
        <f t="shared" si="5"/>
        <v>1.4066076805119117</v>
      </c>
      <c r="K86" s="13" t="s">
        <v>279</v>
      </c>
    </row>
    <row r="87" spans="1:19" ht="15" customHeight="1" x14ac:dyDescent="0.2">
      <c r="A87" s="19" t="s">
        <v>263</v>
      </c>
      <c r="B87" s="15" t="s">
        <v>264</v>
      </c>
      <c r="C87" s="9" t="s">
        <v>265</v>
      </c>
      <c r="D87" s="10">
        <v>-1.2022900000000014</v>
      </c>
      <c r="E87" s="10">
        <v>-1.0833533333333349</v>
      </c>
      <c r="F87" s="11">
        <f t="shared" si="6"/>
        <v>2.3010462797010987</v>
      </c>
      <c r="G87" s="11">
        <f t="shared" si="6"/>
        <v>2.1189555634764732</v>
      </c>
      <c r="H87" s="10">
        <f t="shared" si="4"/>
        <v>1.0859341835021201</v>
      </c>
      <c r="I87" s="12" t="s">
        <v>278</v>
      </c>
      <c r="J87" s="10">
        <f t="shared" si="5"/>
        <v>1.0859341835021201</v>
      </c>
      <c r="K87" s="13" t="s">
        <v>279</v>
      </c>
    </row>
    <row r="88" spans="1:19" ht="15" customHeight="1" x14ac:dyDescent="0.2">
      <c r="A88" s="19" t="s">
        <v>266</v>
      </c>
      <c r="B88" s="15" t="s">
        <v>267</v>
      </c>
      <c r="C88" s="9" t="s">
        <v>268</v>
      </c>
      <c r="D88" s="10">
        <v>1.3305100000000003</v>
      </c>
      <c r="E88" s="10">
        <v>0.75511333333333275</v>
      </c>
      <c r="F88" s="11">
        <f t="shared" si="6"/>
        <v>0.39762765364120933</v>
      </c>
      <c r="G88" s="11">
        <f t="shared" si="6"/>
        <v>0.59249983882202717</v>
      </c>
      <c r="H88" s="10">
        <f t="shared" si="4"/>
        <v>0.67110170769286437</v>
      </c>
      <c r="I88" s="12" t="s">
        <v>278</v>
      </c>
      <c r="J88" s="10">
        <f t="shared" si="5"/>
        <v>-1.4900871038427739</v>
      </c>
      <c r="K88" s="13" t="s">
        <v>279</v>
      </c>
    </row>
    <row r="89" spans="1:19" ht="15" customHeight="1" x14ac:dyDescent="0.2">
      <c r="A89" s="7" t="s">
        <v>269</v>
      </c>
      <c r="B89" s="15" t="s">
        <v>270</v>
      </c>
      <c r="C89" s="24" t="s">
        <v>271</v>
      </c>
      <c r="D89" s="10">
        <v>0.2373100000000008</v>
      </c>
      <c r="E89" s="10">
        <v>0.14821333333333206</v>
      </c>
      <c r="F89" s="11">
        <f t="shared" si="6"/>
        <v>0.84832559762642634</v>
      </c>
      <c r="G89" s="11">
        <f t="shared" si="6"/>
        <v>0.90236728328422788</v>
      </c>
      <c r="H89" s="10">
        <f t="shared" si="4"/>
        <v>0.94011120897345357</v>
      </c>
      <c r="I89" s="12" t="s">
        <v>278</v>
      </c>
      <c r="J89" s="10">
        <f t="shared" si="5"/>
        <v>-1.0637039431664064</v>
      </c>
      <c r="K89" s="13" t="s">
        <v>279</v>
      </c>
    </row>
    <row r="90" spans="1:19" ht="15" customHeight="1" x14ac:dyDescent="0.2">
      <c r="A90" s="14" t="s">
        <v>272</v>
      </c>
      <c r="B90" s="15" t="s">
        <v>273</v>
      </c>
      <c r="C90" s="9" t="s">
        <v>274</v>
      </c>
      <c r="D90" s="10">
        <v>2.4441600000000001</v>
      </c>
      <c r="E90" s="10">
        <v>2.8024799999999992</v>
      </c>
      <c r="F90" s="11">
        <f t="shared" si="6"/>
        <v>0.18375303705461557</v>
      </c>
      <c r="G90" s="11">
        <f t="shared" si="6"/>
        <v>0.14334067912369888</v>
      </c>
      <c r="H90" s="10">
        <f t="shared" si="4"/>
        <v>1.2819322342964623</v>
      </c>
      <c r="I90" s="12" t="s">
        <v>278</v>
      </c>
      <c r="J90" s="10">
        <f t="shared" si="5"/>
        <v>1.2819322342964623</v>
      </c>
      <c r="K90" s="13" t="s">
        <v>279</v>
      </c>
    </row>
    <row r="91" spans="1:19" ht="15" customHeight="1" x14ac:dyDescent="0.2">
      <c r="A91" s="14" t="s">
        <v>275</v>
      </c>
      <c r="B91" s="15" t="s">
        <v>276</v>
      </c>
      <c r="C91" s="9" t="s">
        <v>277</v>
      </c>
      <c r="D91" s="10">
        <v>-2.8096899999999998</v>
      </c>
      <c r="E91" s="10">
        <v>-2.6224533333333344</v>
      </c>
      <c r="F91" s="11">
        <f t="shared" si="6"/>
        <v>7.0113390427888111</v>
      </c>
      <c r="G91" s="11">
        <f t="shared" si="6"/>
        <v>6.1579635733684137</v>
      </c>
      <c r="H91" s="10">
        <f t="shared" si="4"/>
        <v>1.1385807920512918</v>
      </c>
      <c r="I91" s="12" t="s">
        <v>278</v>
      </c>
      <c r="J91" s="10">
        <f t="shared" si="5"/>
        <v>1.1385807920512918</v>
      </c>
      <c r="K91" s="13" t="s">
        <v>279</v>
      </c>
    </row>
    <row r="92" spans="1:19" x14ac:dyDescent="0.2">
      <c r="A92" s="25"/>
      <c r="B92" s="25"/>
      <c r="H92" s="21"/>
      <c r="J92" s="21"/>
    </row>
    <row r="93" spans="1:19" x14ac:dyDescent="0.2">
      <c r="A93" s="25"/>
      <c r="B93" s="25"/>
      <c r="H93" s="21"/>
      <c r="J93" s="21"/>
    </row>
    <row r="94" spans="1:19" x14ac:dyDescent="0.2">
      <c r="A94" s="25"/>
      <c r="B94" s="25"/>
      <c r="H94" s="21"/>
      <c r="J94" s="21"/>
    </row>
    <row r="95" spans="1:19" x14ac:dyDescent="0.2">
      <c r="A95" s="25"/>
      <c r="B95" s="25"/>
      <c r="H95" s="21"/>
      <c r="J95" s="21"/>
    </row>
    <row r="96" spans="1:19" x14ac:dyDescent="0.2">
      <c r="A96" s="25"/>
      <c r="B96" s="25"/>
      <c r="D96" s="21"/>
      <c r="E96" s="21"/>
      <c r="F96" s="21"/>
      <c r="G96" s="21"/>
      <c r="H96" s="21"/>
      <c r="J96" s="21"/>
    </row>
    <row r="97" spans="1:10" x14ac:dyDescent="0.2">
      <c r="H97" s="27"/>
      <c r="J97" s="27"/>
    </row>
    <row r="98" spans="1:10" x14ac:dyDescent="0.2">
      <c r="H98" s="27"/>
      <c r="J98" s="27"/>
    </row>
    <row r="99" spans="1:10" x14ac:dyDescent="0.2">
      <c r="A99" s="28"/>
      <c r="B99" s="28"/>
    </row>
    <row r="100" spans="1:10" x14ac:dyDescent="0.2">
      <c r="A100" s="28"/>
      <c r="B100" s="28"/>
    </row>
    <row r="101" spans="1:10" x14ac:dyDescent="0.2">
      <c r="A101" s="28"/>
      <c r="B101" s="28"/>
    </row>
    <row r="102" spans="1:10" x14ac:dyDescent="0.2">
      <c r="A102" s="28"/>
      <c r="B102" s="28"/>
    </row>
    <row r="103" spans="1:10" x14ac:dyDescent="0.2">
      <c r="A103" s="28"/>
      <c r="B103" s="28"/>
    </row>
    <row r="104" spans="1:10" x14ac:dyDescent="0.2">
      <c r="A104" s="28"/>
      <c r="B104" s="28"/>
    </row>
    <row r="105" spans="1:10" x14ac:dyDescent="0.2">
      <c r="A105" s="28"/>
      <c r="B105" s="28"/>
    </row>
    <row r="106" spans="1:10" x14ac:dyDescent="0.2">
      <c r="A106" s="28"/>
      <c r="B106" s="28"/>
      <c r="H106" s="29"/>
      <c r="J106" s="29"/>
    </row>
    <row r="107" spans="1:10" x14ac:dyDescent="0.2">
      <c r="A107" s="28"/>
      <c r="B107" s="28"/>
    </row>
    <row r="108" spans="1:10" x14ac:dyDescent="0.2">
      <c r="A108" s="28"/>
      <c r="B108" s="28"/>
    </row>
    <row r="109" spans="1:10" x14ac:dyDescent="0.2">
      <c r="A109" s="28"/>
      <c r="B109" s="28"/>
    </row>
    <row r="111" spans="1:10" x14ac:dyDescent="0.2">
      <c r="H111" s="30"/>
      <c r="J111" s="30"/>
    </row>
    <row r="112" spans="1:10" x14ac:dyDescent="0.2">
      <c r="H112" s="30"/>
      <c r="J112" s="30"/>
    </row>
    <row r="113" spans="8:10" x14ac:dyDescent="0.2">
      <c r="H113" s="30"/>
      <c r="J113" s="30"/>
    </row>
  </sheetData>
  <mergeCells count="5">
    <mergeCell ref="A1:A2"/>
    <mergeCell ref="C1:C2"/>
    <mergeCell ref="D1:E1"/>
    <mergeCell ref="F1:G1"/>
    <mergeCell ref="K1:K2"/>
  </mergeCells>
  <conditionalFormatting sqref="H3:H91">
    <cfRule type="cellIs" dxfId="10" priority="9" stopIfTrue="1" operator="lessThan">
      <formula>0.5</formula>
    </cfRule>
    <cfRule type="cellIs" dxfId="9" priority="8" stopIfTrue="1" operator="greaterThan">
      <formula>2</formula>
    </cfRule>
  </conditionalFormatting>
  <conditionalFormatting sqref="H92:H96 J92:J96">
    <cfRule type="cellIs" dxfId="8" priority="1" stopIfTrue="1" operator="greaterThan">
      <formula>4</formula>
    </cfRule>
    <cfRule type="cellIs" dxfId="7" priority="2" stopIfTrue="1" operator="lessThan">
      <formula>0.25</formula>
    </cfRule>
  </conditionalFormatting>
  <conditionalFormatting sqref="I3:I91 R85">
    <cfRule type="cellIs" dxfId="6" priority="3" stopIfTrue="1" operator="lessThanOrEqual">
      <formula>0.05</formula>
    </cfRule>
  </conditionalFormatting>
  <conditionalFormatting sqref="J3:J91">
    <cfRule type="cellIs" dxfId="5" priority="11" stopIfTrue="1" operator="lessThan">
      <formula>-2</formula>
    </cfRule>
    <cfRule type="cellIs" dxfId="4" priority="10" stopIfTrue="1" operator="greaterThan">
      <formula>2</formula>
    </cfRule>
  </conditionalFormatting>
  <conditionalFormatting sqref="Q85">
    <cfRule type="cellIs" dxfId="3" priority="7" stopIfTrue="1" operator="lessThan">
      <formula>0.33</formula>
    </cfRule>
    <cfRule type="cellIs" dxfId="2" priority="6" stopIfTrue="1" operator="greaterThan">
      <formula>2</formula>
    </cfRule>
  </conditionalFormatting>
  <conditionalFormatting sqref="S85">
    <cfRule type="cellIs" dxfId="1" priority="5" stopIfTrue="1" operator="lessThan">
      <formula>-2</formula>
    </cfRule>
    <cfRule type="cellIs" dxfId="0" priority="4" stopIfTrue="1" operator="greaterThan">
      <formula>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Qiagen_RT2_profiler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Bocci</dc:creator>
  <cp:lastModifiedBy>Matteo Bocci</cp:lastModifiedBy>
  <dcterms:created xsi:type="dcterms:W3CDTF">2024-01-26T13:18:40Z</dcterms:created>
  <dcterms:modified xsi:type="dcterms:W3CDTF">2024-02-22T09:40:04Z</dcterms:modified>
</cp:coreProperties>
</file>