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398\Desktop\Aaron JCI paper\new files to resubmit\"/>
    </mc:Choice>
  </mc:AlternateContent>
  <xr:revisionPtr revIDLastSave="0" documentId="13_ncr:1_{ECBB4617-531C-491F-B8CC-DBD874E40431}" xr6:coauthVersionLast="47" xr6:coauthVersionMax="47" xr10:uidLastSave="{00000000-0000-0000-0000-000000000000}"/>
  <bookViews>
    <workbookView xWindow="28680" yWindow="840" windowWidth="19440" windowHeight="15000" xr2:uid="{A59290B5-0DF6-465E-BAF5-239F5FCB6A06}"/>
  </bookViews>
  <sheets>
    <sheet name="Table 1" sheetId="1" r:id="rId1"/>
    <sheet name="Figure 1" sheetId="4" r:id="rId2"/>
    <sheet name="Table 2" sheetId="2" r:id="rId3"/>
    <sheet name="Figure 2" sheetId="5" r:id="rId4"/>
    <sheet name="Supplemental Figure 1" sheetId="3" r:id="rId5"/>
    <sheet name="Supplemental Figure 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20" i="4" l="1"/>
  <c r="BT20" i="4"/>
  <c r="BS21" i="4"/>
  <c r="BT21" i="4"/>
  <c r="BS22" i="4"/>
  <c r="BT22" i="4"/>
  <c r="BS23" i="4"/>
  <c r="BT23" i="4"/>
  <c r="BS24" i="4"/>
  <c r="BT24" i="4"/>
  <c r="BS25" i="4"/>
  <c r="BT25" i="4"/>
  <c r="BT19" i="4"/>
  <c r="BS19" i="4"/>
  <c r="BS3" i="4"/>
  <c r="BT3" i="4"/>
  <c r="BS4" i="4"/>
  <c r="BT4" i="4"/>
  <c r="BS5" i="4"/>
  <c r="BT5" i="4"/>
  <c r="BS6" i="4"/>
  <c r="BT6" i="4"/>
  <c r="BS7" i="4"/>
  <c r="BT7" i="4"/>
  <c r="BS8" i="4"/>
  <c r="BT8" i="4"/>
  <c r="BS9" i="4"/>
  <c r="BT9" i="4"/>
  <c r="BS10" i="4"/>
  <c r="BT10" i="4"/>
  <c r="BS11" i="4"/>
  <c r="BT11" i="4"/>
  <c r="BS12" i="4"/>
  <c r="BT12" i="4"/>
  <c r="BT2" i="4"/>
  <c r="BS2" i="4"/>
  <c r="Q17" i="2"/>
  <c r="N17" i="2"/>
  <c r="K17" i="2"/>
  <c r="F17" i="2"/>
  <c r="Q16" i="2"/>
  <c r="N16" i="2"/>
  <c r="K16" i="2"/>
  <c r="F16" i="2"/>
  <c r="Q15" i="2"/>
  <c r="N15" i="2"/>
  <c r="K15" i="2"/>
  <c r="F15" i="2"/>
  <c r="Q14" i="2"/>
  <c r="N14" i="2"/>
  <c r="K14" i="2"/>
  <c r="F14" i="2"/>
  <c r="Q13" i="2"/>
  <c r="N13" i="2"/>
  <c r="F13" i="2"/>
  <c r="Q12" i="2"/>
  <c r="N12" i="2"/>
  <c r="K12" i="2"/>
  <c r="F12" i="2"/>
  <c r="K11" i="2"/>
  <c r="F11" i="2"/>
  <c r="Q10" i="2"/>
  <c r="N10" i="2"/>
  <c r="K10" i="2"/>
  <c r="F10" i="2"/>
  <c r="Q9" i="2"/>
  <c r="N9" i="2"/>
  <c r="K9" i="2"/>
  <c r="F9" i="2"/>
  <c r="Q8" i="2"/>
  <c r="N8" i="2"/>
  <c r="K8" i="2"/>
  <c r="F8" i="2"/>
  <c r="Q7" i="2"/>
  <c r="N7" i="2"/>
  <c r="K7" i="2"/>
  <c r="F7" i="2"/>
  <c r="Q6" i="2"/>
  <c r="N6" i="2"/>
  <c r="K6" i="2"/>
  <c r="F6" i="2"/>
  <c r="Q5" i="2"/>
  <c r="N5" i="2"/>
  <c r="K5" i="2"/>
  <c r="F5" i="2"/>
  <c r="K4" i="2"/>
  <c r="F4" i="2"/>
  <c r="Q3" i="2"/>
  <c r="N3" i="2"/>
  <c r="K3" i="2"/>
  <c r="F3" i="2"/>
  <c r="Q2" i="2"/>
  <c r="N2" i="2"/>
  <c r="K2" i="2"/>
  <c r="F2" i="2"/>
  <c r="N2" i="1"/>
  <c r="Q30" i="1"/>
  <c r="Q31" i="1"/>
  <c r="Q17" i="1"/>
  <c r="N17" i="1"/>
  <c r="N30" i="1"/>
  <c r="N31" i="1"/>
  <c r="K18" i="1"/>
  <c r="K31" i="1"/>
  <c r="K30" i="1"/>
  <c r="K17" i="1"/>
  <c r="F30" i="1"/>
  <c r="F31" i="1"/>
  <c r="F17" i="1"/>
  <c r="F18" i="1"/>
  <c r="Q29" i="1" l="1"/>
  <c r="N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Q21" i="1"/>
  <c r="N21" i="1"/>
  <c r="Q20" i="1"/>
  <c r="N20" i="1"/>
  <c r="Q19" i="1"/>
  <c r="N19" i="1"/>
  <c r="Q16" i="1"/>
  <c r="N16" i="1"/>
  <c r="Q15" i="1"/>
  <c r="N15" i="1"/>
  <c r="Q14" i="1"/>
  <c r="N14" i="1"/>
  <c r="Q13" i="1"/>
  <c r="N13" i="1"/>
  <c r="Q11" i="1"/>
  <c r="N11" i="1"/>
  <c r="Q10" i="1"/>
  <c r="N10" i="1"/>
  <c r="Q9" i="1"/>
  <c r="N9" i="1"/>
  <c r="Q8" i="1"/>
  <c r="N8" i="1"/>
  <c r="Q7" i="1"/>
  <c r="N7" i="1"/>
  <c r="Q6" i="1"/>
  <c r="N6" i="1"/>
  <c r="Q5" i="1"/>
  <c r="N5" i="1"/>
  <c r="Q3" i="1"/>
  <c r="N3" i="1"/>
  <c r="Q2" i="1"/>
  <c r="K29" i="1"/>
  <c r="F29" i="1"/>
  <c r="K28" i="1"/>
  <c r="F28" i="1"/>
  <c r="K27" i="1"/>
  <c r="F27" i="1"/>
  <c r="F26" i="1"/>
  <c r="K25" i="1"/>
  <c r="F25" i="1"/>
  <c r="K24" i="1"/>
  <c r="F24" i="1"/>
  <c r="K23" i="1"/>
  <c r="F23" i="1"/>
  <c r="K22" i="1"/>
  <c r="F22" i="1"/>
  <c r="K21" i="1"/>
  <c r="F21" i="1"/>
  <c r="F20" i="1"/>
  <c r="K19" i="1"/>
  <c r="F19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F5" i="1"/>
  <c r="K4" i="1"/>
  <c r="F4" i="1"/>
  <c r="K3" i="1"/>
  <c r="F3" i="1"/>
  <c r="K2" i="1"/>
  <c r="F2" i="1"/>
</calcChain>
</file>

<file path=xl/sharedStrings.xml><?xml version="1.0" encoding="utf-8"?>
<sst xmlns="http://schemas.openxmlformats.org/spreadsheetml/2006/main" count="330" uniqueCount="162">
  <si>
    <t>Code</t>
  </si>
  <si>
    <t>Sex</t>
  </si>
  <si>
    <t>Age</t>
  </si>
  <si>
    <t>Height (m)</t>
  </si>
  <si>
    <t>Weight (kg)</t>
  </si>
  <si>
    <t>BMI</t>
  </si>
  <si>
    <t>Waist</t>
  </si>
  <si>
    <t>Hip</t>
  </si>
  <si>
    <t>Waist-to-Hip</t>
  </si>
  <si>
    <t>DEXA LBM</t>
  </si>
  <si>
    <t>Body Fat %</t>
  </si>
  <si>
    <t>Vis/(Vis+Sub)</t>
  </si>
  <si>
    <t>Deep to Sub Subq Ratio</t>
  </si>
  <si>
    <t>pdFF</t>
  </si>
  <si>
    <t>M1</t>
  </si>
  <si>
    <t>M2</t>
  </si>
  <si>
    <t>Gluc0</t>
  </si>
  <si>
    <t>Gluc20</t>
  </si>
  <si>
    <t>Gluc30</t>
  </si>
  <si>
    <t>Gluc60</t>
  </si>
  <si>
    <t>Gluc100</t>
  </si>
  <si>
    <t>Gluc110</t>
  </si>
  <si>
    <t>Gluc120</t>
  </si>
  <si>
    <t>Gluc180</t>
  </si>
  <si>
    <t>Gluc230</t>
  </si>
  <si>
    <t>Gluc240</t>
  </si>
  <si>
    <t>Gluc220</t>
  </si>
  <si>
    <t>Ins0</t>
  </si>
  <si>
    <t>Ins20</t>
  </si>
  <si>
    <t>Ins30</t>
  </si>
  <si>
    <t>Ins60</t>
  </si>
  <si>
    <t>Ins100</t>
  </si>
  <si>
    <t>Ins110</t>
  </si>
  <si>
    <t>Ins120</t>
  </si>
  <si>
    <t>Ins180</t>
  </si>
  <si>
    <t>Ins220</t>
  </si>
  <si>
    <t>Ins230</t>
  </si>
  <si>
    <t>Ins240</t>
  </si>
  <si>
    <t>M1/Ins100-110</t>
  </si>
  <si>
    <t>M2/Ins220-240</t>
  </si>
  <si>
    <t>Gluc 0 OGTT</t>
  </si>
  <si>
    <t>Gluc 10 OGTT</t>
  </si>
  <si>
    <t>Gluc 20 OGTT</t>
  </si>
  <si>
    <t>Gluc 30 OGTT</t>
  </si>
  <si>
    <t>Gluc 60 OGTT</t>
  </si>
  <si>
    <t>Gluc 90 OGTT</t>
  </si>
  <si>
    <t>Gluc 120 OGTT</t>
  </si>
  <si>
    <t>Gluc 150 OGTT</t>
  </si>
  <si>
    <t>Gluc 180 OGTT</t>
  </si>
  <si>
    <t>Ins 0 OGTT</t>
  </si>
  <si>
    <t>Ins 10 OGTT</t>
  </si>
  <si>
    <t>Ins 20 OGTT</t>
  </si>
  <si>
    <t>Ins 30 OGTT</t>
  </si>
  <si>
    <t>Ins 60 OGTT</t>
  </si>
  <si>
    <t>Ins 90 OGTT</t>
  </si>
  <si>
    <t>Ins 120 OGTT</t>
  </si>
  <si>
    <t>Ins 150 OGTT</t>
  </si>
  <si>
    <t>Ins 180 OGTT</t>
  </si>
  <si>
    <t>Cpep 0 OGTT</t>
  </si>
  <si>
    <t>Cpep 10 OGTT</t>
  </si>
  <si>
    <t>Cpep20 OGTT</t>
  </si>
  <si>
    <t>Cpep 30 OGTT</t>
  </si>
  <si>
    <t>Cpep 60 OGTT</t>
  </si>
  <si>
    <t>Cpep90 OGTT</t>
  </si>
  <si>
    <t>Cpep 120 OGTT</t>
  </si>
  <si>
    <t>Cpep 150 OGTT</t>
  </si>
  <si>
    <t>Cpep180 OGTT</t>
  </si>
  <si>
    <t>WBISI</t>
  </si>
  <si>
    <t>HOMA-IR</t>
  </si>
  <si>
    <t>Gly Inf -20</t>
  </si>
  <si>
    <t>Gly Inf -10</t>
  </si>
  <si>
    <t>Gly Inf 0</t>
  </si>
  <si>
    <t>Gly Inf 20</t>
  </si>
  <si>
    <t>Gly Inf 30</t>
  </si>
  <si>
    <t>Gly Inf 90</t>
  </si>
  <si>
    <t>Gly Inf 100</t>
  </si>
  <si>
    <t>Gly Inf 110</t>
  </si>
  <si>
    <t>Gly Inf 120</t>
  </si>
  <si>
    <t>Gly Inf 210</t>
  </si>
  <si>
    <t>Gly Inf 220</t>
  </si>
  <si>
    <t>Gly Inf 230</t>
  </si>
  <si>
    <t>Gly Inf 240</t>
  </si>
  <si>
    <t>IR1</t>
  </si>
  <si>
    <t>IR2</t>
  </si>
  <si>
    <t>IR3</t>
  </si>
  <si>
    <t>IR4</t>
  </si>
  <si>
    <t>IR5</t>
  </si>
  <si>
    <t>IR6</t>
  </si>
  <si>
    <t>IR7</t>
  </si>
  <si>
    <t>IR8</t>
  </si>
  <si>
    <t>IR9</t>
  </si>
  <si>
    <t>IR10</t>
  </si>
  <si>
    <t>IR11</t>
  </si>
  <si>
    <t>IR12</t>
  </si>
  <si>
    <t>IR13</t>
  </si>
  <si>
    <t>IR14</t>
  </si>
  <si>
    <t>IR15</t>
  </si>
  <si>
    <t>IR16</t>
  </si>
  <si>
    <t>IR17</t>
  </si>
  <si>
    <t>IS1</t>
  </si>
  <si>
    <t>IS2</t>
  </si>
  <si>
    <t>IS3</t>
  </si>
  <si>
    <t>IS4</t>
  </si>
  <si>
    <t>IS5</t>
  </si>
  <si>
    <t>IS6</t>
  </si>
  <si>
    <t>IS7</t>
  </si>
  <si>
    <t>IS8</t>
  </si>
  <si>
    <t>IS9</t>
  </si>
  <si>
    <t>IS10</t>
  </si>
  <si>
    <t>IS11</t>
  </si>
  <si>
    <t>IS12</t>
  </si>
  <si>
    <t>IS13</t>
  </si>
  <si>
    <t>Visc AT</t>
  </si>
  <si>
    <t>Subq AT</t>
  </si>
  <si>
    <t>Deep-Subq AT</t>
  </si>
  <si>
    <t>Sub-Subq AT</t>
  </si>
  <si>
    <t>NEFA</t>
  </si>
  <si>
    <t>AT_IR</t>
  </si>
  <si>
    <t>Fast Gluc</t>
  </si>
  <si>
    <t>Fast Ins</t>
  </si>
  <si>
    <t>Fast Cpep</t>
  </si>
  <si>
    <t>AT-IR 0</t>
  </si>
  <si>
    <t>AT-IR 20</t>
  </si>
  <si>
    <t>AT-IR 30</t>
  </si>
  <si>
    <t>AT-IR 100</t>
  </si>
  <si>
    <t>AT-IR 110</t>
  </si>
  <si>
    <t>AT-IR 120</t>
  </si>
  <si>
    <t>AT-IR 230</t>
  </si>
  <si>
    <t>AT-IR220</t>
  </si>
  <si>
    <t>AT-IR 240</t>
  </si>
  <si>
    <t>Perc Gly Step1Sup</t>
  </si>
  <si>
    <t>Perc AT-IR Step2Sup</t>
  </si>
  <si>
    <t>Perc AT-IR Step1Sup</t>
  </si>
  <si>
    <t>Perc Gly Step2Sup</t>
  </si>
  <si>
    <t>Perc Ins Increase Step1</t>
  </si>
  <si>
    <t>Perc Ins Increase Step2</t>
  </si>
  <si>
    <t>Gly Inf -30</t>
  </si>
  <si>
    <t>ATGL pre</t>
  </si>
  <si>
    <t>ATGL post</t>
  </si>
  <si>
    <t>HSL pre</t>
  </si>
  <si>
    <t>HSL post</t>
  </si>
  <si>
    <t>M1/LBM/Ins100-120</t>
  </si>
  <si>
    <t>M2/LBM/Ins220-240</t>
  </si>
  <si>
    <t>FFA0</t>
  </si>
  <si>
    <t>FFA20</t>
  </si>
  <si>
    <t>FFA30</t>
  </si>
  <si>
    <t>FFA100</t>
  </si>
  <si>
    <t>FFA110</t>
  </si>
  <si>
    <t>FFA120</t>
  </si>
  <si>
    <t>FFA220</t>
  </si>
  <si>
    <t>FFA230</t>
  </si>
  <si>
    <t>FFA240</t>
  </si>
  <si>
    <t>FFA1Sup</t>
  </si>
  <si>
    <t>FFA2Sup</t>
  </si>
  <si>
    <t>Glucerol -20</t>
  </si>
  <si>
    <t>Glycerol 0</t>
  </si>
  <si>
    <t>Glycerol 100</t>
  </si>
  <si>
    <t>Glycerol 110</t>
  </si>
  <si>
    <t>Glycerol 120</t>
  </si>
  <si>
    <t>Glycerol 220</t>
  </si>
  <si>
    <t>Glycerol 230</t>
  </si>
  <si>
    <t>Glycerol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</si>
</sst>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"/>
    <numFmt numFmtId="167" formatCode="#,##0.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3" fontId="2" fillId="0" borderId="0" xfId="0" applyNumberFormat="1" applyFont="1"/>
    <xf numFmtId="2" fontId="0" fillId="0" borderId="0" xfId="0" applyNumberFormat="1"/>
    <xf numFmtId="167" fontId="2" fillId="0" borderId="0" xfId="0" applyNumberFormat="1" applyFont="1"/>
    <xf numFmtId="167" fontId="6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0" applyNumberFormat="1"/>
    <xf numFmtId="167" fontId="0" fillId="0" borderId="0" xfId="0" applyNumberFormat="1"/>
    <xf numFmtId="1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6C95-6296-4D1E-BD66-89B497E9BC21}">
  <dimension ref="A1:CC33"/>
  <sheetViews>
    <sheetView tabSelected="1" workbookViewId="0">
      <pane xSplit="1" topLeftCell="B1" activePane="topRight" state="frozen"/>
      <selection pane="topRight" activeCell="AB17" sqref="AB17"/>
    </sheetView>
  </sheetViews>
  <sheetFormatPr defaultRowHeight="15" x14ac:dyDescent="0.25"/>
  <cols>
    <col min="1" max="1" width="7.42578125" customWidth="1"/>
    <col min="2" max="3" width="4.42578125" bestFit="1" customWidth="1"/>
    <col min="4" max="4" width="10.140625" bestFit="1" customWidth="1"/>
    <col min="5" max="5" width="11.28515625" bestFit="1" customWidth="1"/>
    <col min="6" max="6" width="12" bestFit="1" customWidth="1"/>
    <col min="7" max="7" width="11.28515625" bestFit="1" customWidth="1"/>
    <col min="8" max="8" width="10.42578125" bestFit="1" customWidth="1"/>
    <col min="9" max="10" width="6" bestFit="1" customWidth="1"/>
    <col min="11" max="11" width="12" bestFit="1" customWidth="1"/>
    <col min="12" max="12" width="8" bestFit="1" customWidth="1"/>
    <col min="13" max="13" width="8.42578125" bestFit="1" customWidth="1"/>
    <col min="14" max="14" width="12.7109375" bestFit="1" customWidth="1"/>
    <col min="15" max="15" width="13.7109375" bestFit="1" customWidth="1"/>
    <col min="16" max="16" width="12.5703125" bestFit="1" customWidth="1"/>
    <col min="17" max="17" width="22.42578125" bestFit="1" customWidth="1"/>
    <col min="18" max="18" width="6" bestFit="1" customWidth="1"/>
    <col min="19" max="19" width="8.5703125" bestFit="1" customWidth="1"/>
    <col min="20" max="20" width="7.28515625" bestFit="1" customWidth="1"/>
    <col min="21" max="21" width="9.28515625" bestFit="1" customWidth="1"/>
    <col min="22" max="24" width="12" bestFit="1" customWidth="1"/>
  </cols>
  <sheetData>
    <row r="1" spans="1:8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10</v>
      </c>
      <c r="H1" s="15" t="s">
        <v>9</v>
      </c>
      <c r="I1" s="15" t="s">
        <v>6</v>
      </c>
      <c r="J1" s="15" t="s">
        <v>7</v>
      </c>
      <c r="K1" s="15" t="s">
        <v>8</v>
      </c>
      <c r="L1" s="15" t="s">
        <v>112</v>
      </c>
      <c r="M1" s="15" t="s">
        <v>113</v>
      </c>
      <c r="N1" s="15" t="s">
        <v>11</v>
      </c>
      <c r="O1" s="15" t="s">
        <v>114</v>
      </c>
      <c r="P1" s="15" t="s">
        <v>115</v>
      </c>
      <c r="Q1" s="15" t="s">
        <v>12</v>
      </c>
      <c r="R1" s="15" t="s">
        <v>13</v>
      </c>
      <c r="S1" t="s">
        <v>118</v>
      </c>
      <c r="T1" t="s">
        <v>119</v>
      </c>
      <c r="U1" t="s">
        <v>120</v>
      </c>
      <c r="V1" t="s">
        <v>68</v>
      </c>
      <c r="W1" t="s">
        <v>67</v>
      </c>
      <c r="X1" t="s">
        <v>116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81" x14ac:dyDescent="0.25">
      <c r="A2" s="6" t="s">
        <v>82</v>
      </c>
      <c r="B2">
        <v>1</v>
      </c>
      <c r="C2">
        <v>16</v>
      </c>
      <c r="D2">
        <v>1.71</v>
      </c>
      <c r="E2">
        <v>105.8</v>
      </c>
      <c r="F2">
        <f t="shared" ref="F2:F11" si="0">E2/(D2*D2)</f>
        <v>36.182073116514488</v>
      </c>
      <c r="G2" s="12">
        <v>42.4</v>
      </c>
      <c r="H2" s="12">
        <v>60.191942400000002</v>
      </c>
      <c r="I2">
        <v>113</v>
      </c>
      <c r="J2">
        <v>117</v>
      </c>
      <c r="K2">
        <f t="shared" ref="K2:K11" si="1">I2/J2</f>
        <v>0.96581196581196582</v>
      </c>
      <c r="L2" s="2">
        <v>143</v>
      </c>
      <c r="M2" s="2">
        <v>510</v>
      </c>
      <c r="N2">
        <f>L2/(L2+M2)</f>
        <v>0.21898928024502298</v>
      </c>
      <c r="O2" s="2">
        <v>205</v>
      </c>
      <c r="P2" s="2">
        <v>122</v>
      </c>
      <c r="Q2">
        <f t="shared" ref="Q2:Q3" si="2">O2/P2</f>
        <v>1.680327868852459</v>
      </c>
      <c r="R2">
        <v>19.8</v>
      </c>
      <c r="S2">
        <v>96</v>
      </c>
      <c r="T2">
        <v>35.5</v>
      </c>
      <c r="U2">
        <v>1499</v>
      </c>
      <c r="V2">
        <v>8.4148148148148145</v>
      </c>
      <c r="W2">
        <v>1.140532641862289</v>
      </c>
      <c r="X2">
        <v>0.50117579205632001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81" x14ac:dyDescent="0.25">
      <c r="A3" s="6" t="s">
        <v>83</v>
      </c>
      <c r="B3">
        <v>2</v>
      </c>
      <c r="C3" s="4">
        <v>15</v>
      </c>
      <c r="D3">
        <v>1.74</v>
      </c>
      <c r="E3">
        <v>111.3</v>
      </c>
      <c r="F3">
        <f t="shared" si="0"/>
        <v>36.761791518034087</v>
      </c>
      <c r="G3" s="12">
        <v>40.5</v>
      </c>
      <c r="H3" s="12">
        <v>69.313394500000001</v>
      </c>
      <c r="I3">
        <v>105</v>
      </c>
      <c r="J3">
        <v>119</v>
      </c>
      <c r="K3">
        <f t="shared" si="1"/>
        <v>0.88235294117647056</v>
      </c>
      <c r="L3">
        <v>117</v>
      </c>
      <c r="M3">
        <v>492</v>
      </c>
      <c r="N3">
        <f>L3/(L3+M3)</f>
        <v>0.19211822660098521</v>
      </c>
      <c r="O3">
        <v>143</v>
      </c>
      <c r="P3">
        <v>154</v>
      </c>
      <c r="Q3">
        <f t="shared" si="2"/>
        <v>0.9285714285714286</v>
      </c>
      <c r="R3">
        <v>22.3</v>
      </c>
      <c r="S3">
        <v>90</v>
      </c>
      <c r="T3">
        <v>50</v>
      </c>
      <c r="U3">
        <v>1292.5</v>
      </c>
      <c r="V3">
        <v>11.111111111111111</v>
      </c>
      <c r="W3">
        <v>0.9097978179650148</v>
      </c>
      <c r="X3">
        <v>0.32000457867488002</v>
      </c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81" x14ac:dyDescent="0.25">
      <c r="A4" s="6" t="s">
        <v>84</v>
      </c>
      <c r="B4">
        <v>2</v>
      </c>
      <c r="C4">
        <v>15</v>
      </c>
      <c r="D4">
        <v>1.65</v>
      </c>
      <c r="E4">
        <v>162</v>
      </c>
      <c r="F4">
        <f t="shared" si="0"/>
        <v>59.504132231404967</v>
      </c>
      <c r="G4" s="12">
        <v>58.1</v>
      </c>
      <c r="H4" s="12">
        <v>69.215070900000015</v>
      </c>
      <c r="I4">
        <v>137.5</v>
      </c>
      <c r="J4">
        <v>162.5</v>
      </c>
      <c r="K4">
        <f t="shared" si="1"/>
        <v>0.84615384615384615</v>
      </c>
      <c r="R4">
        <v>0.7</v>
      </c>
      <c r="S4">
        <v>82</v>
      </c>
      <c r="T4">
        <v>22.5</v>
      </c>
      <c r="U4">
        <v>1227.5</v>
      </c>
      <c r="V4">
        <v>4.5555555555555554</v>
      </c>
      <c r="W4">
        <v>2.8997604068383089</v>
      </c>
      <c r="X4">
        <v>0.3131355279305601</v>
      </c>
      <c r="BA4" s="3"/>
      <c r="BB4" s="3"/>
      <c r="BC4" s="3"/>
    </row>
    <row r="5" spans="1:81" x14ac:dyDescent="0.25">
      <c r="A5" s="6" t="s">
        <v>85</v>
      </c>
      <c r="B5">
        <v>1</v>
      </c>
      <c r="C5">
        <v>17</v>
      </c>
      <c r="D5">
        <v>1.84</v>
      </c>
      <c r="E5">
        <v>185.8</v>
      </c>
      <c r="F5">
        <f t="shared" si="0"/>
        <v>54.879489603024574</v>
      </c>
      <c r="G5" s="12">
        <v>47.8</v>
      </c>
      <c r="H5" s="12">
        <v>95.113620000000012</v>
      </c>
      <c r="I5">
        <v>151</v>
      </c>
      <c r="J5">
        <v>154</v>
      </c>
      <c r="K5">
        <f t="shared" si="1"/>
        <v>0.98051948051948057</v>
      </c>
      <c r="L5">
        <v>95</v>
      </c>
      <c r="M5">
        <v>796</v>
      </c>
      <c r="N5">
        <f t="shared" ref="N5:N11" si="3">L5/(L5+M5)</f>
        <v>0.10662177328843996</v>
      </c>
      <c r="O5">
        <v>400</v>
      </c>
      <c r="P5">
        <v>147</v>
      </c>
      <c r="Q5">
        <f>O5/P5</f>
        <v>2.7210884353741496</v>
      </c>
      <c r="R5">
        <v>3</v>
      </c>
      <c r="S5">
        <v>103</v>
      </c>
      <c r="T5">
        <v>80</v>
      </c>
      <c r="U5">
        <v>2023</v>
      </c>
      <c r="V5">
        <v>20.345679012345681</v>
      </c>
      <c r="W5">
        <v>0.67987567987567987</v>
      </c>
      <c r="X5">
        <v>0.27986356338776003</v>
      </c>
      <c r="BA5" s="3"/>
      <c r="BB5" s="3"/>
      <c r="BC5" s="3"/>
    </row>
    <row r="6" spans="1:81" x14ac:dyDescent="0.25">
      <c r="A6" s="6" t="s">
        <v>86</v>
      </c>
      <c r="B6">
        <v>1</v>
      </c>
      <c r="C6">
        <v>17</v>
      </c>
      <c r="D6">
        <v>1.7649999999999999</v>
      </c>
      <c r="E6">
        <v>114.5</v>
      </c>
      <c r="F6">
        <f t="shared" si="0"/>
        <v>36.754969544735935</v>
      </c>
      <c r="G6" s="12">
        <v>40.5</v>
      </c>
      <c r="H6" s="12">
        <v>70.229516000000004</v>
      </c>
      <c r="I6">
        <v>120</v>
      </c>
      <c r="J6">
        <v>121</v>
      </c>
      <c r="K6">
        <f t="shared" si="1"/>
        <v>0.99173553719008267</v>
      </c>
      <c r="L6">
        <v>186</v>
      </c>
      <c r="M6">
        <v>558.70000000000005</v>
      </c>
      <c r="N6">
        <f t="shared" si="3"/>
        <v>0.24976500604270174</v>
      </c>
      <c r="O6">
        <v>248.45</v>
      </c>
      <c r="P6">
        <v>107.4</v>
      </c>
      <c r="Q6">
        <f>O6/P6</f>
        <v>2.3133147113594039</v>
      </c>
      <c r="R6">
        <v>21.1</v>
      </c>
      <c r="S6">
        <v>89</v>
      </c>
      <c r="T6">
        <v>63</v>
      </c>
      <c r="U6">
        <v>2720</v>
      </c>
      <c r="V6">
        <v>13.844444444444445</v>
      </c>
      <c r="W6">
        <v>0.72098435205430733</v>
      </c>
      <c r="X6">
        <v>0.39170029581872007</v>
      </c>
      <c r="BA6" s="3"/>
      <c r="BB6" s="3"/>
      <c r="BC6" s="3"/>
    </row>
    <row r="7" spans="1:81" x14ac:dyDescent="0.25">
      <c r="A7" s="6" t="s">
        <v>87</v>
      </c>
      <c r="B7">
        <v>2</v>
      </c>
      <c r="C7">
        <v>18</v>
      </c>
      <c r="D7">
        <v>1.62</v>
      </c>
      <c r="E7">
        <v>77.5</v>
      </c>
      <c r="F7">
        <f t="shared" si="0"/>
        <v>29.530559365950307</v>
      </c>
      <c r="G7" s="12">
        <v>39</v>
      </c>
      <c r="H7" s="12">
        <v>48.022677000000002</v>
      </c>
      <c r="I7">
        <v>101.1</v>
      </c>
      <c r="J7">
        <v>103.5</v>
      </c>
      <c r="K7">
        <f t="shared" si="1"/>
        <v>0.97681159420289854</v>
      </c>
      <c r="L7">
        <v>72.3</v>
      </c>
      <c r="M7">
        <v>361.9</v>
      </c>
      <c r="N7">
        <f t="shared" si="3"/>
        <v>0.16651312759097189</v>
      </c>
      <c r="O7">
        <v>151.4</v>
      </c>
      <c r="P7">
        <v>61.3</v>
      </c>
      <c r="Q7">
        <f>O7/P7</f>
        <v>2.469820554649266</v>
      </c>
      <c r="R7">
        <v>12.6</v>
      </c>
      <c r="X7">
        <v>0.54002886032887998</v>
      </c>
      <c r="BA7" s="3"/>
      <c r="BB7" s="3"/>
      <c r="BC7" s="3"/>
    </row>
    <row r="8" spans="1:81" x14ac:dyDescent="0.25">
      <c r="A8" s="6" t="s">
        <v>88</v>
      </c>
      <c r="B8">
        <v>1</v>
      </c>
      <c r="C8">
        <v>16</v>
      </c>
      <c r="D8">
        <v>1.67</v>
      </c>
      <c r="E8">
        <v>116.9</v>
      </c>
      <c r="F8">
        <f t="shared" si="0"/>
        <v>41.91616766467066</v>
      </c>
      <c r="G8" s="12">
        <v>47.2</v>
      </c>
      <c r="H8" s="12">
        <v>62.413296000000003</v>
      </c>
      <c r="I8">
        <v>129.5</v>
      </c>
      <c r="J8">
        <v>128.5</v>
      </c>
      <c r="K8">
        <f t="shared" si="1"/>
        <v>1.0077821011673151</v>
      </c>
      <c r="L8">
        <v>158.58000000000001</v>
      </c>
      <c r="M8">
        <v>657.31</v>
      </c>
      <c r="N8">
        <f t="shared" si="3"/>
        <v>0.19436443638235548</v>
      </c>
      <c r="O8">
        <v>272.48</v>
      </c>
      <c r="P8">
        <v>132.41</v>
      </c>
      <c r="Q8">
        <f t="shared" ref="Q8:Q17" si="4">O8/P8</f>
        <v>2.0578506155124239</v>
      </c>
      <c r="R8">
        <v>30.4</v>
      </c>
      <c r="S8">
        <v>111</v>
      </c>
      <c r="T8">
        <v>66</v>
      </c>
      <c r="U8">
        <v>1920</v>
      </c>
      <c r="V8">
        <v>18.088888888888889</v>
      </c>
      <c r="W8">
        <v>0.48918106343770823</v>
      </c>
      <c r="X8">
        <v>0.61537376068063998</v>
      </c>
      <c r="BA8" s="3"/>
      <c r="BB8" s="3"/>
      <c r="BC8" s="3"/>
      <c r="BS8" s="5"/>
    </row>
    <row r="9" spans="1:81" x14ac:dyDescent="0.25">
      <c r="A9" s="6" t="s">
        <v>89</v>
      </c>
      <c r="B9">
        <v>1</v>
      </c>
      <c r="C9">
        <v>14</v>
      </c>
      <c r="D9">
        <v>1.7849999999999999</v>
      </c>
      <c r="E9">
        <v>130.72999999999999</v>
      </c>
      <c r="F9">
        <f t="shared" si="0"/>
        <v>41.029745231425899</v>
      </c>
      <c r="G9" s="12">
        <v>41.1</v>
      </c>
      <c r="H9" s="12">
        <v>78.066059999999993</v>
      </c>
      <c r="I9">
        <v>126</v>
      </c>
      <c r="J9">
        <v>132</v>
      </c>
      <c r="K9">
        <f t="shared" si="1"/>
        <v>0.95454545454545459</v>
      </c>
      <c r="L9">
        <v>98.46</v>
      </c>
      <c r="M9">
        <v>586.09</v>
      </c>
      <c r="N9">
        <f t="shared" si="3"/>
        <v>0.14383171426484551</v>
      </c>
      <c r="O9">
        <v>204.09</v>
      </c>
      <c r="P9">
        <v>150.87</v>
      </c>
      <c r="Q9">
        <f t="shared" si="4"/>
        <v>1.3527540266454563</v>
      </c>
      <c r="R9">
        <v>16.2</v>
      </c>
      <c r="S9">
        <v>87</v>
      </c>
      <c r="T9">
        <v>39</v>
      </c>
      <c r="U9">
        <v>1580</v>
      </c>
      <c r="V9">
        <v>8.3777777777777782</v>
      </c>
      <c r="W9">
        <v>1.2489813859526175</v>
      </c>
      <c r="X9">
        <v>0.25925641115480008</v>
      </c>
      <c r="BA9" s="3"/>
      <c r="BB9" s="3"/>
      <c r="BC9" s="3"/>
    </row>
    <row r="10" spans="1:81" x14ac:dyDescent="0.25">
      <c r="A10" s="6" t="s">
        <v>90</v>
      </c>
      <c r="B10">
        <v>2</v>
      </c>
      <c r="C10">
        <v>16</v>
      </c>
      <c r="D10">
        <v>1.68</v>
      </c>
      <c r="E10">
        <v>86.4</v>
      </c>
      <c r="F10">
        <f t="shared" si="0"/>
        <v>30.61224489795919</v>
      </c>
      <c r="G10" s="12">
        <v>44</v>
      </c>
      <c r="H10" s="12">
        <v>53.701032000000005</v>
      </c>
      <c r="I10">
        <v>99</v>
      </c>
      <c r="J10">
        <v>110</v>
      </c>
      <c r="K10">
        <f t="shared" si="1"/>
        <v>0.9</v>
      </c>
      <c r="L10">
        <v>86.49</v>
      </c>
      <c r="M10">
        <v>408.15</v>
      </c>
      <c r="N10">
        <f t="shared" si="3"/>
        <v>0.17485443959243085</v>
      </c>
      <c r="O10">
        <v>147.47999999999999</v>
      </c>
      <c r="P10">
        <v>101.94</v>
      </c>
      <c r="Q10">
        <f t="shared" si="4"/>
        <v>1.4467333725721012</v>
      </c>
      <c r="R10">
        <v>30</v>
      </c>
      <c r="S10">
        <v>75</v>
      </c>
      <c r="T10">
        <v>34</v>
      </c>
      <c r="U10">
        <v>1094</v>
      </c>
      <c r="V10">
        <v>6.2962962962962967</v>
      </c>
      <c r="W10">
        <v>1.244228280862151</v>
      </c>
      <c r="X10">
        <v>0.44643804393752012</v>
      </c>
      <c r="BA10" s="3"/>
      <c r="BB10" s="3"/>
      <c r="BC10" s="3"/>
      <c r="BY10" s="5"/>
    </row>
    <row r="11" spans="1:81" x14ac:dyDescent="0.25">
      <c r="A11" s="6" t="s">
        <v>91</v>
      </c>
      <c r="B11">
        <v>2</v>
      </c>
      <c r="C11">
        <v>14</v>
      </c>
      <c r="D11">
        <v>1.53</v>
      </c>
      <c r="E11">
        <v>99</v>
      </c>
      <c r="F11">
        <f t="shared" si="0"/>
        <v>42.291426374471357</v>
      </c>
      <c r="G11" s="12">
        <v>50.3</v>
      </c>
      <c r="H11" s="12">
        <v>49.900787999999999</v>
      </c>
      <c r="I11">
        <v>125</v>
      </c>
      <c r="J11">
        <v>129</v>
      </c>
      <c r="K11">
        <f t="shared" si="1"/>
        <v>0.96899224806201545</v>
      </c>
      <c r="L11">
        <v>63.44</v>
      </c>
      <c r="M11">
        <v>599.5</v>
      </c>
      <c r="N11">
        <f t="shared" si="3"/>
        <v>9.5694934684888516E-2</v>
      </c>
      <c r="O11">
        <v>234.52</v>
      </c>
      <c r="P11">
        <v>169.17</v>
      </c>
      <c r="Q11">
        <f t="shared" si="4"/>
        <v>1.3862978069397649</v>
      </c>
      <c r="R11">
        <v>1.2</v>
      </c>
      <c r="S11">
        <v>94</v>
      </c>
      <c r="T11">
        <v>45</v>
      </c>
      <c r="U11">
        <v>1486</v>
      </c>
      <c r="V11">
        <v>10.444444444444445</v>
      </c>
      <c r="W11">
        <v>0.67536310400185495</v>
      </c>
      <c r="X11">
        <v>0.68426492000000005</v>
      </c>
      <c r="BA11" s="3"/>
      <c r="BB11" s="3"/>
      <c r="BC11" s="3"/>
      <c r="CC11" s="5"/>
    </row>
    <row r="12" spans="1:81" x14ac:dyDescent="0.25">
      <c r="A12" s="6" t="s">
        <v>92</v>
      </c>
      <c r="B12">
        <v>1</v>
      </c>
      <c r="C12">
        <v>18</v>
      </c>
      <c r="D12">
        <v>1.77</v>
      </c>
      <c r="E12">
        <v>96.3</v>
      </c>
      <c r="F12">
        <f>E12/((D12*D12))</f>
        <v>30.738293593794882</v>
      </c>
      <c r="G12" s="12">
        <v>37</v>
      </c>
      <c r="H12" s="12">
        <v>61.676180999999993</v>
      </c>
      <c r="I12">
        <v>106</v>
      </c>
      <c r="J12">
        <v>114.5</v>
      </c>
      <c r="K12">
        <f t="shared" ref="K12:K18" si="5">I12/J12</f>
        <v>0.92576419213973804</v>
      </c>
      <c r="X12">
        <v>0.43261487999999998</v>
      </c>
      <c r="BA12" s="3"/>
      <c r="BB12" s="3"/>
      <c r="BC12" s="3"/>
    </row>
    <row r="13" spans="1:81" x14ac:dyDescent="0.25">
      <c r="A13" s="6" t="s">
        <v>93</v>
      </c>
      <c r="B13">
        <v>2</v>
      </c>
      <c r="C13" s="6">
        <v>12</v>
      </c>
      <c r="D13">
        <v>1.48</v>
      </c>
      <c r="E13">
        <v>67</v>
      </c>
      <c r="F13">
        <f>E13/((D13*D13))</f>
        <v>30.588020452885321</v>
      </c>
      <c r="G13" s="21">
        <v>35.799999999999997</v>
      </c>
      <c r="H13" s="21">
        <v>43.7</v>
      </c>
      <c r="I13">
        <v>101</v>
      </c>
      <c r="J13">
        <v>108</v>
      </c>
      <c r="K13">
        <f t="shared" si="5"/>
        <v>0.93518518518518523</v>
      </c>
      <c r="L13">
        <v>90.6</v>
      </c>
      <c r="M13">
        <v>402.2</v>
      </c>
      <c r="N13">
        <f>L13/(L13+M13)</f>
        <v>0.18384740259740259</v>
      </c>
      <c r="O13">
        <v>143.1</v>
      </c>
      <c r="P13">
        <v>82</v>
      </c>
      <c r="Q13">
        <f t="shared" si="4"/>
        <v>1.7451219512195122</v>
      </c>
      <c r="R13">
        <v>16.55</v>
      </c>
      <c r="S13">
        <v>100</v>
      </c>
      <c r="T13">
        <v>41</v>
      </c>
      <c r="U13">
        <v>1350</v>
      </c>
      <c r="V13">
        <v>10.123456790123457</v>
      </c>
      <c r="W13">
        <v>0.73826140590915368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O13" s="9"/>
      <c r="AP13" s="9"/>
      <c r="AS13" s="9"/>
      <c r="AU13" s="9"/>
      <c r="AV13" s="9"/>
      <c r="AW13" s="9"/>
      <c r="AY13" s="9"/>
      <c r="AZ13" s="9"/>
      <c r="BA13" s="3"/>
      <c r="BB13" s="3"/>
      <c r="BC13" s="3"/>
    </row>
    <row r="14" spans="1:81" x14ac:dyDescent="0.25">
      <c r="A14" s="6" t="s">
        <v>94</v>
      </c>
      <c r="B14">
        <v>2</v>
      </c>
      <c r="C14" s="6">
        <v>16</v>
      </c>
      <c r="D14">
        <v>1.73</v>
      </c>
      <c r="E14">
        <v>93.4</v>
      </c>
      <c r="F14">
        <f t="shared" ref="F14:F18" si="6">E14/((D14*D14))</f>
        <v>31.207190350496177</v>
      </c>
      <c r="G14" s="21">
        <v>37.299999999999997</v>
      </c>
      <c r="H14" s="21">
        <v>58.6</v>
      </c>
      <c r="I14">
        <v>109</v>
      </c>
      <c r="J14">
        <v>105</v>
      </c>
      <c r="K14">
        <f t="shared" si="5"/>
        <v>1.0380952380952382</v>
      </c>
      <c r="L14">
        <v>80.099999999999994</v>
      </c>
      <c r="M14">
        <v>491.9</v>
      </c>
      <c r="N14">
        <f>L14/(L14+M14)</f>
        <v>0.14003496503496501</v>
      </c>
      <c r="O14">
        <v>207.7</v>
      </c>
      <c r="P14">
        <v>97.6</v>
      </c>
      <c r="Q14">
        <f t="shared" si="4"/>
        <v>2.1280737704918034</v>
      </c>
      <c r="R14">
        <v>5.37</v>
      </c>
      <c r="S14">
        <v>99.5</v>
      </c>
      <c r="T14">
        <v>46</v>
      </c>
      <c r="U14">
        <v>1780</v>
      </c>
      <c r="V14">
        <v>11.301234567901234</v>
      </c>
      <c r="W14">
        <v>0.73468110615311788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S14" s="9"/>
      <c r="AU14" s="9"/>
      <c r="AV14" s="9"/>
      <c r="AW14" s="9"/>
      <c r="AY14" s="9"/>
      <c r="AZ14" s="10"/>
      <c r="BA14" s="3"/>
      <c r="BB14" s="3"/>
      <c r="BC14" s="3"/>
    </row>
    <row r="15" spans="1:81" x14ac:dyDescent="0.25">
      <c r="A15" s="6" t="s">
        <v>95</v>
      </c>
      <c r="B15">
        <v>1</v>
      </c>
      <c r="C15" s="6">
        <v>10</v>
      </c>
      <c r="D15">
        <v>1.43</v>
      </c>
      <c r="E15">
        <v>80.2</v>
      </c>
      <c r="F15">
        <f t="shared" si="6"/>
        <v>39.219521737004264</v>
      </c>
      <c r="G15" s="21">
        <v>50.3</v>
      </c>
      <c r="H15" s="21">
        <v>38.515599999999999</v>
      </c>
      <c r="I15">
        <v>107</v>
      </c>
      <c r="J15">
        <v>111</v>
      </c>
      <c r="K15">
        <f t="shared" si="5"/>
        <v>0.963963963963964</v>
      </c>
      <c r="L15">
        <v>85</v>
      </c>
      <c r="M15">
        <v>564.1</v>
      </c>
      <c r="N15">
        <f>L15/(L15+M15)</f>
        <v>0.13095054691110769</v>
      </c>
      <c r="O15">
        <v>151.5</v>
      </c>
      <c r="P15">
        <v>179.2</v>
      </c>
      <c r="Q15">
        <f t="shared" si="4"/>
        <v>0.84542410714285721</v>
      </c>
      <c r="R15">
        <v>22.82</v>
      </c>
      <c r="S15">
        <v>93.5</v>
      </c>
      <c r="T15">
        <v>35.5</v>
      </c>
      <c r="V15">
        <v>8.1956790123456784</v>
      </c>
      <c r="W15">
        <v>0.84611579979968476</v>
      </c>
      <c r="AA15" s="10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0"/>
      <c r="AM15" s="10"/>
      <c r="AN15" s="10"/>
      <c r="AO15" s="11"/>
      <c r="AP15" s="11"/>
      <c r="AS15" s="11"/>
      <c r="AU15" s="11"/>
      <c r="AV15" s="11"/>
      <c r="AW15" s="11"/>
      <c r="AY15" s="11"/>
      <c r="AZ15" s="11"/>
      <c r="BA15" s="3"/>
      <c r="BB15" s="3"/>
      <c r="BC15" s="3"/>
    </row>
    <row r="16" spans="1:81" x14ac:dyDescent="0.25">
      <c r="A16" s="6" t="s">
        <v>96</v>
      </c>
      <c r="B16">
        <v>1</v>
      </c>
      <c r="C16" s="18">
        <v>19</v>
      </c>
      <c r="D16">
        <v>1.6</v>
      </c>
      <c r="E16">
        <v>103.2</v>
      </c>
      <c r="F16">
        <f t="shared" si="6"/>
        <v>40.312499999999993</v>
      </c>
      <c r="G16" s="21">
        <v>47.3</v>
      </c>
      <c r="H16" s="21">
        <v>51.6</v>
      </c>
      <c r="I16">
        <v>110</v>
      </c>
      <c r="J16">
        <v>131</v>
      </c>
      <c r="K16">
        <f t="shared" si="5"/>
        <v>0.83969465648854957</v>
      </c>
      <c r="L16">
        <v>57.7</v>
      </c>
      <c r="M16">
        <v>337.7</v>
      </c>
      <c r="N16">
        <f>L16/(L16+M16)</f>
        <v>0.14592817400101166</v>
      </c>
      <c r="O16">
        <v>128.30000000000001</v>
      </c>
      <c r="P16">
        <v>92.2</v>
      </c>
      <c r="Q16">
        <f t="shared" si="4"/>
        <v>1.391540130151844</v>
      </c>
      <c r="S16">
        <v>85</v>
      </c>
      <c r="T16">
        <v>33.5</v>
      </c>
      <c r="U16">
        <v>1800</v>
      </c>
      <c r="V16">
        <v>7.0308641975308639</v>
      </c>
      <c r="W16">
        <v>0.75815412385974124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S16" s="9"/>
      <c r="AU16" s="9"/>
      <c r="AV16" s="9"/>
      <c r="AW16" s="9"/>
      <c r="AY16" s="9"/>
      <c r="AZ16" s="9"/>
      <c r="BA16" s="3"/>
      <c r="BB16" s="3"/>
      <c r="BC16" s="3"/>
    </row>
    <row r="17" spans="1:79" x14ac:dyDescent="0.25">
      <c r="A17" s="6" t="s">
        <v>97</v>
      </c>
      <c r="B17">
        <v>1</v>
      </c>
      <c r="C17" s="7">
        <v>15</v>
      </c>
      <c r="D17">
        <v>1.54</v>
      </c>
      <c r="E17">
        <v>108.3</v>
      </c>
      <c r="F17">
        <f t="shared" si="6"/>
        <v>45.665373587451512</v>
      </c>
      <c r="G17" s="21">
        <v>42.5</v>
      </c>
      <c r="H17" s="21">
        <v>59</v>
      </c>
      <c r="I17">
        <v>107</v>
      </c>
      <c r="J17">
        <v>120</v>
      </c>
      <c r="K17">
        <f t="shared" si="5"/>
        <v>0.89166666666666672</v>
      </c>
      <c r="L17">
        <v>108.1</v>
      </c>
      <c r="M17">
        <v>676.9</v>
      </c>
      <c r="N17">
        <f>L17/(L17+M17)</f>
        <v>0.13770700636942673</v>
      </c>
      <c r="O17">
        <v>263.89999999999998</v>
      </c>
      <c r="P17">
        <v>189.8</v>
      </c>
      <c r="Q17">
        <f t="shared" si="4"/>
        <v>1.3904109589041094</v>
      </c>
      <c r="R17">
        <v>24.1</v>
      </c>
      <c r="S17">
        <v>83.5</v>
      </c>
      <c r="T17">
        <v>82.5</v>
      </c>
      <c r="U17">
        <v>2610</v>
      </c>
      <c r="V17">
        <v>16.995000000000001</v>
      </c>
      <c r="W17">
        <v>0.47270000000000001</v>
      </c>
      <c r="AA17" s="9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9"/>
      <c r="AP17" s="9"/>
      <c r="AS17" s="9"/>
      <c r="AU17" s="9"/>
      <c r="AV17" s="9"/>
      <c r="AW17" s="9"/>
      <c r="AY17" s="9"/>
      <c r="AZ17" s="9"/>
      <c r="BA17" s="3"/>
      <c r="BB17" s="3"/>
      <c r="BC17" s="3"/>
    </row>
    <row r="18" spans="1:79" x14ac:dyDescent="0.25">
      <c r="A18" s="6" t="s">
        <v>98</v>
      </c>
      <c r="B18">
        <v>1</v>
      </c>
      <c r="C18" s="22">
        <v>14</v>
      </c>
      <c r="D18" s="4">
        <v>1.59</v>
      </c>
      <c r="E18" s="4">
        <v>89.9</v>
      </c>
      <c r="F18">
        <f t="shared" si="6"/>
        <v>35.560302203235629</v>
      </c>
      <c r="G18" s="21">
        <v>40.700000000000003</v>
      </c>
      <c r="H18" s="21">
        <v>49</v>
      </c>
      <c r="I18" s="4">
        <v>107</v>
      </c>
      <c r="J18" s="4">
        <v>116</v>
      </c>
      <c r="K18">
        <f t="shared" si="5"/>
        <v>0.92241379310344829</v>
      </c>
      <c r="L18" s="4"/>
      <c r="M18" s="21"/>
      <c r="N18" s="4"/>
      <c r="O18" s="4"/>
      <c r="P18" s="4"/>
      <c r="Q18" s="4"/>
      <c r="R18" s="4"/>
      <c r="S18">
        <v>103.5</v>
      </c>
      <c r="T18">
        <v>36.5</v>
      </c>
      <c r="U18">
        <v>1270</v>
      </c>
      <c r="V18">
        <v>9.32</v>
      </c>
      <c r="W18">
        <v>0.88360000000000005</v>
      </c>
      <c r="Z18" s="4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"/>
      <c r="AM18" s="10"/>
      <c r="AN18" s="10"/>
      <c r="AO18" s="9"/>
      <c r="AP18" s="9"/>
      <c r="AS18" s="9"/>
      <c r="AU18" s="9"/>
      <c r="AV18" s="9"/>
      <c r="AW18" s="9"/>
      <c r="AY18" s="9"/>
      <c r="AZ18" s="9"/>
      <c r="BA18" s="3"/>
      <c r="BB18" s="3"/>
      <c r="BC18" s="3"/>
    </row>
    <row r="19" spans="1:79" x14ac:dyDescent="0.25">
      <c r="A19" s="6" t="s">
        <v>99</v>
      </c>
      <c r="B19">
        <v>1</v>
      </c>
      <c r="C19">
        <v>15</v>
      </c>
      <c r="D19">
        <v>1.758</v>
      </c>
      <c r="E19">
        <v>118</v>
      </c>
      <c r="F19">
        <f t="shared" ref="F19:F21" si="7">E19/((D19*D19))</f>
        <v>38.180733354818081</v>
      </c>
      <c r="G19" s="12">
        <v>35.5</v>
      </c>
      <c r="H19" s="12">
        <v>76.322978999999989</v>
      </c>
      <c r="I19">
        <v>118</v>
      </c>
      <c r="J19">
        <v>122</v>
      </c>
      <c r="K19">
        <f t="shared" ref="K19:K21" si="8">I19/J19</f>
        <v>0.96721311475409832</v>
      </c>
      <c r="L19">
        <v>29</v>
      </c>
      <c r="M19">
        <v>479</v>
      </c>
      <c r="N19">
        <f t="shared" ref="N19:N26" si="9">L19/(L19+M19)</f>
        <v>5.7086614173228349E-2</v>
      </c>
      <c r="O19">
        <v>186</v>
      </c>
      <c r="P19">
        <v>172</v>
      </c>
      <c r="Q19">
        <f t="shared" ref="Q19:Q31" si="10">O19/P19</f>
        <v>1.0813953488372092</v>
      </c>
      <c r="R19">
        <v>1.9</v>
      </c>
      <c r="S19">
        <v>85</v>
      </c>
      <c r="T19">
        <v>15</v>
      </c>
      <c r="U19">
        <v>892.5</v>
      </c>
      <c r="V19">
        <v>3.1481481481481484</v>
      </c>
      <c r="W19">
        <v>3.9351282947302737</v>
      </c>
      <c r="X19">
        <v>0.72316932000000012</v>
      </c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V19" s="6"/>
      <c r="BW19" s="6"/>
      <c r="CA19" s="3"/>
    </row>
    <row r="20" spans="1:79" x14ac:dyDescent="0.25">
      <c r="A20" s="6" t="s">
        <v>100</v>
      </c>
      <c r="B20">
        <v>2</v>
      </c>
      <c r="C20">
        <v>18</v>
      </c>
      <c r="D20">
        <v>1.57</v>
      </c>
      <c r="E20">
        <v>88.6</v>
      </c>
      <c r="F20">
        <f t="shared" si="7"/>
        <v>35.944663069495718</v>
      </c>
      <c r="G20" s="12">
        <v>43.2</v>
      </c>
      <c r="H20" s="12">
        <v>50.445102399999996</v>
      </c>
      <c r="L20">
        <v>39</v>
      </c>
      <c r="M20">
        <v>621</v>
      </c>
      <c r="N20">
        <f t="shared" si="9"/>
        <v>5.909090909090909E-2</v>
      </c>
      <c r="O20">
        <v>204</v>
      </c>
      <c r="P20">
        <v>211</v>
      </c>
      <c r="Q20">
        <f>O20/P20</f>
        <v>0.96682464454976302</v>
      </c>
      <c r="R20">
        <v>1.9</v>
      </c>
      <c r="S20">
        <v>89</v>
      </c>
      <c r="T20">
        <v>15</v>
      </c>
      <c r="U20">
        <v>866.5</v>
      </c>
      <c r="V20">
        <v>3.2962962962962963</v>
      </c>
      <c r="W20">
        <v>4.2525784487037557</v>
      </c>
      <c r="X20">
        <v>0.53069492000000007</v>
      </c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79" x14ac:dyDescent="0.25">
      <c r="A21" s="6" t="s">
        <v>101</v>
      </c>
      <c r="B21">
        <v>2</v>
      </c>
      <c r="C21">
        <v>17</v>
      </c>
      <c r="D21">
        <v>1.6</v>
      </c>
      <c r="E21">
        <v>84.5</v>
      </c>
      <c r="F21">
        <f t="shared" si="7"/>
        <v>33.007812499999993</v>
      </c>
      <c r="G21" s="12">
        <v>48.3</v>
      </c>
      <c r="H21" s="12">
        <v>44.856471000000006</v>
      </c>
      <c r="I21">
        <v>101</v>
      </c>
      <c r="J21">
        <v>119</v>
      </c>
      <c r="K21">
        <f t="shared" si="8"/>
        <v>0.84873949579831931</v>
      </c>
      <c r="L21">
        <v>65</v>
      </c>
      <c r="M21">
        <v>544</v>
      </c>
      <c r="N21">
        <f t="shared" si="9"/>
        <v>0.10673234811165845</v>
      </c>
      <c r="O21">
        <v>217</v>
      </c>
      <c r="P21">
        <v>155</v>
      </c>
      <c r="Q21">
        <f t="shared" si="10"/>
        <v>1.4</v>
      </c>
      <c r="R21">
        <v>4.5999999999999996</v>
      </c>
      <c r="S21">
        <v>93.5</v>
      </c>
      <c r="T21">
        <v>17</v>
      </c>
      <c r="U21">
        <v>972.5</v>
      </c>
      <c r="V21">
        <v>3.9246913580246914</v>
      </c>
      <c r="W21">
        <v>2.9194423687622058</v>
      </c>
      <c r="X21">
        <v>0.43732436000000002</v>
      </c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79" x14ac:dyDescent="0.25">
      <c r="A22" s="6" t="s">
        <v>102</v>
      </c>
      <c r="B22">
        <v>2</v>
      </c>
      <c r="C22">
        <v>21</v>
      </c>
      <c r="D22">
        <v>1.524</v>
      </c>
      <c r="E22">
        <v>75.45</v>
      </c>
      <c r="F22">
        <f>E22/((D22*D22))</f>
        <v>32.485481637629938</v>
      </c>
      <c r="G22" s="12">
        <v>40.9</v>
      </c>
      <c r="H22" s="12">
        <v>46.497515999999997</v>
      </c>
      <c r="I22">
        <v>95.5</v>
      </c>
      <c r="J22">
        <v>114.5</v>
      </c>
      <c r="K22">
        <f>I22/J22</f>
        <v>0.83406113537117899</v>
      </c>
      <c r="L22">
        <v>47.34</v>
      </c>
      <c r="M22">
        <v>534.46</v>
      </c>
      <c r="N22">
        <f t="shared" si="9"/>
        <v>8.1368167755242346E-2</v>
      </c>
      <c r="O22">
        <v>183.57</v>
      </c>
      <c r="P22">
        <v>175.63</v>
      </c>
      <c r="Q22">
        <f t="shared" si="10"/>
        <v>1.0452086773330296</v>
      </c>
      <c r="R22">
        <v>0.97399999999999998</v>
      </c>
      <c r="S22">
        <v>88</v>
      </c>
      <c r="T22">
        <v>31</v>
      </c>
      <c r="U22">
        <v>1400</v>
      </c>
      <c r="V22">
        <v>6.7358024691358027</v>
      </c>
      <c r="W22">
        <v>1.5878918626329639</v>
      </c>
      <c r="X22">
        <v>0.42073880000000002</v>
      </c>
      <c r="BA22" s="3"/>
      <c r="BB22" s="3"/>
      <c r="BC22" s="3"/>
    </row>
    <row r="23" spans="1:79" x14ac:dyDescent="0.25">
      <c r="A23" s="6" t="s">
        <v>103</v>
      </c>
      <c r="B23">
        <v>1</v>
      </c>
      <c r="C23">
        <v>16</v>
      </c>
      <c r="D23">
        <v>1.74</v>
      </c>
      <c r="E23">
        <v>103.4</v>
      </c>
      <c r="F23">
        <f>E23/((D23*D23))</f>
        <v>34.152463997886116</v>
      </c>
      <c r="G23" s="12">
        <v>38.6</v>
      </c>
      <c r="H23" s="12">
        <v>65.161179799999999</v>
      </c>
      <c r="I23">
        <v>113</v>
      </c>
      <c r="J23">
        <v>120</v>
      </c>
      <c r="K23">
        <f>I23/J23</f>
        <v>0.94166666666666665</v>
      </c>
      <c r="L23">
        <v>75.671800000000005</v>
      </c>
      <c r="M23">
        <v>638.65300000000002</v>
      </c>
      <c r="N23">
        <f t="shared" si="9"/>
        <v>0.10593472325194367</v>
      </c>
      <c r="O23">
        <v>265.392</v>
      </c>
      <c r="P23">
        <v>156.13300000000001</v>
      </c>
      <c r="Q23">
        <f t="shared" si="10"/>
        <v>1.6997815964594287</v>
      </c>
      <c r="R23">
        <v>2.4</v>
      </c>
      <c r="S23">
        <v>93</v>
      </c>
      <c r="T23">
        <v>31.5</v>
      </c>
      <c r="U23">
        <v>1146.5</v>
      </c>
      <c r="V23">
        <v>7.2333333333333334</v>
      </c>
      <c r="W23">
        <v>2.1435343504628923</v>
      </c>
      <c r="X23">
        <v>0.36340600000000001</v>
      </c>
      <c r="BA23" s="3"/>
      <c r="BB23" s="3"/>
      <c r="BC23" s="3"/>
    </row>
    <row r="24" spans="1:79" x14ac:dyDescent="0.25">
      <c r="A24" s="6" t="s">
        <v>104</v>
      </c>
      <c r="B24">
        <v>2</v>
      </c>
      <c r="C24">
        <v>13</v>
      </c>
      <c r="D24">
        <v>1.52</v>
      </c>
      <c r="E24">
        <v>124.4</v>
      </c>
      <c r="F24">
        <f>E24/((D24*D24))</f>
        <v>53.843490304709142</v>
      </c>
      <c r="G24" s="12">
        <v>53</v>
      </c>
      <c r="H24" s="12">
        <v>58.568109999999997</v>
      </c>
      <c r="I24">
        <v>144.5</v>
      </c>
      <c r="J24">
        <v>152.5</v>
      </c>
      <c r="K24">
        <f>I24/J24</f>
        <v>0.94754098360655736</v>
      </c>
      <c r="L24">
        <v>104.53</v>
      </c>
      <c r="M24">
        <v>966.18</v>
      </c>
      <c r="N24">
        <f t="shared" si="9"/>
        <v>9.7626808379486507E-2</v>
      </c>
      <c r="O24">
        <v>417.45</v>
      </c>
      <c r="P24">
        <v>206.87</v>
      </c>
      <c r="Q24">
        <f t="shared" si="10"/>
        <v>2.0179339681925845</v>
      </c>
      <c r="R24">
        <v>2.8</v>
      </c>
      <c r="S24">
        <v>92</v>
      </c>
      <c r="T24">
        <v>20</v>
      </c>
      <c r="U24">
        <v>748</v>
      </c>
      <c r="V24">
        <v>4.5432098765432096</v>
      </c>
      <c r="W24">
        <v>2.3105921529170108</v>
      </c>
      <c r="X24">
        <v>0.41316268000000006</v>
      </c>
      <c r="BA24" s="3"/>
      <c r="BB24" s="3"/>
      <c r="BC24" s="3"/>
      <c r="BS24" s="5"/>
      <c r="BT24" s="5"/>
    </row>
    <row r="25" spans="1:79" x14ac:dyDescent="0.25">
      <c r="A25" s="6" t="s">
        <v>105</v>
      </c>
      <c r="B25">
        <v>1</v>
      </c>
      <c r="C25">
        <v>17</v>
      </c>
      <c r="D25">
        <v>1.75</v>
      </c>
      <c r="E25">
        <v>83.2</v>
      </c>
      <c r="F25">
        <f>E25/((D25*D25))</f>
        <v>27.167346938775513</v>
      </c>
      <c r="G25" s="12">
        <v>23.4</v>
      </c>
      <c r="H25" s="12">
        <v>66.265664199999989</v>
      </c>
      <c r="I25">
        <v>92</v>
      </c>
      <c r="J25">
        <v>110</v>
      </c>
      <c r="K25">
        <f>I25/J25</f>
        <v>0.83636363636363631</v>
      </c>
      <c r="L25">
        <v>53.3</v>
      </c>
      <c r="M25">
        <v>206.93</v>
      </c>
      <c r="N25">
        <f t="shared" si="9"/>
        <v>0.20481881412596548</v>
      </c>
      <c r="O25">
        <v>77.400000000000006</v>
      </c>
      <c r="P25">
        <v>56.14</v>
      </c>
      <c r="Q25">
        <f t="shared" si="10"/>
        <v>1.3786961168507303</v>
      </c>
      <c r="R25">
        <v>2.1</v>
      </c>
      <c r="X25">
        <v>0.24300711999999999</v>
      </c>
      <c r="BS25" s="5"/>
    </row>
    <row r="26" spans="1:79" x14ac:dyDescent="0.25">
      <c r="A26" s="6" t="s">
        <v>106</v>
      </c>
      <c r="B26">
        <v>1</v>
      </c>
      <c r="C26" s="8">
        <v>20</v>
      </c>
      <c r="D26">
        <v>1.62</v>
      </c>
      <c r="E26">
        <v>118.2</v>
      </c>
      <c r="F26">
        <f>E26/((D26*D26))</f>
        <v>45.038866026520338</v>
      </c>
      <c r="G26" s="12">
        <v>43.8</v>
      </c>
      <c r="H26" s="12">
        <v>62.5</v>
      </c>
      <c r="L26">
        <v>129.19999999999999</v>
      </c>
      <c r="M26">
        <v>801</v>
      </c>
      <c r="N26">
        <f t="shared" si="9"/>
        <v>0.1388948613201462</v>
      </c>
      <c r="O26">
        <v>306.10000000000002</v>
      </c>
      <c r="P26">
        <v>194</v>
      </c>
      <c r="Q26">
        <f t="shared" si="10"/>
        <v>1.5778350515463919</v>
      </c>
      <c r="R26">
        <v>3.76</v>
      </c>
      <c r="S26">
        <v>100.5</v>
      </c>
      <c r="T26">
        <v>19.5</v>
      </c>
      <c r="U26">
        <v>1240</v>
      </c>
      <c r="V26">
        <v>4.8388888888888886</v>
      </c>
      <c r="W26">
        <v>2.407533598677114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0"/>
      <c r="AM26" s="10"/>
      <c r="AN26" s="10"/>
      <c r="AO26" s="9"/>
      <c r="AP26" s="9"/>
      <c r="AS26" s="9"/>
      <c r="AU26" s="9"/>
      <c r="AV26" s="9"/>
      <c r="AW26" s="9"/>
      <c r="AY26" s="9"/>
      <c r="AZ26" s="9"/>
      <c r="BA26" s="3"/>
      <c r="BB26" s="3"/>
      <c r="BC26" s="3"/>
    </row>
    <row r="27" spans="1:79" x14ac:dyDescent="0.25">
      <c r="A27" s="6" t="s">
        <v>107</v>
      </c>
      <c r="B27">
        <v>1</v>
      </c>
      <c r="C27" s="18">
        <v>18</v>
      </c>
      <c r="D27">
        <v>1.66</v>
      </c>
      <c r="E27">
        <v>116.7</v>
      </c>
      <c r="F27">
        <f t="shared" ref="F27:F31" si="11">E27/((D27*D27))</f>
        <v>42.350123385106698</v>
      </c>
      <c r="G27" s="12">
        <v>43.8</v>
      </c>
      <c r="H27" s="12">
        <v>61.2</v>
      </c>
      <c r="I27">
        <v>109</v>
      </c>
      <c r="J27">
        <v>125</v>
      </c>
      <c r="K27">
        <f>I27/J27</f>
        <v>0.872</v>
      </c>
      <c r="L27">
        <v>56.9</v>
      </c>
      <c r="M27">
        <v>639.5</v>
      </c>
      <c r="N27">
        <f t="shared" ref="N27:N29" si="12">L27/(L27+M27)</f>
        <v>8.170591614014934E-2</v>
      </c>
      <c r="O27">
        <v>231.7</v>
      </c>
      <c r="P27">
        <v>227.1</v>
      </c>
      <c r="Q27">
        <f t="shared" si="10"/>
        <v>1.0202553940995156</v>
      </c>
      <c r="R27">
        <v>1.57</v>
      </c>
      <c r="S27">
        <v>87</v>
      </c>
      <c r="T27">
        <v>15.5</v>
      </c>
      <c r="U27">
        <v>585</v>
      </c>
      <c r="V27">
        <v>3.3296296296296295</v>
      </c>
      <c r="W27">
        <v>3.6474241744780134</v>
      </c>
      <c r="AA27" s="9"/>
      <c r="AB27" s="10"/>
      <c r="AC27" s="9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9"/>
      <c r="AO27" s="9"/>
      <c r="AP27" s="9"/>
      <c r="AS27" s="9"/>
      <c r="AU27" s="9"/>
      <c r="AV27" s="9"/>
      <c r="AW27" s="9"/>
      <c r="AY27" s="9"/>
      <c r="AZ27" s="9"/>
      <c r="BA27" s="3"/>
      <c r="BB27" s="3"/>
      <c r="BC27" s="3"/>
    </row>
    <row r="28" spans="1:79" x14ac:dyDescent="0.25">
      <c r="A28" s="6" t="s">
        <v>108</v>
      </c>
      <c r="B28">
        <v>2</v>
      </c>
      <c r="C28" s="8">
        <v>10</v>
      </c>
      <c r="D28">
        <v>1.53</v>
      </c>
      <c r="E28">
        <v>66.099999999999994</v>
      </c>
      <c r="F28">
        <f t="shared" si="11"/>
        <v>28.237002862147037</v>
      </c>
      <c r="G28" s="12">
        <v>36.799999999999997</v>
      </c>
      <c r="H28" s="12">
        <v>39.5</v>
      </c>
      <c r="I28">
        <v>88</v>
      </c>
      <c r="J28">
        <v>100</v>
      </c>
      <c r="K28">
        <f>I28/J28</f>
        <v>0.88</v>
      </c>
      <c r="L28">
        <v>11</v>
      </c>
      <c r="M28">
        <v>197.8</v>
      </c>
      <c r="N28">
        <f t="shared" si="12"/>
        <v>5.2681992337164751E-2</v>
      </c>
      <c r="O28">
        <v>69.3</v>
      </c>
      <c r="P28">
        <v>63.3</v>
      </c>
      <c r="Q28">
        <f t="shared" si="10"/>
        <v>1.09478672985782</v>
      </c>
      <c r="R28">
        <v>1.8</v>
      </c>
      <c r="S28">
        <v>88.5</v>
      </c>
      <c r="T28">
        <v>20</v>
      </c>
      <c r="U28">
        <v>585</v>
      </c>
      <c r="V28">
        <v>4.3703703703703702</v>
      </c>
      <c r="W28">
        <v>2.843303924284966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10"/>
      <c r="AL28" s="9"/>
      <c r="AM28" s="9"/>
      <c r="AN28" s="9"/>
      <c r="AO28" s="11"/>
      <c r="AP28" s="11"/>
      <c r="AS28" s="11"/>
      <c r="AU28" s="11"/>
      <c r="AV28" s="11"/>
      <c r="AW28" s="11"/>
      <c r="AY28" s="11"/>
      <c r="AZ28" s="11"/>
      <c r="BA28" s="3"/>
      <c r="BB28" s="3"/>
      <c r="BC28" s="3"/>
    </row>
    <row r="29" spans="1:79" x14ac:dyDescent="0.25">
      <c r="A29" s="6" t="s">
        <v>109</v>
      </c>
      <c r="B29">
        <v>1</v>
      </c>
      <c r="C29" s="6">
        <v>17</v>
      </c>
      <c r="D29">
        <v>1.66</v>
      </c>
      <c r="E29">
        <v>106</v>
      </c>
      <c r="F29">
        <f t="shared" si="11"/>
        <v>38.467121498040356</v>
      </c>
      <c r="G29" s="12">
        <v>50.3</v>
      </c>
      <c r="H29" s="12">
        <v>49.342300000000002</v>
      </c>
      <c r="I29">
        <v>112</v>
      </c>
      <c r="J29">
        <v>129</v>
      </c>
      <c r="K29">
        <f>I29/J29</f>
        <v>0.86821705426356588</v>
      </c>
      <c r="L29">
        <v>52.6</v>
      </c>
      <c r="M29">
        <v>854.5</v>
      </c>
      <c r="N29">
        <f t="shared" si="12"/>
        <v>5.7986991511409985E-2</v>
      </c>
      <c r="O29">
        <v>324.89999999999998</v>
      </c>
      <c r="P29">
        <v>242.5</v>
      </c>
      <c r="Q29">
        <f t="shared" si="10"/>
        <v>1.3397938144329895</v>
      </c>
      <c r="R29">
        <v>1.65</v>
      </c>
      <c r="S29">
        <v>87</v>
      </c>
      <c r="T29">
        <v>18</v>
      </c>
      <c r="U29">
        <v>1035</v>
      </c>
      <c r="V29">
        <v>3.8666666666666667</v>
      </c>
      <c r="W29">
        <v>2.6493416943750945</v>
      </c>
      <c r="AA29" s="9"/>
      <c r="AB29" s="9"/>
      <c r="AC29" s="9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9"/>
      <c r="AP29" s="9"/>
      <c r="AS29" s="9"/>
      <c r="AU29" s="9"/>
      <c r="AV29" s="9"/>
      <c r="AW29" s="9"/>
      <c r="AY29" s="9"/>
      <c r="AZ29" s="9"/>
      <c r="BA29" s="3"/>
      <c r="BB29" s="3"/>
      <c r="BC29" s="3"/>
    </row>
    <row r="30" spans="1:79" x14ac:dyDescent="0.25">
      <c r="A30" s="6" t="s">
        <v>110</v>
      </c>
      <c r="B30">
        <v>2</v>
      </c>
      <c r="C30" s="7">
        <v>21</v>
      </c>
      <c r="D30">
        <v>1.81</v>
      </c>
      <c r="E30">
        <v>113.9</v>
      </c>
      <c r="F30">
        <f t="shared" si="11"/>
        <v>34.766948505845363</v>
      </c>
      <c r="G30" s="12">
        <v>26.4</v>
      </c>
      <c r="H30" s="12">
        <v>76.7</v>
      </c>
      <c r="I30">
        <v>104</v>
      </c>
      <c r="J30">
        <v>114</v>
      </c>
      <c r="K30">
        <f>I30/J30</f>
        <v>0.91228070175438591</v>
      </c>
      <c r="L30">
        <v>60.2</v>
      </c>
      <c r="M30">
        <v>402.8</v>
      </c>
      <c r="N30">
        <f t="shared" ref="N30:N31" si="13">L30/(L30+M30)</f>
        <v>0.13002159827213824</v>
      </c>
      <c r="O30">
        <v>168.6</v>
      </c>
      <c r="P30">
        <v>80.099999999999994</v>
      </c>
      <c r="Q30">
        <f t="shared" si="10"/>
        <v>2.1048689138576782</v>
      </c>
      <c r="R30">
        <v>4.8</v>
      </c>
      <c r="S30">
        <v>97.5</v>
      </c>
      <c r="T30">
        <v>9.5</v>
      </c>
      <c r="U30">
        <v>1095</v>
      </c>
      <c r="V30">
        <v>2.2850000000000001</v>
      </c>
      <c r="W30">
        <v>3.9022999999999999</v>
      </c>
      <c r="AA30" s="9"/>
      <c r="AB30" s="10"/>
      <c r="AC30" s="9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1"/>
      <c r="AS30" s="11"/>
      <c r="AU30" s="11"/>
      <c r="AV30" s="11"/>
      <c r="AW30" s="11"/>
      <c r="AY30" s="11"/>
      <c r="AZ30" s="11"/>
      <c r="BA30" s="3"/>
      <c r="BB30" s="3"/>
      <c r="BC30" s="3"/>
    </row>
    <row r="31" spans="1:79" x14ac:dyDescent="0.25">
      <c r="A31" s="6" t="s">
        <v>111</v>
      </c>
      <c r="B31">
        <v>1</v>
      </c>
      <c r="C31" s="7">
        <v>10</v>
      </c>
      <c r="D31" s="4">
        <v>1.57</v>
      </c>
      <c r="E31" s="4">
        <v>59.2</v>
      </c>
      <c r="F31">
        <f t="shared" si="11"/>
        <v>24.017201509189015</v>
      </c>
      <c r="G31" s="12">
        <v>40.799999999999997</v>
      </c>
      <c r="H31" s="12">
        <v>39.9</v>
      </c>
      <c r="I31" s="4">
        <v>90</v>
      </c>
      <c r="J31" s="4">
        <v>89</v>
      </c>
      <c r="K31">
        <f>I31/J31</f>
        <v>1.0112359550561798</v>
      </c>
      <c r="L31" s="4">
        <v>32.299999999999997</v>
      </c>
      <c r="M31" s="4">
        <v>383.3</v>
      </c>
      <c r="N31">
        <f t="shared" si="13"/>
        <v>7.7718960538979781E-2</v>
      </c>
      <c r="O31" s="4">
        <v>140.30000000000001</v>
      </c>
      <c r="P31" s="4">
        <v>105.1</v>
      </c>
      <c r="Q31">
        <f t="shared" si="10"/>
        <v>1.3349191246431971</v>
      </c>
      <c r="R31" s="4">
        <v>4.2</v>
      </c>
      <c r="S31">
        <v>73.5</v>
      </c>
      <c r="T31">
        <v>23.5</v>
      </c>
      <c r="U31">
        <v>940</v>
      </c>
      <c r="V31">
        <v>4.2610000000000001</v>
      </c>
      <c r="W31">
        <v>2.4817999999999998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O31" s="11"/>
      <c r="AP31" s="11"/>
      <c r="AS31" s="11"/>
      <c r="AU31" s="11"/>
      <c r="AV31" s="11"/>
      <c r="AW31" s="11"/>
      <c r="AY31" s="11"/>
      <c r="AZ31" s="11"/>
      <c r="BA31" s="3"/>
      <c r="BB31" s="3"/>
      <c r="BC31" s="3"/>
    </row>
    <row r="32" spans="1:79" x14ac:dyDescent="0.25">
      <c r="C32" s="4"/>
      <c r="D32" s="4"/>
      <c r="E32" s="4"/>
      <c r="F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3:19" x14ac:dyDescent="0.25">
      <c r="C33" s="3"/>
      <c r="D33" s="3"/>
      <c r="E33" s="3"/>
      <c r="F33" s="3"/>
      <c r="I33" s="3"/>
      <c r="J33" s="3"/>
      <c r="K33" s="3"/>
      <c r="S33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F007-0A96-49C4-901C-F2E889D8F334}">
  <dimension ref="A1:CS34"/>
  <sheetViews>
    <sheetView workbookViewId="0">
      <selection activeCell="BI31" sqref="BI31"/>
    </sheetView>
  </sheetViews>
  <sheetFormatPr defaultRowHeight="15" x14ac:dyDescent="0.25"/>
  <cols>
    <col min="2" max="2" width="6" bestFit="1" customWidth="1"/>
    <col min="3" max="5" width="7" bestFit="1" customWidth="1"/>
    <col min="6" max="12" width="8" bestFit="1" customWidth="1"/>
    <col min="13" max="17" width="7" bestFit="1" customWidth="1"/>
    <col min="18" max="18" width="8" bestFit="1" customWidth="1"/>
    <col min="19" max="19" width="7" bestFit="1" customWidth="1"/>
    <col min="20" max="20" width="8" bestFit="1" customWidth="1"/>
    <col min="21" max="21" width="7.5703125" bestFit="1" customWidth="1"/>
    <col min="22" max="22" width="8" bestFit="1" customWidth="1"/>
    <col min="23" max="23" width="7.5703125" bestFit="1" customWidth="1"/>
    <col min="24" max="25" width="22.140625" bestFit="1" customWidth="1"/>
    <col min="26" max="27" width="13.5703125" bestFit="1" customWidth="1"/>
    <col min="28" max="38" width="13.5703125" customWidth="1"/>
    <col min="39" max="41" width="9.5703125" bestFit="1" customWidth="1"/>
    <col min="42" max="42" width="7.85546875" bestFit="1" customWidth="1"/>
    <col min="43" max="45" width="8.85546875" bestFit="1" customWidth="1"/>
    <col min="46" max="52" width="9.85546875" bestFit="1" customWidth="1"/>
    <col min="53" max="54" width="16.5703125" bestFit="1" customWidth="1"/>
    <col min="55" max="63" width="12" bestFit="1" customWidth="1"/>
    <col min="64" max="65" width="18.42578125" bestFit="1" customWidth="1"/>
    <col min="68" max="69" width="13.5703125" customWidth="1"/>
    <col min="71" max="71" width="8.85546875" customWidth="1"/>
  </cols>
  <sheetData>
    <row r="1" spans="1:97" x14ac:dyDescent="0.25">
      <c r="A1" s="15" t="s">
        <v>0</v>
      </c>
      <c r="B1" s="15" t="s">
        <v>16</v>
      </c>
      <c r="C1" s="15" t="s">
        <v>17</v>
      </c>
      <c r="D1" s="15" t="s">
        <v>18</v>
      </c>
      <c r="E1" s="15" t="s">
        <v>19</v>
      </c>
      <c r="F1" s="15" t="s">
        <v>20</v>
      </c>
      <c r="G1" s="15" t="s">
        <v>21</v>
      </c>
      <c r="H1" s="15" t="s">
        <v>22</v>
      </c>
      <c r="I1" s="15" t="s">
        <v>23</v>
      </c>
      <c r="J1" s="15" t="s">
        <v>26</v>
      </c>
      <c r="K1" s="15" t="s">
        <v>24</v>
      </c>
      <c r="L1" s="15" t="s">
        <v>25</v>
      </c>
      <c r="M1" s="15" t="s">
        <v>27</v>
      </c>
      <c r="N1" s="15" t="s">
        <v>28</v>
      </c>
      <c r="O1" s="15" t="s">
        <v>29</v>
      </c>
      <c r="P1" s="15" t="s">
        <v>30</v>
      </c>
      <c r="Q1" s="15" t="s">
        <v>31</v>
      </c>
      <c r="R1" s="15" t="s">
        <v>32</v>
      </c>
      <c r="S1" s="15" t="s">
        <v>33</v>
      </c>
      <c r="T1" s="15" t="s">
        <v>34</v>
      </c>
      <c r="U1" s="15" t="s">
        <v>35</v>
      </c>
      <c r="V1" s="15" t="s">
        <v>36</v>
      </c>
      <c r="W1" s="15" t="s">
        <v>37</v>
      </c>
      <c r="X1" s="15" t="s">
        <v>134</v>
      </c>
      <c r="Y1" s="15" t="s">
        <v>135</v>
      </c>
      <c r="Z1" t="s">
        <v>141</v>
      </c>
      <c r="AA1" t="s">
        <v>142</v>
      </c>
      <c r="AB1" t="s">
        <v>143</v>
      </c>
      <c r="AC1" t="s">
        <v>144</v>
      </c>
      <c r="AD1" t="s">
        <v>145</v>
      </c>
      <c r="AE1" t="s">
        <v>146</v>
      </c>
      <c r="AF1" t="s">
        <v>147</v>
      </c>
      <c r="AG1" t="s">
        <v>148</v>
      </c>
      <c r="AH1" t="s">
        <v>149</v>
      </c>
      <c r="AI1" t="s">
        <v>150</v>
      </c>
      <c r="AJ1" t="s">
        <v>151</v>
      </c>
      <c r="AK1" t="s">
        <v>152</v>
      </c>
      <c r="AL1" t="s">
        <v>153</v>
      </c>
      <c r="AM1" t="s">
        <v>136</v>
      </c>
      <c r="AN1" t="s">
        <v>69</v>
      </c>
      <c r="AO1" t="s">
        <v>70</v>
      </c>
      <c r="AP1" t="s">
        <v>71</v>
      </c>
      <c r="AQ1" t="s">
        <v>72</v>
      </c>
      <c r="AR1" t="s">
        <v>73</v>
      </c>
      <c r="AS1" t="s">
        <v>74</v>
      </c>
      <c r="AT1" t="s">
        <v>75</v>
      </c>
      <c r="AU1" t="s">
        <v>76</v>
      </c>
      <c r="AV1" t="s">
        <v>77</v>
      </c>
      <c r="AW1" t="s">
        <v>78</v>
      </c>
      <c r="AX1" t="s">
        <v>79</v>
      </c>
      <c r="AY1" t="s">
        <v>80</v>
      </c>
      <c r="AZ1" t="s">
        <v>81</v>
      </c>
      <c r="BA1" t="s">
        <v>130</v>
      </c>
      <c r="BB1" t="s">
        <v>133</v>
      </c>
      <c r="BC1" t="s">
        <v>121</v>
      </c>
      <c r="BD1" t="s">
        <v>122</v>
      </c>
      <c r="BE1" t="s">
        <v>123</v>
      </c>
      <c r="BF1" t="s">
        <v>124</v>
      </c>
      <c r="BG1" t="s">
        <v>125</v>
      </c>
      <c r="BH1" t="s">
        <v>126</v>
      </c>
      <c r="BI1" t="s">
        <v>128</v>
      </c>
      <c r="BJ1" t="s">
        <v>127</v>
      </c>
      <c r="BK1" t="s">
        <v>129</v>
      </c>
      <c r="BL1" t="s">
        <v>132</v>
      </c>
      <c r="BM1" t="s">
        <v>131</v>
      </c>
      <c r="BP1" t="s">
        <v>152</v>
      </c>
      <c r="BQ1" t="s">
        <v>153</v>
      </c>
      <c r="BR1" s="1"/>
      <c r="BS1" t="s">
        <v>152</v>
      </c>
      <c r="BT1" t="s">
        <v>153</v>
      </c>
    </row>
    <row r="2" spans="1:97" x14ac:dyDescent="0.25">
      <c r="A2" s="6" t="s">
        <v>82</v>
      </c>
      <c r="B2">
        <v>95</v>
      </c>
      <c r="C2">
        <v>96</v>
      </c>
      <c r="D2">
        <v>97</v>
      </c>
      <c r="E2">
        <v>96</v>
      </c>
      <c r="F2">
        <v>98</v>
      </c>
      <c r="G2">
        <v>95</v>
      </c>
      <c r="H2">
        <v>96</v>
      </c>
      <c r="I2">
        <v>77</v>
      </c>
      <c r="J2">
        <v>89</v>
      </c>
      <c r="K2">
        <v>87</v>
      </c>
      <c r="L2">
        <v>88</v>
      </c>
      <c r="M2" s="3">
        <v>21.38</v>
      </c>
      <c r="N2" s="3">
        <v>37.445</v>
      </c>
      <c r="O2" s="3">
        <v>24.11</v>
      </c>
      <c r="P2" s="3">
        <v>23.4</v>
      </c>
      <c r="Q2" s="3"/>
      <c r="R2" s="3">
        <v>29.425000000000001</v>
      </c>
      <c r="S2" s="3">
        <v>28.22</v>
      </c>
      <c r="T2" s="3">
        <v>156.24</v>
      </c>
      <c r="U2" s="3"/>
      <c r="V2" s="3">
        <v>158.065</v>
      </c>
      <c r="W2" s="3">
        <v>163.84</v>
      </c>
      <c r="X2" s="3">
        <v>4.259359739555066</v>
      </c>
      <c r="Y2" s="3">
        <v>482.2119732320491</v>
      </c>
      <c r="Z2" s="16">
        <v>0.47884316157240336</v>
      </c>
      <c r="AA2" s="16">
        <v>0.43667940600012606</v>
      </c>
      <c r="AB2" s="16">
        <v>0.50117579205632001</v>
      </c>
      <c r="AC2" s="16">
        <v>0.45760025139704008</v>
      </c>
      <c r="AD2" s="16">
        <v>0.40801429133648004</v>
      </c>
      <c r="AE2" s="16">
        <v>0.32107786785368003</v>
      </c>
      <c r="AF2" s="16">
        <v>0.30476387233592006</v>
      </c>
      <c r="AG2" s="16">
        <v>0.19035124587584007</v>
      </c>
      <c r="AH2" s="16">
        <v>1.6440339248000035E-4</v>
      </c>
      <c r="AI2" s="16">
        <v>0</v>
      </c>
      <c r="AJ2" s="16">
        <v>0</v>
      </c>
      <c r="AK2" s="16">
        <v>-0.40283965631719276</v>
      </c>
      <c r="AL2" s="16">
        <v>-0.99987971571915946</v>
      </c>
      <c r="AM2">
        <v>6.9</v>
      </c>
      <c r="AN2">
        <v>6.1</v>
      </c>
      <c r="AO2">
        <v>6.7</v>
      </c>
      <c r="AP2">
        <v>7.6</v>
      </c>
      <c r="AQ2">
        <v>8.5</v>
      </c>
      <c r="AR2">
        <v>9.1</v>
      </c>
      <c r="AS2">
        <v>8.6</v>
      </c>
      <c r="AT2">
        <v>9.1999999999999993</v>
      </c>
      <c r="AU2">
        <v>10.199999999999999</v>
      </c>
      <c r="AV2">
        <v>9.5</v>
      </c>
      <c r="AW2">
        <v>12.1</v>
      </c>
      <c r="AX2">
        <v>10.4</v>
      </c>
      <c r="AY2">
        <v>8.6</v>
      </c>
      <c r="AZ2">
        <v>9.8000000000000007</v>
      </c>
      <c r="BA2">
        <v>-29.192379930238808</v>
      </c>
      <c r="BB2">
        <v>-35.687506027186807</v>
      </c>
      <c r="BC2">
        <v>10.715138434164121</v>
      </c>
      <c r="BD2">
        <v>17.134841413562167</v>
      </c>
      <c r="BE2">
        <v>9.8372245641225327</v>
      </c>
      <c r="BF2">
        <v>7.5132221077761123</v>
      </c>
      <c r="BG2">
        <v>0</v>
      </c>
      <c r="BH2">
        <v>5.6010854098965943</v>
      </c>
      <c r="BI2">
        <v>4.6394637357856094E-3</v>
      </c>
      <c r="BJ2">
        <v>0</v>
      </c>
      <c r="BK2">
        <v>0</v>
      </c>
      <c r="BL2">
        <v>-59.203179071524069</v>
      </c>
      <c r="BM2">
        <v>-99.985567261483084</v>
      </c>
      <c r="BP2" s="16">
        <v>-0.40283965631719276</v>
      </c>
      <c r="BQ2" s="16">
        <v>-0.99987971571915946</v>
      </c>
      <c r="BS2">
        <f>BP2*100</f>
        <v>-40.283965631719276</v>
      </c>
      <c r="BT2">
        <f>BQ2*100</f>
        <v>-99.987971571915949</v>
      </c>
    </row>
    <row r="3" spans="1:97" x14ac:dyDescent="0.25">
      <c r="A3" s="6" t="s">
        <v>83</v>
      </c>
      <c r="B3">
        <v>86</v>
      </c>
      <c r="C3">
        <v>91</v>
      </c>
      <c r="D3">
        <v>98</v>
      </c>
      <c r="E3">
        <v>86</v>
      </c>
      <c r="F3">
        <v>100</v>
      </c>
      <c r="G3">
        <v>95</v>
      </c>
      <c r="H3">
        <v>96</v>
      </c>
      <c r="I3">
        <v>95</v>
      </c>
      <c r="J3">
        <v>97</v>
      </c>
      <c r="K3">
        <v>98</v>
      </c>
      <c r="L3">
        <v>84</v>
      </c>
      <c r="M3" s="3">
        <v>32.534999999999997</v>
      </c>
      <c r="N3" s="3">
        <v>52.704999999999998</v>
      </c>
      <c r="O3" s="3">
        <v>51.094999999999999</v>
      </c>
      <c r="P3" s="3">
        <v>46.01</v>
      </c>
      <c r="Q3" s="3">
        <v>70.655000000000001</v>
      </c>
      <c r="R3" s="3">
        <v>61.174999999999997</v>
      </c>
      <c r="S3" s="3">
        <v>60.1</v>
      </c>
      <c r="T3" s="3">
        <v>191.94</v>
      </c>
      <c r="U3" s="3">
        <v>225.14</v>
      </c>
      <c r="V3" s="3">
        <v>260.45999999999998</v>
      </c>
      <c r="W3" s="3">
        <v>249.18</v>
      </c>
      <c r="X3" s="3">
        <v>40.778230094986611</v>
      </c>
      <c r="Y3" s="3">
        <v>438.95184655444314</v>
      </c>
      <c r="Z3" s="16">
        <v>0.92300582200842374</v>
      </c>
      <c r="AA3" s="16">
        <v>1.2270565954673864</v>
      </c>
      <c r="AB3" s="16">
        <v>0.32000457867488002</v>
      </c>
      <c r="AC3" s="16">
        <v>0.28608864062480011</v>
      </c>
      <c r="AD3" s="16">
        <v>0.26226162085544008</v>
      </c>
      <c r="AE3" s="16">
        <v>8.8603431725600007E-2</v>
      </c>
      <c r="AF3" s="16">
        <v>3.7300208978959998E-2</v>
      </c>
      <c r="AG3" s="16">
        <v>3.8373498157759992E-2</v>
      </c>
      <c r="AH3" s="16">
        <v>1.1970584359280015E-2</v>
      </c>
      <c r="AI3" s="16">
        <v>0</v>
      </c>
      <c r="AJ3" s="16">
        <v>0</v>
      </c>
      <c r="AK3" s="16">
        <v>-0.81081796143040552</v>
      </c>
      <c r="AL3" s="16">
        <v>-0.98621463967755207</v>
      </c>
      <c r="AM3">
        <v>6.7</v>
      </c>
      <c r="AN3">
        <v>6.2</v>
      </c>
      <c r="AO3">
        <v>8</v>
      </c>
      <c r="AP3">
        <v>7.1</v>
      </c>
      <c r="AQ3">
        <v>8.5</v>
      </c>
      <c r="AR3">
        <v>8.8000000000000007</v>
      </c>
      <c r="AS3">
        <v>11.4</v>
      </c>
      <c r="AT3">
        <v>12.4</v>
      </c>
      <c r="AU3">
        <v>11.5</v>
      </c>
      <c r="AV3">
        <v>6.5</v>
      </c>
      <c r="AW3">
        <v>11.5</v>
      </c>
      <c r="AX3">
        <v>13</v>
      </c>
      <c r="AY3">
        <v>15.8</v>
      </c>
      <c r="AZ3">
        <v>7.1</v>
      </c>
      <c r="BA3">
        <v>-35.499305448371672</v>
      </c>
      <c r="BB3">
        <v>-44.008892518488274</v>
      </c>
      <c r="BC3">
        <v>10.411348967187221</v>
      </c>
      <c r="BD3">
        <v>15.078301804130088</v>
      </c>
      <c r="BE3">
        <v>13.400257517608711</v>
      </c>
      <c r="BF3">
        <v>4.0766438936948566</v>
      </c>
      <c r="BG3">
        <v>2.6354462654084188</v>
      </c>
      <c r="BH3">
        <v>2.3474987498009674</v>
      </c>
      <c r="BI3">
        <v>0.71943211999272894</v>
      </c>
      <c r="BJ3">
        <v>0</v>
      </c>
      <c r="BK3">
        <v>0</v>
      </c>
      <c r="BL3">
        <v>-70.994508212602852</v>
      </c>
      <c r="BM3">
        <v>-97.696641353391982</v>
      </c>
      <c r="BP3" s="16">
        <v>-0.81081796143040552</v>
      </c>
      <c r="BQ3" s="16">
        <v>-0.98621463967755207</v>
      </c>
      <c r="BS3">
        <f t="shared" ref="BS3:BS12" si="0">BP3*100</f>
        <v>-81.081796143040549</v>
      </c>
      <c r="BT3">
        <f t="shared" ref="BT3:BT12" si="1">BQ3*100</f>
        <v>-98.621463967755204</v>
      </c>
    </row>
    <row r="4" spans="1:97" x14ac:dyDescent="0.25">
      <c r="A4" s="6" t="s">
        <v>84</v>
      </c>
      <c r="B4">
        <v>83</v>
      </c>
      <c r="C4">
        <v>86</v>
      </c>
      <c r="D4">
        <v>86</v>
      </c>
      <c r="E4">
        <v>87</v>
      </c>
      <c r="F4">
        <v>86</v>
      </c>
      <c r="G4">
        <v>85</v>
      </c>
      <c r="H4">
        <v>83</v>
      </c>
      <c r="I4">
        <v>85</v>
      </c>
      <c r="J4">
        <v>96</v>
      </c>
      <c r="K4">
        <v>86</v>
      </c>
      <c r="L4">
        <v>84</v>
      </c>
      <c r="M4">
        <v>19.765000000000001</v>
      </c>
      <c r="N4">
        <v>25.045000000000002</v>
      </c>
      <c r="O4">
        <v>20.785</v>
      </c>
      <c r="P4">
        <v>19.690000000000001</v>
      </c>
      <c r="Q4">
        <v>26.815000000000001</v>
      </c>
      <c r="R4">
        <v>30.585000000000001</v>
      </c>
      <c r="S4">
        <v>24.56</v>
      </c>
      <c r="T4">
        <v>197.61</v>
      </c>
      <c r="U4">
        <v>166.1</v>
      </c>
      <c r="V4">
        <v>294.12</v>
      </c>
      <c r="W4">
        <v>193.12</v>
      </c>
      <c r="X4">
        <v>24.948547907614937</v>
      </c>
      <c r="Y4">
        <v>896.02103818888634</v>
      </c>
      <c r="Z4" s="16">
        <v>0.39471172455304088</v>
      </c>
      <c r="AA4" s="16">
        <v>0.41344999975678121</v>
      </c>
      <c r="AB4" s="16">
        <v>0.3131355279305601</v>
      </c>
      <c r="AC4" s="16">
        <v>0.37409835328640006</v>
      </c>
      <c r="AD4" s="16">
        <v>0.26140298951240004</v>
      </c>
      <c r="AE4" s="16">
        <v>0.22448184176168007</v>
      </c>
      <c r="AF4" s="16">
        <v>0.13003239402728001</v>
      </c>
      <c r="AG4" s="16">
        <v>0.15750859700456005</v>
      </c>
      <c r="AH4" s="16">
        <v>0</v>
      </c>
      <c r="AI4" s="16">
        <v>0</v>
      </c>
      <c r="AJ4" s="16">
        <v>0</v>
      </c>
      <c r="AK4" s="16">
        <v>-0.4602541303292893</v>
      </c>
      <c r="AL4" s="16">
        <v>-1</v>
      </c>
      <c r="AM4">
        <v>4.9000000000000004</v>
      </c>
      <c r="AN4">
        <v>3.8</v>
      </c>
      <c r="AO4">
        <v>3.5</v>
      </c>
      <c r="AP4">
        <v>3.7</v>
      </c>
      <c r="AQ4">
        <v>4.8</v>
      </c>
      <c r="AR4">
        <v>5</v>
      </c>
      <c r="AS4">
        <v>8</v>
      </c>
      <c r="AT4">
        <v>5.3</v>
      </c>
      <c r="AU4">
        <v>7.3</v>
      </c>
      <c r="AV4">
        <v>5.5</v>
      </c>
      <c r="AW4">
        <v>8.1999999999999993</v>
      </c>
      <c r="AX4">
        <v>9.6</v>
      </c>
      <c r="AY4">
        <v>8.3000000000000007</v>
      </c>
      <c r="AZ4">
        <v>6.4</v>
      </c>
      <c r="BA4">
        <v>-40.698213767367818</v>
      </c>
      <c r="BB4">
        <v>-53.191276310255745</v>
      </c>
      <c r="BC4">
        <v>6.1891237095475207</v>
      </c>
      <c r="BD4">
        <v>9.3692932580578905</v>
      </c>
      <c r="BE4">
        <v>5.4332611370152346</v>
      </c>
      <c r="BF4">
        <v>4.4200474642874807</v>
      </c>
      <c r="BG4">
        <v>3.4868186458415136</v>
      </c>
      <c r="BH4">
        <v>4.8174004393844694</v>
      </c>
      <c r="BI4">
        <v>0</v>
      </c>
      <c r="BJ4">
        <v>0</v>
      </c>
      <c r="BK4">
        <v>0</v>
      </c>
      <c r="BL4">
        <v>-31.469746248112401</v>
      </c>
      <c r="BM4">
        <v>-100</v>
      </c>
      <c r="BP4" s="16">
        <v>-0.4602541303292893</v>
      </c>
      <c r="BQ4" s="16">
        <v>-1</v>
      </c>
      <c r="BS4">
        <f t="shared" si="0"/>
        <v>-46.025413032928931</v>
      </c>
      <c r="BT4">
        <f t="shared" si="1"/>
        <v>-100</v>
      </c>
    </row>
    <row r="5" spans="1:97" x14ac:dyDescent="0.25">
      <c r="A5" s="6" t="s">
        <v>85</v>
      </c>
      <c r="B5">
        <v>130</v>
      </c>
      <c r="C5">
        <v>122</v>
      </c>
      <c r="D5">
        <v>123</v>
      </c>
      <c r="E5">
        <v>127</v>
      </c>
      <c r="F5">
        <v>131</v>
      </c>
      <c r="G5">
        <v>136</v>
      </c>
      <c r="H5">
        <v>137</v>
      </c>
      <c r="I5">
        <v>127</v>
      </c>
      <c r="J5">
        <v>135</v>
      </c>
      <c r="K5">
        <v>135</v>
      </c>
      <c r="L5">
        <v>132</v>
      </c>
      <c r="M5">
        <v>86.94</v>
      </c>
      <c r="N5">
        <v>97.655000000000001</v>
      </c>
      <c r="O5">
        <v>84.27</v>
      </c>
      <c r="P5">
        <v>113.83</v>
      </c>
      <c r="Q5">
        <v>120.16</v>
      </c>
      <c r="R5">
        <v>124.57</v>
      </c>
      <c r="S5">
        <v>138.77000000000001</v>
      </c>
      <c r="T5">
        <v>356.7</v>
      </c>
      <c r="U5">
        <v>296.3</v>
      </c>
      <c r="V5">
        <v>360.6</v>
      </c>
      <c r="W5">
        <v>373.85</v>
      </c>
      <c r="X5">
        <v>42.636639205549244</v>
      </c>
      <c r="Y5">
        <v>283.37083666524092</v>
      </c>
      <c r="Z5" s="17">
        <v>1.3440066031903037</v>
      </c>
      <c r="AA5" s="17">
        <v>0.81686222875430936</v>
      </c>
      <c r="AB5" s="17">
        <v>0.27986356338776003</v>
      </c>
      <c r="AC5" s="17">
        <v>0.22641376228352006</v>
      </c>
      <c r="AD5" s="17">
        <v>0.25603654361840006</v>
      </c>
      <c r="AE5" s="17">
        <v>0.19292713990496002</v>
      </c>
      <c r="AF5" s="17">
        <v>0.14763433655960007</v>
      </c>
      <c r="AG5" s="17">
        <v>0.14978091491720008</v>
      </c>
      <c r="AH5" s="17">
        <v>4.8247758602720014E-2</v>
      </c>
      <c r="AI5" s="17">
        <v>2.2918133983040004E-2</v>
      </c>
      <c r="AJ5" s="17">
        <v>2.6352659355200009E-2</v>
      </c>
      <c r="AK5" s="17">
        <v>-0.35677099533993972</v>
      </c>
      <c r="AL5" s="17">
        <v>-0.87207559002982948</v>
      </c>
      <c r="AM5">
        <v>5.4</v>
      </c>
      <c r="AN5">
        <v>5.8</v>
      </c>
      <c r="AO5">
        <v>6.2</v>
      </c>
      <c r="AP5">
        <v>5.5</v>
      </c>
      <c r="AQ5">
        <v>7</v>
      </c>
      <c r="AR5">
        <v>6.3</v>
      </c>
      <c r="AS5">
        <v>6.6</v>
      </c>
      <c r="AT5">
        <v>6.6</v>
      </c>
      <c r="AU5">
        <v>6.5</v>
      </c>
      <c r="AV5">
        <v>7.2</v>
      </c>
      <c r="AW5">
        <v>7.1</v>
      </c>
      <c r="AX5">
        <v>7.4</v>
      </c>
      <c r="AY5">
        <v>7.9</v>
      </c>
      <c r="AZ5">
        <v>7.3</v>
      </c>
      <c r="BA5">
        <v>-15.772886211441463</v>
      </c>
      <c r="BB5">
        <v>-24.285996176741342</v>
      </c>
      <c r="BC5">
        <v>24.331338200931857</v>
      </c>
      <c r="BD5">
        <v>22.110435955797151</v>
      </c>
      <c r="BE5">
        <v>21.576199530722572</v>
      </c>
      <c r="BF5">
        <v>21.960896335381598</v>
      </c>
      <c r="BG5">
        <v>17.739741881001542</v>
      </c>
      <c r="BH5">
        <v>18.658208571235612</v>
      </c>
      <c r="BI5">
        <v>6.6953414612994573</v>
      </c>
      <c r="BJ5">
        <v>8.1748983917503697</v>
      </c>
      <c r="BK5">
        <v>7.8082929669457632</v>
      </c>
      <c r="BL5">
        <v>-20.04981900888119</v>
      </c>
      <c r="BM5">
        <v>-68.930969280970274</v>
      </c>
      <c r="BP5" s="17">
        <v>-0.35677099533993972</v>
      </c>
      <c r="BQ5" s="17">
        <v>-0.87207559002982948</v>
      </c>
      <c r="BS5">
        <f t="shared" si="0"/>
        <v>-35.677099533993974</v>
      </c>
      <c r="BT5">
        <f t="shared" si="1"/>
        <v>-87.207559002982947</v>
      </c>
    </row>
    <row r="6" spans="1:97" x14ac:dyDescent="0.25">
      <c r="A6" s="6" t="s">
        <v>86</v>
      </c>
      <c r="B6">
        <v>93</v>
      </c>
      <c r="C6">
        <v>97</v>
      </c>
      <c r="D6">
        <v>98</v>
      </c>
      <c r="E6">
        <v>100</v>
      </c>
      <c r="F6">
        <v>92</v>
      </c>
      <c r="G6">
        <v>91</v>
      </c>
      <c r="H6">
        <v>88</v>
      </c>
      <c r="I6">
        <v>95</v>
      </c>
      <c r="J6">
        <v>96</v>
      </c>
      <c r="K6">
        <v>93</v>
      </c>
      <c r="L6">
        <v>87</v>
      </c>
      <c r="M6">
        <v>30.635000000000002</v>
      </c>
      <c r="N6">
        <v>56.24</v>
      </c>
      <c r="O6">
        <v>50.405000000000001</v>
      </c>
      <c r="P6">
        <v>64.084999999999994</v>
      </c>
      <c r="Q6">
        <v>76.41</v>
      </c>
      <c r="R6">
        <v>73.314999999999998</v>
      </c>
      <c r="S6">
        <v>63.734999999999999</v>
      </c>
      <c r="T6">
        <v>253.68</v>
      </c>
      <c r="U6">
        <v>179</v>
      </c>
      <c r="V6">
        <v>346.58</v>
      </c>
      <c r="W6">
        <v>180.13</v>
      </c>
      <c r="X6">
        <v>55.492424242424221</v>
      </c>
      <c r="Y6">
        <v>414.06614219114215</v>
      </c>
      <c r="Z6" s="17">
        <v>1.0131542602875594</v>
      </c>
      <c r="AA6" s="17">
        <v>1.3207541030072609</v>
      </c>
      <c r="AB6" s="17">
        <v>0.39170029581872007</v>
      </c>
      <c r="AC6" s="17">
        <v>0.43806638834288009</v>
      </c>
      <c r="AD6" s="17">
        <v>0.37001985440696006</v>
      </c>
      <c r="AE6" s="17">
        <v>0.15965517536216006</v>
      </c>
      <c r="AF6" s="17">
        <v>0.12123142276112005</v>
      </c>
      <c r="AG6" s="17">
        <v>9.2252614933520022E-2</v>
      </c>
      <c r="AH6" s="17">
        <v>7.8514513444880016E-2</v>
      </c>
      <c r="AI6" s="17">
        <v>4.0520076515360007E-2</v>
      </c>
      <c r="AJ6" s="17">
        <v>5.1038310467600004E-2</v>
      </c>
      <c r="AK6" s="17">
        <v>-0.6889953328681413</v>
      </c>
      <c r="AL6" s="17">
        <v>-0.85824736737690821</v>
      </c>
      <c r="AM6">
        <v>4.7</v>
      </c>
      <c r="AN6">
        <v>6.3</v>
      </c>
      <c r="AO6">
        <v>6</v>
      </c>
      <c r="AP6">
        <v>4.5999999999999996</v>
      </c>
      <c r="AQ6">
        <v>6.7</v>
      </c>
      <c r="AR6">
        <v>7.1</v>
      </c>
      <c r="AS6">
        <v>7.2</v>
      </c>
      <c r="AT6">
        <v>8.5</v>
      </c>
      <c r="AU6">
        <v>6.9</v>
      </c>
      <c r="AV6">
        <v>6.6</v>
      </c>
      <c r="AW6">
        <v>7.6</v>
      </c>
      <c r="AX6">
        <v>7.9</v>
      </c>
      <c r="AY6">
        <v>9.1</v>
      </c>
      <c r="AZ6">
        <v>8.4</v>
      </c>
      <c r="BA6">
        <v>-27.513104926293849</v>
      </c>
      <c r="BB6">
        <v>-36.517393811262728</v>
      </c>
      <c r="BC6">
        <v>11.99973856240649</v>
      </c>
      <c r="BD6">
        <v>24.636853680403576</v>
      </c>
      <c r="BE6">
        <v>18.650850761382824</v>
      </c>
      <c r="BF6">
        <v>10.231501913084026</v>
      </c>
      <c r="BG6">
        <v>9.2632930131771829</v>
      </c>
      <c r="BH6">
        <v>6.7635004638510203</v>
      </c>
      <c r="BI6">
        <v>5.0041225144094277</v>
      </c>
      <c r="BJ6">
        <v>10.279133010416526</v>
      </c>
      <c r="BK6">
        <v>9.1358575737004006</v>
      </c>
      <c r="BL6">
        <v>-27.058701449891558</v>
      </c>
      <c r="BM6">
        <v>-32.167652454729215</v>
      </c>
      <c r="BP6" s="17">
        <v>-0.6889953328681413</v>
      </c>
      <c r="BQ6" s="17">
        <v>-0.85824736737690821</v>
      </c>
      <c r="BS6">
        <f t="shared" si="0"/>
        <v>-68.899533286814133</v>
      </c>
      <c r="BT6">
        <f t="shared" si="1"/>
        <v>-85.824736737690827</v>
      </c>
    </row>
    <row r="7" spans="1:97" x14ac:dyDescent="0.25">
      <c r="A7" s="6" t="s">
        <v>87</v>
      </c>
      <c r="B7">
        <v>76</v>
      </c>
      <c r="C7">
        <v>79</v>
      </c>
      <c r="D7">
        <v>78</v>
      </c>
      <c r="E7">
        <v>87</v>
      </c>
      <c r="F7">
        <v>99</v>
      </c>
      <c r="G7">
        <v>99</v>
      </c>
      <c r="H7">
        <v>98</v>
      </c>
      <c r="I7">
        <v>86</v>
      </c>
      <c r="J7">
        <v>90</v>
      </c>
      <c r="K7">
        <v>90</v>
      </c>
      <c r="L7">
        <v>92</v>
      </c>
      <c r="M7">
        <v>29.96</v>
      </c>
      <c r="N7">
        <v>28.315999999999999</v>
      </c>
      <c r="O7">
        <v>29.765000000000001</v>
      </c>
      <c r="P7">
        <v>54.841000000000001</v>
      </c>
      <c r="Q7">
        <v>91.59</v>
      </c>
      <c r="R7">
        <v>103.732</v>
      </c>
      <c r="S7">
        <v>94.313999999999993</v>
      </c>
      <c r="T7">
        <v>178.1</v>
      </c>
      <c r="U7">
        <v>179.18</v>
      </c>
      <c r="V7">
        <v>174.78</v>
      </c>
      <c r="W7">
        <v>172.72</v>
      </c>
      <c r="X7">
        <v>228.97854408741381</v>
      </c>
      <c r="Y7">
        <v>498.22128326575137</v>
      </c>
      <c r="Z7" s="17">
        <v>2.0104113174143396</v>
      </c>
      <c r="AA7" s="17">
        <v>1.7010966271795382</v>
      </c>
      <c r="AB7" s="17">
        <v>0.54002886032887998</v>
      </c>
      <c r="AC7" s="17">
        <v>0.55677217151815994</v>
      </c>
      <c r="AD7" s="17">
        <v>0.44150091371504008</v>
      </c>
      <c r="AE7" s="17">
        <v>0.19442974475528002</v>
      </c>
      <c r="AF7" s="17">
        <v>0.18090630110240002</v>
      </c>
      <c r="AG7" s="17">
        <v>0.17983301192360002</v>
      </c>
      <c r="AH7" s="17">
        <v>1.7551688089039993E-2</v>
      </c>
      <c r="AI7" s="17">
        <v>5.3161914507200009E-3</v>
      </c>
      <c r="AJ7" s="17">
        <v>6.8187963010400143E-3</v>
      </c>
      <c r="AK7" s="17">
        <v>-0.63910267461930115</v>
      </c>
      <c r="AL7" s="17">
        <v>-0.98070165878263071</v>
      </c>
      <c r="AM7">
        <v>8.5</v>
      </c>
      <c r="AN7">
        <v>6.9</v>
      </c>
      <c r="AO7">
        <v>6.6</v>
      </c>
      <c r="AP7">
        <v>6.3</v>
      </c>
      <c r="AQ7">
        <v>7</v>
      </c>
      <c r="AR7">
        <v>9.1</v>
      </c>
      <c r="AS7">
        <v>9</v>
      </c>
      <c r="AT7">
        <v>8.4</v>
      </c>
      <c r="AU7">
        <v>8.1</v>
      </c>
      <c r="AV7">
        <v>8.9</v>
      </c>
      <c r="AW7">
        <v>9</v>
      </c>
      <c r="AX7">
        <v>11.5</v>
      </c>
      <c r="AY7">
        <v>12</v>
      </c>
      <c r="AZ7">
        <v>13.9</v>
      </c>
      <c r="BA7">
        <v>-19.082656055458557</v>
      </c>
      <c r="BB7">
        <v>-41.97860714517639</v>
      </c>
      <c r="BC7">
        <v>16.179264655453245</v>
      </c>
      <c r="BD7">
        <v>15.765560808708216</v>
      </c>
      <c r="BE7">
        <v>13.141274696728168</v>
      </c>
      <c r="BF7">
        <v>10.662721632124311</v>
      </c>
      <c r="BG7">
        <v>16.56920811796882</v>
      </c>
      <c r="BH7">
        <v>18.654437992858877</v>
      </c>
      <c r="BI7">
        <v>1.6553699104297179</v>
      </c>
      <c r="BJ7">
        <v>0.94681369737323218</v>
      </c>
      <c r="BK7">
        <v>1.2217919212203499</v>
      </c>
      <c r="BL7">
        <v>-5.4626014219875003</v>
      </c>
      <c r="BM7">
        <v>-92.121653630007174</v>
      </c>
      <c r="BP7" s="17">
        <v>-0.63910267461930115</v>
      </c>
      <c r="BQ7" s="17">
        <v>-0.98070165878263071</v>
      </c>
      <c r="BS7">
        <f t="shared" si="0"/>
        <v>-63.910267461930118</v>
      </c>
      <c r="BT7">
        <f t="shared" si="1"/>
        <v>-98.070165878263069</v>
      </c>
    </row>
    <row r="8" spans="1:97" x14ac:dyDescent="0.25">
      <c r="A8" s="6" t="s">
        <v>88</v>
      </c>
      <c r="B8">
        <v>106</v>
      </c>
      <c r="C8">
        <v>113</v>
      </c>
      <c r="D8">
        <v>111</v>
      </c>
      <c r="E8">
        <v>107</v>
      </c>
      <c r="F8">
        <v>98</v>
      </c>
      <c r="G8">
        <v>98</v>
      </c>
      <c r="H8">
        <v>98</v>
      </c>
      <c r="I8">
        <v>110</v>
      </c>
      <c r="J8">
        <v>95</v>
      </c>
      <c r="K8">
        <v>94</v>
      </c>
      <c r="L8">
        <v>99</v>
      </c>
      <c r="M8">
        <v>60.451000000000001</v>
      </c>
      <c r="N8">
        <v>85.197000000000003</v>
      </c>
      <c r="O8">
        <v>81.956000000000003</v>
      </c>
      <c r="P8">
        <v>92.015000000000001</v>
      </c>
      <c r="Q8">
        <v>80.378</v>
      </c>
      <c r="R8">
        <v>78.784999999999997</v>
      </c>
      <c r="S8">
        <v>89.320999999999998</v>
      </c>
      <c r="T8">
        <v>343.96</v>
      </c>
      <c r="U8">
        <v>329.28</v>
      </c>
      <c r="V8">
        <v>363.82</v>
      </c>
      <c r="W8">
        <v>356.28</v>
      </c>
      <c r="X8">
        <v>9.1738282279749228</v>
      </c>
      <c r="Y8">
        <v>361.0551659900529</v>
      </c>
      <c r="Z8" s="17">
        <v>1.327089022826162</v>
      </c>
      <c r="AA8" s="17">
        <v>0.88346296911458611</v>
      </c>
      <c r="AB8" s="17">
        <v>0.61537376068063998</v>
      </c>
      <c r="AC8" s="17">
        <v>0.4638253286340801</v>
      </c>
      <c r="AD8" s="17">
        <v>0.44579407043024005</v>
      </c>
      <c r="AE8" s="17">
        <v>0.15063954626024001</v>
      </c>
      <c r="AF8" s="17"/>
      <c r="AG8" s="17">
        <v>0.21224634512336005</v>
      </c>
      <c r="AH8" s="17">
        <v>1.6263741074480018E-2</v>
      </c>
      <c r="AI8" s="17">
        <v>1.3902504881120013E-2</v>
      </c>
      <c r="AJ8" s="17">
        <v>7.5079988072720011E-2</v>
      </c>
      <c r="AK8" s="17">
        <v>-0.64306145663864256</v>
      </c>
      <c r="AL8" s="17">
        <v>-0.93098576648965337</v>
      </c>
      <c r="AM8">
        <v>6.7</v>
      </c>
      <c r="AN8">
        <v>5.6</v>
      </c>
      <c r="AO8">
        <v>6</v>
      </c>
      <c r="AP8">
        <v>5.4</v>
      </c>
      <c r="AQ8">
        <v>5.9</v>
      </c>
      <c r="AR8">
        <v>6.4</v>
      </c>
      <c r="AS8">
        <v>8.6999999999999993</v>
      </c>
      <c r="AT8">
        <v>8</v>
      </c>
      <c r="AU8">
        <v>8.5</v>
      </c>
      <c r="AV8">
        <v>7</v>
      </c>
      <c r="AW8">
        <v>11.6</v>
      </c>
      <c r="AX8">
        <v>11.1</v>
      </c>
      <c r="AY8">
        <v>10.199999999999999</v>
      </c>
      <c r="AZ8">
        <v>9.9</v>
      </c>
      <c r="BA8">
        <v>-28.060074969917942</v>
      </c>
      <c r="BB8">
        <v>-47.436798537655115</v>
      </c>
      <c r="BC8">
        <v>37.199959206905369</v>
      </c>
      <c r="BD8">
        <v>39.516526523637722</v>
      </c>
      <c r="BE8">
        <v>36.535498836180757</v>
      </c>
      <c r="BF8">
        <v>13.861097849135984</v>
      </c>
      <c r="BG8">
        <v>0</v>
      </c>
      <c r="BH8">
        <v>16.721828300543919</v>
      </c>
      <c r="BI8">
        <v>1.4526936165136297</v>
      </c>
      <c r="BJ8">
        <v>4.7819055789100391</v>
      </c>
      <c r="BK8">
        <v>24.722338472585243</v>
      </c>
      <c r="BL8">
        <v>-72.595914259315606</v>
      </c>
      <c r="BM8">
        <v>-72.260778122697118</v>
      </c>
      <c r="BP8" s="17">
        <v>-0.64306145663864256</v>
      </c>
      <c r="BQ8" s="17">
        <v>-0.93098576648965337</v>
      </c>
      <c r="BS8">
        <f t="shared" si="0"/>
        <v>-64.306145663864257</v>
      </c>
      <c r="BT8">
        <f t="shared" si="1"/>
        <v>-93.098576648965334</v>
      </c>
      <c r="CI8" s="5"/>
    </row>
    <row r="9" spans="1:97" x14ac:dyDescent="0.25">
      <c r="A9" s="6" t="s">
        <v>89</v>
      </c>
      <c r="B9">
        <v>94</v>
      </c>
      <c r="C9">
        <v>94</v>
      </c>
      <c r="D9">
        <v>97</v>
      </c>
      <c r="E9">
        <v>95</v>
      </c>
      <c r="F9">
        <v>96</v>
      </c>
      <c r="G9">
        <v>94</v>
      </c>
      <c r="H9">
        <v>95</v>
      </c>
      <c r="I9">
        <v>96</v>
      </c>
      <c r="J9">
        <v>88</v>
      </c>
      <c r="K9">
        <v>95</v>
      </c>
      <c r="L9">
        <v>98</v>
      </c>
      <c r="M9">
        <v>50.280999999999999</v>
      </c>
      <c r="N9">
        <v>67.819000000000003</v>
      </c>
      <c r="O9">
        <v>68.891000000000005</v>
      </c>
      <c r="P9">
        <v>66.021000000000001</v>
      </c>
      <c r="Q9">
        <v>71.215999999999994</v>
      </c>
      <c r="R9">
        <v>77.338999999999999</v>
      </c>
      <c r="S9">
        <v>85.596999999999994</v>
      </c>
      <c r="T9">
        <v>239.56</v>
      </c>
      <c r="U9">
        <v>266.3</v>
      </c>
      <c r="V9">
        <v>273.39999999999998</v>
      </c>
      <c r="W9">
        <v>318.18</v>
      </c>
      <c r="X9">
        <v>25.220999941173645</v>
      </c>
      <c r="Y9">
        <v>358.781438678867</v>
      </c>
      <c r="Z9" s="17">
        <v>0.99980281657184522</v>
      </c>
      <c r="AA9" s="17">
        <v>1.6312026314636605</v>
      </c>
      <c r="AB9" s="17">
        <v>0.25925641115480008</v>
      </c>
      <c r="AC9" s="17">
        <v>0.29317234920488006</v>
      </c>
      <c r="AD9" s="17">
        <v>0.3071251085292801</v>
      </c>
      <c r="AE9" s="17">
        <v>0.28458603577448005</v>
      </c>
      <c r="AF9" s="17">
        <v>0.29059645517576005</v>
      </c>
      <c r="AG9" s="17">
        <v>0.16545093692768004</v>
      </c>
      <c r="AH9" s="17">
        <v>1.3473189209600001E-2</v>
      </c>
      <c r="AI9" s="17">
        <v>1.2829215702320013E-2</v>
      </c>
      <c r="AJ9" s="17">
        <v>7.892085479840015E-3</v>
      </c>
      <c r="AK9" s="17">
        <v>-0.13835135331861637</v>
      </c>
      <c r="AL9" s="17">
        <v>-0.96021832763552206</v>
      </c>
      <c r="AM9">
        <v>6.3</v>
      </c>
      <c r="AN9">
        <v>6.2</v>
      </c>
      <c r="AO9">
        <v>5.4</v>
      </c>
      <c r="AP9">
        <v>6.9</v>
      </c>
      <c r="AQ9">
        <v>6.5</v>
      </c>
      <c r="AR9">
        <v>7.4</v>
      </c>
      <c r="AS9">
        <v>5.5</v>
      </c>
      <c r="AT9">
        <v>8.6</v>
      </c>
      <c r="AU9">
        <v>9.4</v>
      </c>
      <c r="AV9">
        <v>9.1</v>
      </c>
      <c r="AW9">
        <v>8.5</v>
      </c>
      <c r="AX9">
        <v>10.6</v>
      </c>
      <c r="AY9">
        <v>8.8000000000000007</v>
      </c>
      <c r="AZ9">
        <v>11</v>
      </c>
      <c r="BA9">
        <v>-25.507868196266706</v>
      </c>
      <c r="BB9">
        <v>-38.642629672058391</v>
      </c>
      <c r="BC9">
        <v>13.035671609274502</v>
      </c>
      <c r="BD9">
        <v>19.882655550725762</v>
      </c>
      <c r="BE9">
        <v>21.158155851690637</v>
      </c>
      <c r="BF9">
        <v>18.788654667866947</v>
      </c>
      <c r="BG9">
        <v>20.695117151796925</v>
      </c>
      <c r="BH9">
        <v>12.795810011049847</v>
      </c>
      <c r="BI9">
        <v>1.1532645767741312</v>
      </c>
      <c r="BJ9">
        <v>3.0733669136477824</v>
      </c>
      <c r="BK9">
        <v>2.1016623632813962</v>
      </c>
      <c r="BL9">
        <v>33.683386627399422</v>
      </c>
      <c r="BM9">
        <v>-83.818008401907193</v>
      </c>
      <c r="BP9" s="17">
        <v>-0.13835135331861637</v>
      </c>
      <c r="BQ9" s="17">
        <v>-0.96021832763552206</v>
      </c>
      <c r="BS9">
        <f t="shared" si="0"/>
        <v>-13.835135331861636</v>
      </c>
      <c r="BT9">
        <f t="shared" si="1"/>
        <v>-96.021832763552212</v>
      </c>
    </row>
    <row r="10" spans="1:97" x14ac:dyDescent="0.25">
      <c r="A10" s="6" t="s">
        <v>90</v>
      </c>
      <c r="B10">
        <v>78</v>
      </c>
      <c r="C10">
        <v>79</v>
      </c>
      <c r="D10">
        <v>81</v>
      </c>
      <c r="E10">
        <v>88</v>
      </c>
      <c r="F10">
        <v>88</v>
      </c>
      <c r="G10">
        <v>89</v>
      </c>
      <c r="H10">
        <v>83</v>
      </c>
      <c r="I10">
        <v>84</v>
      </c>
      <c r="J10">
        <v>85</v>
      </c>
      <c r="K10">
        <v>81</v>
      </c>
      <c r="L10">
        <v>75</v>
      </c>
      <c r="M10">
        <v>25.356000000000002</v>
      </c>
      <c r="N10">
        <v>50.685000000000002</v>
      </c>
      <c r="O10">
        <v>49.51</v>
      </c>
      <c r="P10">
        <v>58.854999999999997</v>
      </c>
      <c r="Q10">
        <v>68.417000000000002</v>
      </c>
      <c r="R10">
        <v>63.582000000000001</v>
      </c>
      <c r="S10">
        <v>64.679000000000002</v>
      </c>
      <c r="T10">
        <v>211.98</v>
      </c>
      <c r="U10">
        <v>206.52</v>
      </c>
      <c r="V10">
        <v>211.66</v>
      </c>
      <c r="W10">
        <v>190.06</v>
      </c>
      <c r="X10">
        <v>56.651878519486104</v>
      </c>
      <c r="Y10">
        <v>384.45651567888746</v>
      </c>
      <c r="Z10" s="17">
        <v>1.2208207345686264</v>
      </c>
      <c r="AA10" s="17">
        <v>1.4247058808968311</v>
      </c>
      <c r="AB10" s="17">
        <v>0.44643804393752012</v>
      </c>
      <c r="AC10" s="17">
        <v>0.48099795549488006</v>
      </c>
      <c r="AD10" s="17">
        <v>0.41917649879600005</v>
      </c>
      <c r="AE10" s="17">
        <v>0.25388996526080004</v>
      </c>
      <c r="AF10" s="17">
        <v>0.20280140034992006</v>
      </c>
      <c r="AG10" s="17">
        <v>0.17124669849320001</v>
      </c>
      <c r="AH10" s="17">
        <v>1.0038663837440016E-2</v>
      </c>
      <c r="AI10" s="17">
        <v>2.1630186968480021E-2</v>
      </c>
      <c r="AJ10" s="17">
        <v>2.0127582118160008E-2</v>
      </c>
      <c r="AK10" s="17">
        <v>-0.53369060146847469</v>
      </c>
      <c r="AL10" s="17">
        <v>-0.96153575509493394</v>
      </c>
      <c r="AM10">
        <v>3.5</v>
      </c>
      <c r="AN10">
        <v>3.2</v>
      </c>
      <c r="AO10">
        <v>3.2</v>
      </c>
      <c r="AP10">
        <v>3.3</v>
      </c>
      <c r="AQ10">
        <v>3.4</v>
      </c>
      <c r="AR10">
        <v>4.0999999999999996</v>
      </c>
      <c r="AS10">
        <v>4.8</v>
      </c>
      <c r="AT10">
        <v>5.2</v>
      </c>
      <c r="AU10">
        <v>5.7</v>
      </c>
      <c r="AV10">
        <v>6</v>
      </c>
      <c r="AW10">
        <v>6.4</v>
      </c>
      <c r="AX10">
        <v>6.6</v>
      </c>
      <c r="AY10">
        <v>8</v>
      </c>
      <c r="AZ10">
        <v>7.9</v>
      </c>
      <c r="BA10">
        <v>-40.507246031481266</v>
      </c>
      <c r="BB10">
        <v>-56.179172198108517</v>
      </c>
      <c r="BC10">
        <v>11.319883042079761</v>
      </c>
      <c r="BD10">
        <v>24.379381374257996</v>
      </c>
      <c r="BE10">
        <v>20.753428455389962</v>
      </c>
      <c r="BF10">
        <v>14.942693905424386</v>
      </c>
      <c r="BG10">
        <v>13.87506340774048</v>
      </c>
      <c r="BH10">
        <v>10.888207583594644</v>
      </c>
      <c r="BI10">
        <v>0.64929073834178286</v>
      </c>
      <c r="BJ10">
        <v>4.5851670335783945</v>
      </c>
      <c r="BK10">
        <v>4.1567482590424047</v>
      </c>
      <c r="BL10">
        <v>16.921010429640376</v>
      </c>
      <c r="BM10">
        <v>-72.345986273143296</v>
      </c>
      <c r="BP10" s="17">
        <v>-0.53369060146847469</v>
      </c>
      <c r="BQ10" s="17">
        <v>-0.96153575509493394</v>
      </c>
      <c r="BS10">
        <f t="shared" si="0"/>
        <v>-53.369060146847467</v>
      </c>
      <c r="BT10">
        <f t="shared" si="1"/>
        <v>-96.153575509493393</v>
      </c>
      <c r="CO10" s="5"/>
    </row>
    <row r="11" spans="1:97" x14ac:dyDescent="0.25">
      <c r="A11" s="6" t="s">
        <v>91</v>
      </c>
      <c r="B11">
        <v>91</v>
      </c>
      <c r="C11">
        <v>97</v>
      </c>
      <c r="D11">
        <v>97</v>
      </c>
      <c r="E11">
        <v>99</v>
      </c>
      <c r="F11">
        <v>99</v>
      </c>
      <c r="G11">
        <v>97</v>
      </c>
      <c r="H11">
        <v>95</v>
      </c>
      <c r="I11">
        <v>97</v>
      </c>
      <c r="J11">
        <v>94</v>
      </c>
      <c r="K11">
        <v>91</v>
      </c>
      <c r="L11">
        <v>91</v>
      </c>
      <c r="M11">
        <v>44.564999999999998</v>
      </c>
      <c r="N11">
        <v>57.671999999999997</v>
      </c>
      <c r="O11">
        <v>60.103999999999999</v>
      </c>
      <c r="P11">
        <v>65.872</v>
      </c>
      <c r="Q11">
        <v>70.741</v>
      </c>
      <c r="R11">
        <v>69.611000000000004</v>
      </c>
      <c r="S11">
        <v>78.510000000000005</v>
      </c>
      <c r="T11">
        <v>246.02</v>
      </c>
      <c r="U11">
        <v>306.27999999999997</v>
      </c>
      <c r="V11">
        <v>312.42</v>
      </c>
      <c r="W11">
        <v>297</v>
      </c>
      <c r="X11">
        <v>34.816220178513134</v>
      </c>
      <c r="Y11">
        <v>464.0596029345636</v>
      </c>
      <c r="Z11" s="17">
        <v>1.4619809210227301</v>
      </c>
      <c r="AA11" s="17">
        <v>1.2802612758665834</v>
      </c>
      <c r="AB11" s="17">
        <v>0.68426492000000005</v>
      </c>
      <c r="AC11" s="17">
        <v>0.59785620000000006</v>
      </c>
      <c r="AD11" s="17">
        <v>0.59212292000000011</v>
      </c>
      <c r="AE11" s="17">
        <v>0.35910604000000002</v>
      </c>
      <c r="AF11" s="17">
        <v>0.31078267999999998</v>
      </c>
      <c r="AG11" s="17">
        <v>0.30566367999999999</v>
      </c>
      <c r="AH11" s="17">
        <v>1.0399760000000001E-2</v>
      </c>
      <c r="AI11" s="17">
        <v>9.1712000000000078E-3</v>
      </c>
      <c r="AJ11" s="17">
        <v>5.6902800000000094E-3</v>
      </c>
      <c r="AK11" s="17">
        <v>-0.4794955303686067</v>
      </c>
      <c r="AL11" s="17">
        <v>-0.98652190458612854</v>
      </c>
      <c r="AM11">
        <v>3.8</v>
      </c>
      <c r="AN11">
        <v>4.5999999999999996</v>
      </c>
      <c r="AO11">
        <v>4.5999999999999996</v>
      </c>
      <c r="AP11">
        <v>5.0999999999999996</v>
      </c>
      <c r="AQ11">
        <v>5.6</v>
      </c>
      <c r="AR11">
        <v>6</v>
      </c>
      <c r="AS11">
        <v>6.5</v>
      </c>
      <c r="AT11">
        <v>8.5</v>
      </c>
      <c r="AU11">
        <v>7.2</v>
      </c>
      <c r="AV11">
        <v>8.6999999999999993</v>
      </c>
      <c r="AW11">
        <v>10.4</v>
      </c>
      <c r="AX11">
        <v>12.1</v>
      </c>
      <c r="AY11">
        <v>12.3</v>
      </c>
      <c r="AZ11">
        <v>11.8</v>
      </c>
      <c r="BA11">
        <v>-43.3872199215132</v>
      </c>
      <c r="BB11">
        <v>-64.057395426301966</v>
      </c>
      <c r="BC11">
        <v>30.494266159800002</v>
      </c>
      <c r="BD11">
        <v>34.479562766400001</v>
      </c>
      <c r="BE11">
        <v>35.588955983680009</v>
      </c>
      <c r="BF11">
        <v>23.655033066880002</v>
      </c>
      <c r="BG11">
        <v>21.985077565879998</v>
      </c>
      <c r="BH11">
        <v>21.277554428480002</v>
      </c>
      <c r="BI11">
        <v>0.81648515760000018</v>
      </c>
      <c r="BJ11">
        <v>2.256298624000002</v>
      </c>
      <c r="BK11">
        <v>1.7428189584000027</v>
      </c>
      <c r="BL11">
        <v>-26.852188418450663</v>
      </c>
      <c r="BM11">
        <v>-94.736056592011252</v>
      </c>
      <c r="BP11" s="17">
        <v>-0.4794955303686067</v>
      </c>
      <c r="BQ11" s="17">
        <v>-0.98652190458612854</v>
      </c>
      <c r="BS11">
        <f t="shared" si="0"/>
        <v>-47.949553036860671</v>
      </c>
      <c r="BT11">
        <f t="shared" si="1"/>
        <v>-98.65219045861285</v>
      </c>
      <c r="CS11" s="5"/>
    </row>
    <row r="12" spans="1:97" x14ac:dyDescent="0.25">
      <c r="A12" s="6" t="s">
        <v>92</v>
      </c>
      <c r="B12">
        <v>87</v>
      </c>
      <c r="C12">
        <v>88</v>
      </c>
      <c r="D12">
        <v>88</v>
      </c>
      <c r="E12">
        <v>86</v>
      </c>
      <c r="F12">
        <v>83</v>
      </c>
      <c r="G12">
        <v>82</v>
      </c>
      <c r="H12">
        <v>80</v>
      </c>
      <c r="I12">
        <v>87</v>
      </c>
      <c r="J12">
        <v>86</v>
      </c>
      <c r="K12">
        <v>84</v>
      </c>
      <c r="L12">
        <v>82</v>
      </c>
      <c r="M12">
        <v>29.629000000000001</v>
      </c>
      <c r="N12">
        <v>45.494999999999997</v>
      </c>
      <c r="O12">
        <v>36.981999999999999</v>
      </c>
      <c r="P12">
        <v>34.896999999999998</v>
      </c>
      <c r="Q12">
        <v>54.036999999999999</v>
      </c>
      <c r="R12">
        <v>52.22</v>
      </c>
      <c r="S12">
        <v>51.792000000000002</v>
      </c>
      <c r="T12">
        <v>197.96100000000001</v>
      </c>
      <c r="U12">
        <v>220.9</v>
      </c>
      <c r="V12">
        <v>211.7</v>
      </c>
      <c r="W12">
        <v>195.68</v>
      </c>
      <c r="X12">
        <v>40.981749415731571</v>
      </c>
      <c r="Y12">
        <v>460.43387508251112</v>
      </c>
      <c r="Z12" s="17">
        <v>0.85418712938792374</v>
      </c>
      <c r="AA12" s="17">
        <v>0.64677794578094339</v>
      </c>
      <c r="AB12" s="17">
        <v>0.43261487999999998</v>
      </c>
      <c r="AC12" s="17">
        <v>0.46230508000000003</v>
      </c>
      <c r="AD12" s="17">
        <v>0.30013516000000001</v>
      </c>
      <c r="AE12" s="17">
        <v>0.15106988000000002</v>
      </c>
      <c r="AF12" s="17">
        <v>0.15025084000000002</v>
      </c>
      <c r="AG12" s="17">
        <v>0.16253644</v>
      </c>
      <c r="AH12" s="17">
        <v>1.5928280000000006E-2</v>
      </c>
      <c r="AI12" s="17">
        <v>2.3094879999999995E-2</v>
      </c>
      <c r="AJ12" s="17">
        <v>1.83854E-2</v>
      </c>
      <c r="AK12" s="17">
        <v>-0.61185291603955472</v>
      </c>
      <c r="AL12" s="17">
        <v>-0.95196157981399221</v>
      </c>
      <c r="AM12">
        <v>6.1</v>
      </c>
      <c r="AN12">
        <v>6</v>
      </c>
      <c r="AO12">
        <v>6.8</v>
      </c>
      <c r="AP12">
        <v>5</v>
      </c>
      <c r="AQ12">
        <v>7.4</v>
      </c>
      <c r="AR12">
        <v>5.8</v>
      </c>
      <c r="AS12">
        <v>9.8000000000000007</v>
      </c>
      <c r="AT12">
        <v>10.5</v>
      </c>
      <c r="AU12">
        <v>10.1</v>
      </c>
      <c r="AV12">
        <v>9.1999999999999993</v>
      </c>
      <c r="AW12">
        <v>11.4</v>
      </c>
      <c r="AX12">
        <v>11.2</v>
      </c>
      <c r="AY12">
        <v>9.1</v>
      </c>
      <c r="AZ12">
        <v>9.1999999999999993</v>
      </c>
      <c r="BA12">
        <v>-42.165875720781322</v>
      </c>
      <c r="BB12">
        <v>-44.20610707369223</v>
      </c>
      <c r="BC12">
        <v>12.817946279519999</v>
      </c>
      <c r="BD12">
        <v>21.0325696146</v>
      </c>
      <c r="BE12">
        <v>11.09959848712</v>
      </c>
      <c r="BF12">
        <v>5.2718856023600003</v>
      </c>
      <c r="BG12">
        <v>8.1191046410800016</v>
      </c>
      <c r="BH12">
        <v>8.4876528968000002</v>
      </c>
      <c r="BI12">
        <v>0.82495747776000039</v>
      </c>
      <c r="BJ12">
        <v>4.5718855396799993</v>
      </c>
      <c r="BK12">
        <v>4.0613348599999997</v>
      </c>
      <c r="BL12">
        <v>-43.104137841496957</v>
      </c>
      <c r="BM12">
        <v>-75.403813603244956</v>
      </c>
      <c r="BP12" s="17">
        <v>-0.61185291603955472</v>
      </c>
      <c r="BQ12" s="17">
        <v>-0.95196157981399221</v>
      </c>
      <c r="BS12">
        <f t="shared" si="0"/>
        <v>-61.18529160395547</v>
      </c>
      <c r="BT12">
        <f t="shared" si="1"/>
        <v>-95.196157981399224</v>
      </c>
    </row>
    <row r="13" spans="1:97" x14ac:dyDescent="0.25">
      <c r="A13" s="6" t="s">
        <v>93</v>
      </c>
      <c r="B13" s="9">
        <v>93</v>
      </c>
      <c r="C13" s="9">
        <v>93</v>
      </c>
      <c r="D13" s="9">
        <v>96</v>
      </c>
      <c r="E13" s="9">
        <v>94</v>
      </c>
      <c r="F13" s="9">
        <v>96</v>
      </c>
      <c r="G13" s="9">
        <v>91</v>
      </c>
      <c r="H13" s="9">
        <v>95</v>
      </c>
      <c r="I13" s="9">
        <v>102</v>
      </c>
      <c r="M13" s="9">
        <v>32</v>
      </c>
      <c r="P13" s="9">
        <v>42</v>
      </c>
      <c r="R13" s="9">
        <v>45</v>
      </c>
      <c r="S13" s="9">
        <v>37</v>
      </c>
      <c r="T13" s="9">
        <v>222</v>
      </c>
      <c r="V13" s="9">
        <v>187</v>
      </c>
      <c r="W13" s="9">
        <v>192</v>
      </c>
      <c r="X13" s="9">
        <v>28.125</v>
      </c>
      <c r="Y13" s="9">
        <v>492.1875</v>
      </c>
      <c r="Z13" s="13">
        <v>0.93821510297482835</v>
      </c>
      <c r="AA13" s="17">
        <v>1.8943153077201014</v>
      </c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N13">
        <v>6.6</v>
      </c>
      <c r="AP13">
        <v>6.6</v>
      </c>
      <c r="AS13">
        <v>8.4</v>
      </c>
      <c r="AW13">
        <v>12.1</v>
      </c>
      <c r="BA13">
        <v>-22.942795962067915</v>
      </c>
      <c r="BB13">
        <v>-48.666536889234955</v>
      </c>
      <c r="BP13" s="17"/>
      <c r="BQ13" s="17"/>
    </row>
    <row r="14" spans="1:97" x14ac:dyDescent="0.25">
      <c r="A14" s="6" t="s">
        <v>94</v>
      </c>
      <c r="B14" s="9">
        <v>97</v>
      </c>
      <c r="C14" s="9">
        <v>95</v>
      </c>
      <c r="D14" s="9">
        <v>96</v>
      </c>
      <c r="E14" s="9">
        <v>103</v>
      </c>
      <c r="F14" s="9">
        <v>100</v>
      </c>
      <c r="G14" s="9">
        <v>97</v>
      </c>
      <c r="H14" s="9">
        <v>101</v>
      </c>
      <c r="I14" s="9">
        <v>103</v>
      </c>
      <c r="J14" s="9">
        <v>102</v>
      </c>
      <c r="K14" s="9">
        <v>100</v>
      </c>
      <c r="L14" s="9">
        <v>100</v>
      </c>
      <c r="M14" s="9">
        <v>15</v>
      </c>
      <c r="P14" s="9">
        <v>172</v>
      </c>
      <c r="R14" s="9">
        <v>162</v>
      </c>
      <c r="S14" s="9">
        <v>171</v>
      </c>
      <c r="T14" s="9">
        <v>181</v>
      </c>
      <c r="V14" s="9">
        <v>171</v>
      </c>
      <c r="W14" s="10"/>
      <c r="X14" s="10">
        <v>1010</v>
      </c>
      <c r="Y14" s="10">
        <v>1040</v>
      </c>
      <c r="Z14" s="14">
        <v>2.8412969283276448</v>
      </c>
      <c r="AA14" s="17">
        <v>0.96875820425308468</v>
      </c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>
        <v>6.3</v>
      </c>
      <c r="AN14">
        <v>6.8</v>
      </c>
      <c r="AO14">
        <v>8.1999999999999993</v>
      </c>
      <c r="AP14">
        <v>8</v>
      </c>
      <c r="AS14">
        <v>9</v>
      </c>
      <c r="AT14">
        <v>6.6</v>
      </c>
      <c r="AU14">
        <v>8.6999999999999993</v>
      </c>
      <c r="AV14">
        <v>9.6999999999999993</v>
      </c>
      <c r="AW14">
        <v>12.9</v>
      </c>
      <c r="AX14">
        <v>10</v>
      </c>
      <c r="AY14">
        <v>8</v>
      </c>
      <c r="AZ14">
        <v>5.5</v>
      </c>
      <c r="BA14">
        <v>-14.916136403306931</v>
      </c>
      <c r="BB14">
        <v>-21.047202056104137</v>
      </c>
      <c r="BP14" s="17"/>
      <c r="BQ14" s="17"/>
    </row>
    <row r="15" spans="1:97" x14ac:dyDescent="0.25">
      <c r="A15" s="6" t="s">
        <v>95</v>
      </c>
      <c r="B15" s="9">
        <v>101</v>
      </c>
      <c r="C15" s="9">
        <v>103</v>
      </c>
      <c r="D15" s="9">
        <v>102</v>
      </c>
      <c r="E15" s="9">
        <v>101</v>
      </c>
      <c r="F15" s="9">
        <v>101</v>
      </c>
      <c r="G15" s="9">
        <v>100</v>
      </c>
      <c r="H15" s="9">
        <v>99</v>
      </c>
      <c r="I15" s="9">
        <v>100</v>
      </c>
      <c r="J15" s="10">
        <v>100</v>
      </c>
      <c r="K15" s="10">
        <v>95</v>
      </c>
      <c r="L15" s="10">
        <v>97</v>
      </c>
      <c r="M15" s="11">
        <v>33</v>
      </c>
      <c r="P15" s="11">
        <v>50</v>
      </c>
      <c r="R15" s="11">
        <v>34</v>
      </c>
      <c r="S15" s="11">
        <v>32</v>
      </c>
      <c r="T15" s="11">
        <v>173</v>
      </c>
      <c r="V15" s="11">
        <v>169</v>
      </c>
      <c r="W15" s="11">
        <v>166</v>
      </c>
      <c r="X15" s="11">
        <v>0</v>
      </c>
      <c r="Y15" s="11">
        <v>407.57575757575762</v>
      </c>
      <c r="Z15" s="13">
        <v>0.85679568798097394</v>
      </c>
      <c r="AA15" s="17">
        <v>0.95212323404376653</v>
      </c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>
        <v>4.9000000000000004</v>
      </c>
      <c r="AN15">
        <v>6.6</v>
      </c>
      <c r="AO15">
        <v>7</v>
      </c>
      <c r="AP15">
        <v>7.1</v>
      </c>
      <c r="AS15">
        <v>6.7</v>
      </c>
      <c r="AT15">
        <v>6.5</v>
      </c>
      <c r="AU15">
        <v>7.2</v>
      </c>
      <c r="AV15">
        <v>5.5</v>
      </c>
      <c r="AW15">
        <v>12.2</v>
      </c>
      <c r="AX15">
        <v>11.2</v>
      </c>
      <c r="AY15">
        <v>10.199999999999999</v>
      </c>
      <c r="AZ15">
        <v>9.1999999999999993</v>
      </c>
      <c r="BA15">
        <v>-1.2375012375012349</v>
      </c>
      <c r="BB15">
        <v>-42.934739196421432</v>
      </c>
      <c r="BP15" s="17"/>
      <c r="BQ15" s="17"/>
    </row>
    <row r="16" spans="1:97" x14ac:dyDescent="0.25">
      <c r="A16" s="6" t="s">
        <v>96</v>
      </c>
      <c r="B16" s="9">
        <v>79</v>
      </c>
      <c r="C16" s="9">
        <v>88</v>
      </c>
      <c r="D16" s="9">
        <v>88</v>
      </c>
      <c r="E16" s="9">
        <v>85</v>
      </c>
      <c r="F16" s="9">
        <v>89</v>
      </c>
      <c r="G16" s="9">
        <v>89</v>
      </c>
      <c r="H16" s="9">
        <v>92</v>
      </c>
      <c r="I16" s="9">
        <v>86</v>
      </c>
      <c r="J16" s="9">
        <v>88</v>
      </c>
      <c r="K16" s="9">
        <v>88</v>
      </c>
      <c r="L16" s="9">
        <v>88</v>
      </c>
      <c r="M16" s="9">
        <v>43</v>
      </c>
      <c r="P16" s="9">
        <v>71</v>
      </c>
      <c r="R16" s="9">
        <v>90</v>
      </c>
      <c r="S16" s="9">
        <v>78</v>
      </c>
      <c r="T16" s="9">
        <v>236</v>
      </c>
      <c r="V16" s="9">
        <v>250</v>
      </c>
      <c r="W16" s="9">
        <v>280</v>
      </c>
      <c r="X16" s="9">
        <v>95.348837209302303</v>
      </c>
      <c r="Y16" s="9">
        <v>516.27906976744191</v>
      </c>
      <c r="Z16" s="13">
        <v>1.6279069767441858</v>
      </c>
      <c r="AA16" s="17">
        <v>1.7762429329136795</v>
      </c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>
        <v>6.6</v>
      </c>
      <c r="AN16">
        <v>6.9</v>
      </c>
      <c r="AO16">
        <v>6.8</v>
      </c>
      <c r="AP16">
        <v>6.3</v>
      </c>
      <c r="AS16">
        <v>8.6999999999999993</v>
      </c>
      <c r="AT16">
        <v>7.1</v>
      </c>
      <c r="AU16">
        <v>7.1</v>
      </c>
      <c r="AV16">
        <v>6.8</v>
      </c>
      <c r="AW16">
        <v>10.6</v>
      </c>
      <c r="AX16">
        <v>7.8</v>
      </c>
      <c r="AY16">
        <v>9.6</v>
      </c>
      <c r="AZ16">
        <v>10.5</v>
      </c>
      <c r="BA16">
        <v>-11.181264528881028</v>
      </c>
      <c r="BB16">
        <v>-33.110970443589622</v>
      </c>
      <c r="BP16" s="17"/>
      <c r="BQ16" s="17"/>
    </row>
    <row r="17" spans="1:95" x14ac:dyDescent="0.25">
      <c r="A17" s="6" t="s">
        <v>97</v>
      </c>
      <c r="B17" s="10">
        <v>88</v>
      </c>
      <c r="C17" s="10">
        <v>87</v>
      </c>
      <c r="D17" s="10">
        <v>91</v>
      </c>
      <c r="E17" s="10">
        <v>94</v>
      </c>
      <c r="F17" s="10">
        <v>91</v>
      </c>
      <c r="G17" s="10">
        <v>89</v>
      </c>
      <c r="H17" s="10">
        <v>90</v>
      </c>
      <c r="I17" s="10">
        <v>92</v>
      </c>
      <c r="J17" s="10">
        <v>86</v>
      </c>
      <c r="K17" s="10">
        <v>97</v>
      </c>
      <c r="L17" s="10">
        <v>96</v>
      </c>
      <c r="M17" s="9">
        <v>45</v>
      </c>
      <c r="P17" s="9">
        <v>98</v>
      </c>
      <c r="R17" s="9">
        <v>61</v>
      </c>
      <c r="S17" s="9">
        <v>59</v>
      </c>
      <c r="T17" s="9">
        <v>246</v>
      </c>
      <c r="V17" s="9">
        <v>263</v>
      </c>
      <c r="W17" s="9">
        <v>152</v>
      </c>
      <c r="X17" s="9">
        <v>33.333333333333314</v>
      </c>
      <c r="Y17" s="9">
        <v>361.11111111111109</v>
      </c>
      <c r="Z17" s="13">
        <v>1.0169491525423728</v>
      </c>
      <c r="AA17" s="17">
        <v>1.1936312275295329</v>
      </c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N17">
        <v>8.6</v>
      </c>
      <c r="AP17">
        <v>8.8000000000000007</v>
      </c>
      <c r="AT17">
        <v>10.6</v>
      </c>
      <c r="AU17">
        <v>7.8</v>
      </c>
      <c r="AW17">
        <v>14.8</v>
      </c>
      <c r="AY17">
        <v>13.6</v>
      </c>
      <c r="BA17">
        <v>-5.9526618533579674</v>
      </c>
      <c r="BB17">
        <v>-42.423212627083274</v>
      </c>
      <c r="BP17" s="17"/>
      <c r="BQ17" s="17"/>
    </row>
    <row r="18" spans="1:95" x14ac:dyDescent="0.25">
      <c r="A18" s="6" t="s">
        <v>98</v>
      </c>
      <c r="B18" s="9">
        <v>91</v>
      </c>
      <c r="C18" s="9">
        <v>94</v>
      </c>
      <c r="D18" s="9">
        <v>96</v>
      </c>
      <c r="E18" s="9">
        <v>94</v>
      </c>
      <c r="F18" s="9">
        <v>92</v>
      </c>
      <c r="G18" s="9">
        <v>92</v>
      </c>
      <c r="H18" s="9">
        <v>92</v>
      </c>
      <c r="I18" s="9">
        <v>88</v>
      </c>
      <c r="J18" s="10">
        <v>94</v>
      </c>
      <c r="K18" s="10">
        <v>84</v>
      </c>
      <c r="L18" s="10">
        <v>95</v>
      </c>
      <c r="M18" s="9">
        <v>24</v>
      </c>
      <c r="P18" s="9">
        <v>26</v>
      </c>
      <c r="R18" s="9"/>
      <c r="S18" s="9">
        <v>23</v>
      </c>
      <c r="T18" s="9">
        <v>158</v>
      </c>
      <c r="V18" s="9">
        <v>169</v>
      </c>
      <c r="W18" s="9">
        <v>168</v>
      </c>
      <c r="X18" s="9">
        <v>-4.1666666666666572</v>
      </c>
      <c r="Y18" s="9">
        <v>602.08333333333326</v>
      </c>
      <c r="Z18" s="13">
        <v>0.46938775510204078</v>
      </c>
      <c r="AA18" s="17">
        <v>0.46989479021422237</v>
      </c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N18">
        <v>8.6</v>
      </c>
      <c r="AP18">
        <v>7.2</v>
      </c>
      <c r="AV18">
        <v>9.3000000000000007</v>
      </c>
      <c r="AY18">
        <v>14.2</v>
      </c>
      <c r="AZ18">
        <v>14.1</v>
      </c>
      <c r="BA18">
        <v>-16.345019041279912</v>
      </c>
      <c r="BB18">
        <v>-47.958318030930627</v>
      </c>
      <c r="BP18" s="17"/>
      <c r="BQ18" s="17"/>
    </row>
    <row r="19" spans="1:95" x14ac:dyDescent="0.25">
      <c r="A19" s="6" t="s">
        <v>99</v>
      </c>
      <c r="B19">
        <v>81</v>
      </c>
      <c r="C19">
        <v>56</v>
      </c>
      <c r="D19">
        <v>94</v>
      </c>
      <c r="E19">
        <v>118</v>
      </c>
      <c r="F19">
        <v>100</v>
      </c>
      <c r="G19">
        <v>96</v>
      </c>
      <c r="H19">
        <v>92</v>
      </c>
      <c r="I19">
        <v>100</v>
      </c>
      <c r="J19">
        <v>102</v>
      </c>
      <c r="K19">
        <v>93</v>
      </c>
      <c r="L19">
        <v>99</v>
      </c>
      <c r="M19" s="3">
        <v>9.3049999999999997</v>
      </c>
      <c r="N19" s="3">
        <v>29.03</v>
      </c>
      <c r="O19" s="3">
        <v>33.42</v>
      </c>
      <c r="P19" s="3">
        <v>36.33</v>
      </c>
      <c r="Q19" s="3"/>
      <c r="R19" s="3">
        <v>32.005000000000003</v>
      </c>
      <c r="S19" s="3">
        <v>34.045000000000002</v>
      </c>
      <c r="T19" s="3">
        <v>173.74</v>
      </c>
      <c r="U19" s="3"/>
      <c r="V19" s="3">
        <v>172.07</v>
      </c>
      <c r="W19" s="3">
        <v>146.565</v>
      </c>
      <c r="X19" s="3">
        <v>38.074001811720478</v>
      </c>
      <c r="Y19" s="3">
        <v>566.08947111699536</v>
      </c>
      <c r="Z19" s="17">
        <v>0.43270061562979628</v>
      </c>
      <c r="AA19" s="17">
        <v>0.35830438034352674</v>
      </c>
      <c r="AB19" s="17">
        <v>0.72316932000000012</v>
      </c>
      <c r="AC19" s="17">
        <v>0.6951172000000001</v>
      </c>
      <c r="AD19" s="17">
        <v>0.81019232000000008</v>
      </c>
      <c r="AE19" s="17">
        <v>0.11421308000000002</v>
      </c>
      <c r="AF19" s="17">
        <v>0.12240348000000001</v>
      </c>
      <c r="AG19" s="17">
        <v>0.18096484000000002</v>
      </c>
      <c r="AH19" s="17">
        <v>1.6952080000000005E-2</v>
      </c>
      <c r="AI19" s="17">
        <v>1.6133040000000012E-2</v>
      </c>
      <c r="AJ19" s="17">
        <v>2.0023480000000007E-2</v>
      </c>
      <c r="AK19">
        <v>-0.81261594568248174</v>
      </c>
      <c r="AL19" s="17">
        <v>-0.97616822783024493</v>
      </c>
      <c r="AP19">
        <v>7.3</v>
      </c>
      <c r="AQ19">
        <v>6.9</v>
      </c>
      <c r="AR19">
        <v>7.9</v>
      </c>
      <c r="AS19">
        <v>14.9</v>
      </c>
      <c r="AT19">
        <v>16.8</v>
      </c>
      <c r="AU19">
        <v>19.3</v>
      </c>
      <c r="AV19">
        <v>16.3</v>
      </c>
      <c r="AW19">
        <v>15.8</v>
      </c>
      <c r="AY19">
        <v>14.8</v>
      </c>
      <c r="AZ19">
        <v>18.100000000000001</v>
      </c>
      <c r="BA19">
        <v>-61.070317421390001</v>
      </c>
      <c r="BB19">
        <v>-59.364402180534249</v>
      </c>
      <c r="BC19">
        <v>6.7290905226000008</v>
      </c>
      <c r="BD19">
        <v>20.179252316000003</v>
      </c>
      <c r="BE19">
        <v>27.076627334400005</v>
      </c>
      <c r="BF19">
        <v>4.149361196400001</v>
      </c>
      <c r="BG19">
        <v>0</v>
      </c>
      <c r="BH19">
        <v>5.7917797042000005</v>
      </c>
      <c r="BI19">
        <v>0.57713356360000023</v>
      </c>
      <c r="BJ19">
        <v>2.8029543696000023</v>
      </c>
      <c r="BK19">
        <v>0</v>
      </c>
      <c r="BL19">
        <v>-50.755401158536152</v>
      </c>
      <c r="BM19">
        <v>-83.256340898532017</v>
      </c>
      <c r="BP19">
        <v>-0.81261594568248174</v>
      </c>
      <c r="BQ19" s="17">
        <v>-0.97616822783024493</v>
      </c>
      <c r="BS19">
        <f t="shared" ref="BS19" si="2">BP19*100</f>
        <v>-81.261594568248171</v>
      </c>
      <c r="BT19">
        <f t="shared" ref="BT19" si="3">BQ19*100</f>
        <v>-97.616822783024489</v>
      </c>
      <c r="CL19" s="6"/>
      <c r="CM19" s="6"/>
      <c r="CQ19" s="3"/>
    </row>
    <row r="20" spans="1:95" x14ac:dyDescent="0.25">
      <c r="A20" s="6" t="s">
        <v>100</v>
      </c>
      <c r="B20">
        <v>80</v>
      </c>
      <c r="C20">
        <v>83</v>
      </c>
      <c r="D20">
        <v>91</v>
      </c>
      <c r="E20">
        <v>92</v>
      </c>
      <c r="F20">
        <v>91</v>
      </c>
      <c r="G20">
        <v>88</v>
      </c>
      <c r="H20">
        <v>86</v>
      </c>
      <c r="I20">
        <v>75</v>
      </c>
      <c r="J20">
        <v>91</v>
      </c>
      <c r="K20">
        <v>92</v>
      </c>
      <c r="L20">
        <v>81</v>
      </c>
      <c r="M20" s="3">
        <v>10.74</v>
      </c>
      <c r="N20" s="3">
        <v>17.274999999999999</v>
      </c>
      <c r="O20" s="3">
        <v>21.41</v>
      </c>
      <c r="P20" s="3">
        <v>20.274999999999999</v>
      </c>
      <c r="Q20" s="3"/>
      <c r="R20" s="3">
        <v>18.515000000000001</v>
      </c>
      <c r="S20" s="3">
        <v>19.09</v>
      </c>
      <c r="T20" s="3">
        <v>115.605</v>
      </c>
      <c r="U20" s="3"/>
      <c r="V20" s="3">
        <v>139</v>
      </c>
      <c r="W20" s="3">
        <v>120.55</v>
      </c>
      <c r="X20" s="3">
        <v>14.127465857359667</v>
      </c>
      <c r="Y20" s="3">
        <v>687.70864946889242</v>
      </c>
      <c r="Z20" s="17">
        <v>0.37273192253446596</v>
      </c>
      <c r="AA20" s="17">
        <v>0.23006979383082965</v>
      </c>
      <c r="AB20" s="17">
        <v>0.53069492000000007</v>
      </c>
      <c r="AC20" s="17">
        <v>0.4287244400000001</v>
      </c>
      <c r="AD20" s="17">
        <v>0.50448564000000007</v>
      </c>
      <c r="AE20" s="17">
        <v>0.28662100000000001</v>
      </c>
      <c r="AF20" s="17">
        <v>0.25426891999999995</v>
      </c>
      <c r="AG20" s="17">
        <v>0.31794928</v>
      </c>
      <c r="AH20" s="17">
        <v>2.0433000000000003E-2</v>
      </c>
      <c r="AI20" s="17">
        <v>4.8712399999999989E-3</v>
      </c>
      <c r="AJ20" s="17">
        <v>1.265212000000001E-2</v>
      </c>
      <c r="AK20">
        <v>-0.41332313230708295</v>
      </c>
      <c r="AL20" s="17">
        <v>-0.97407184209357844</v>
      </c>
      <c r="AM20">
        <v>4.3</v>
      </c>
      <c r="AN20">
        <v>4.2</v>
      </c>
      <c r="AO20">
        <v>3.6</v>
      </c>
      <c r="AP20">
        <v>3.6</v>
      </c>
      <c r="AQ20">
        <v>3.5</v>
      </c>
      <c r="AR20">
        <v>6</v>
      </c>
      <c r="AS20">
        <v>7.3</v>
      </c>
      <c r="AT20">
        <v>7.2</v>
      </c>
      <c r="AU20">
        <v>8.8000000000000007</v>
      </c>
      <c r="AV20">
        <v>7.1</v>
      </c>
      <c r="AW20">
        <v>7.1</v>
      </c>
      <c r="AX20">
        <v>7</v>
      </c>
      <c r="AY20">
        <v>7.4</v>
      </c>
      <c r="AZ20">
        <v>6.7</v>
      </c>
      <c r="BA20">
        <v>-50.330744895024445</v>
      </c>
      <c r="BB20">
        <v>-46.137123221183217</v>
      </c>
      <c r="BC20">
        <v>5.6996634408000011</v>
      </c>
      <c r="BD20">
        <v>7.4062147010000015</v>
      </c>
      <c r="BE20">
        <v>10.801037552400002</v>
      </c>
      <c r="BF20">
        <v>5.8112407749999999</v>
      </c>
      <c r="BG20">
        <v>0</v>
      </c>
      <c r="BH20">
        <v>5.8868309192000003</v>
      </c>
      <c r="BI20">
        <v>0.39006597000000004</v>
      </c>
      <c r="BJ20">
        <v>0.56313970019999993</v>
      </c>
      <c r="BK20">
        <v>0</v>
      </c>
      <c r="BL20">
        <v>-31.586184484382667</v>
      </c>
      <c r="BM20">
        <v>-94.425368678340732</v>
      </c>
      <c r="BP20">
        <v>-0.41332313230708295</v>
      </c>
      <c r="BQ20" s="17">
        <v>-0.97407184209357844</v>
      </c>
      <c r="BS20">
        <f t="shared" ref="BS20:BS25" si="4">BP20*100</f>
        <v>-41.332313230708294</v>
      </c>
      <c r="BT20">
        <f t="shared" ref="BT20:BT25" si="5">BQ20*100</f>
        <v>-97.407184209357851</v>
      </c>
    </row>
    <row r="21" spans="1:95" x14ac:dyDescent="0.25">
      <c r="A21" s="6" t="s">
        <v>101</v>
      </c>
      <c r="B21">
        <v>89</v>
      </c>
      <c r="C21">
        <v>91</v>
      </c>
      <c r="D21">
        <v>90</v>
      </c>
      <c r="E21">
        <v>91</v>
      </c>
      <c r="F21">
        <v>91</v>
      </c>
      <c r="G21">
        <v>89</v>
      </c>
      <c r="H21">
        <v>92</v>
      </c>
      <c r="I21">
        <v>88</v>
      </c>
      <c r="J21">
        <v>93</v>
      </c>
      <c r="K21">
        <v>78</v>
      </c>
      <c r="L21">
        <v>76</v>
      </c>
      <c r="M21" s="3">
        <v>15.365</v>
      </c>
      <c r="N21" s="3">
        <v>40.984999999999999</v>
      </c>
      <c r="O21" s="3">
        <v>34.615000000000002</v>
      </c>
      <c r="P21" s="3">
        <v>39.56</v>
      </c>
      <c r="Q21" s="3"/>
      <c r="R21" s="3">
        <v>47.35</v>
      </c>
      <c r="S21" s="3">
        <v>50.255000000000003</v>
      </c>
      <c r="T21" s="3">
        <v>191.75</v>
      </c>
      <c r="U21" s="3"/>
      <c r="V21" s="3">
        <v>185.89500000000001</v>
      </c>
      <c r="W21" s="3">
        <v>138.19999999999999</v>
      </c>
      <c r="X21" s="3">
        <v>60.949266201286207</v>
      </c>
      <c r="Y21" s="3">
        <v>434.42807673280925</v>
      </c>
      <c r="Z21" s="17">
        <v>1.0879701169536942</v>
      </c>
      <c r="AA21" s="17">
        <v>0.398671595206329</v>
      </c>
      <c r="AB21" s="17">
        <v>0.43732436000000002</v>
      </c>
      <c r="AC21" s="17">
        <v>0.46169080000000007</v>
      </c>
      <c r="AD21" s="17">
        <v>0.40333420000000003</v>
      </c>
      <c r="AE21" s="17">
        <v>0.15885076000000001</v>
      </c>
      <c r="AF21" s="17">
        <v>0.12322252</v>
      </c>
      <c r="AG21" s="17">
        <v>9.8241800000000018E-2</v>
      </c>
      <c r="AH21" s="17">
        <v>2.1047280000000005E-2</v>
      </c>
      <c r="AI21" s="17">
        <v>1.0604520000000006E-2</v>
      </c>
      <c r="AJ21" s="17">
        <v>3.3128119999999997E-2</v>
      </c>
      <c r="AK21">
        <v>-0.70797768119608084</v>
      </c>
      <c r="AL21" s="17">
        <v>-0.95025918391052921</v>
      </c>
      <c r="AM21">
        <v>6.9</v>
      </c>
      <c r="AN21">
        <v>7.4</v>
      </c>
      <c r="AO21">
        <v>7</v>
      </c>
      <c r="AP21">
        <v>6.1</v>
      </c>
      <c r="AQ21">
        <v>11.2</v>
      </c>
      <c r="AR21">
        <v>9.76</v>
      </c>
      <c r="AS21">
        <v>12.2</v>
      </c>
      <c r="AT21">
        <v>12.1</v>
      </c>
      <c r="AU21">
        <v>11.8</v>
      </c>
      <c r="AV21">
        <v>9.6</v>
      </c>
      <c r="AW21">
        <v>12.6</v>
      </c>
      <c r="AX21">
        <v>12.7</v>
      </c>
      <c r="AY21">
        <v>9.8000000000000007</v>
      </c>
      <c r="AZ21">
        <v>11.1</v>
      </c>
      <c r="BA21">
        <v>-42.988474155822644</v>
      </c>
      <c r="BB21">
        <v>-43.685067839657208</v>
      </c>
      <c r="BC21">
        <v>6.7194887914000008</v>
      </c>
      <c r="BD21">
        <v>18.922397438000001</v>
      </c>
      <c r="BE21">
        <v>13.961413333000001</v>
      </c>
      <c r="BF21">
        <v>6.2841360656000003</v>
      </c>
      <c r="BG21">
        <v>0</v>
      </c>
      <c r="BH21">
        <v>4.651749230000001</v>
      </c>
      <c r="BI21">
        <v>1.0577310564000002</v>
      </c>
      <c r="BJ21">
        <v>2.0334167100000013</v>
      </c>
      <c r="BK21">
        <v>0</v>
      </c>
      <c r="BL21">
        <v>-45.750410310992734</v>
      </c>
      <c r="BM21">
        <v>-84.665759244680274</v>
      </c>
      <c r="BP21">
        <v>-0.70797768119608084</v>
      </c>
      <c r="BQ21" s="17">
        <v>-0.95025918391052921</v>
      </c>
      <c r="BS21">
        <f t="shared" si="4"/>
        <v>-70.797768119608079</v>
      </c>
      <c r="BT21">
        <f t="shared" si="5"/>
        <v>-95.025918391052926</v>
      </c>
    </row>
    <row r="22" spans="1:95" x14ac:dyDescent="0.25">
      <c r="A22" s="6" t="s">
        <v>102</v>
      </c>
      <c r="B22">
        <v>89</v>
      </c>
      <c r="C22">
        <v>89</v>
      </c>
      <c r="D22">
        <v>91</v>
      </c>
      <c r="E22">
        <v>89</v>
      </c>
      <c r="F22">
        <v>87</v>
      </c>
      <c r="G22">
        <v>87</v>
      </c>
      <c r="H22">
        <v>90</v>
      </c>
      <c r="I22">
        <v>84</v>
      </c>
      <c r="J22">
        <v>96</v>
      </c>
      <c r="K22">
        <v>86</v>
      </c>
      <c r="L22">
        <v>88</v>
      </c>
      <c r="M22">
        <v>12.44</v>
      </c>
      <c r="N22">
        <v>20.83</v>
      </c>
      <c r="O22">
        <v>16.155000000000001</v>
      </c>
      <c r="P22">
        <v>18.920000000000002</v>
      </c>
      <c r="Q22">
        <v>20.23</v>
      </c>
      <c r="R22">
        <v>22.135000000000002</v>
      </c>
      <c r="S22">
        <v>22.05</v>
      </c>
      <c r="T22">
        <v>137.58500000000001</v>
      </c>
      <c r="U22">
        <v>163.6</v>
      </c>
      <c r="V22">
        <v>170.32</v>
      </c>
      <c r="W22">
        <v>153.28</v>
      </c>
      <c r="X22">
        <v>30.328780981284808</v>
      </c>
      <c r="Y22">
        <v>885.73596358118357</v>
      </c>
      <c r="Z22" s="17">
        <v>0.46178094044134893</v>
      </c>
      <c r="AA22" s="17">
        <v>0.13211005934400336</v>
      </c>
      <c r="AB22" s="17">
        <v>0.42073880000000002</v>
      </c>
      <c r="AC22" s="17">
        <v>0.4790954</v>
      </c>
      <c r="AD22" s="17">
        <v>0.45677656000000005</v>
      </c>
      <c r="AE22" s="17">
        <v>0.10069892000000001</v>
      </c>
      <c r="AF22" s="17">
        <v>9.5579919999999999E-2</v>
      </c>
      <c r="AG22" s="17">
        <v>7.6332480000000022E-2</v>
      </c>
      <c r="AH22" s="17">
        <v>1.1628320000000008E-2</v>
      </c>
      <c r="AI22" s="17">
        <v>1.0604520000000006E-2</v>
      </c>
      <c r="AJ22" s="17">
        <v>1.7771119999999998E-2</v>
      </c>
      <c r="AK22">
        <v>-0.79904971415677106</v>
      </c>
      <c r="AL22" s="17">
        <v>-0.97051183642388328</v>
      </c>
      <c r="AM22">
        <v>8.1999999999999993</v>
      </c>
      <c r="AN22">
        <v>9.8000000000000007</v>
      </c>
      <c r="AO22">
        <v>10.3</v>
      </c>
      <c r="AP22">
        <v>5.7</v>
      </c>
      <c r="AQ22">
        <v>7.2</v>
      </c>
      <c r="AR22">
        <v>6.5</v>
      </c>
      <c r="AS22">
        <v>10.1</v>
      </c>
      <c r="AT22">
        <v>10.199999999999999</v>
      </c>
      <c r="AU22">
        <v>10.3</v>
      </c>
      <c r="AV22">
        <v>10.6</v>
      </c>
      <c r="AW22">
        <v>9.4</v>
      </c>
      <c r="AX22">
        <v>9.6999999999999993</v>
      </c>
      <c r="AY22">
        <v>11.6</v>
      </c>
      <c r="AZ22">
        <v>11.2</v>
      </c>
      <c r="BA22">
        <v>-19.099156453923289</v>
      </c>
      <c r="BB22">
        <v>-20.60591833274648</v>
      </c>
      <c r="BC22">
        <v>5.233990672</v>
      </c>
      <c r="BD22">
        <v>9.9795571819999989</v>
      </c>
      <c r="BE22">
        <v>7.3792253268000012</v>
      </c>
      <c r="BF22">
        <v>1.9052235664000003</v>
      </c>
      <c r="BG22">
        <v>1.9335817816</v>
      </c>
      <c r="BH22">
        <v>1.6896194448000006</v>
      </c>
      <c r="BI22">
        <v>0.25640445600000017</v>
      </c>
      <c r="BJ22">
        <v>1.459022884200001</v>
      </c>
      <c r="BK22">
        <v>2.9073552319999996</v>
      </c>
      <c r="BL22">
        <v>-64.79152563024158</v>
      </c>
      <c r="BM22">
        <v>-70.559222959450736</v>
      </c>
      <c r="BP22">
        <v>-0.79904971415677106</v>
      </c>
      <c r="BQ22" s="17">
        <v>-0.97051183642388328</v>
      </c>
      <c r="BS22">
        <f t="shared" si="4"/>
        <v>-79.90497141567711</v>
      </c>
      <c r="BT22">
        <f t="shared" si="5"/>
        <v>-97.051183642388324</v>
      </c>
    </row>
    <row r="23" spans="1:95" x14ac:dyDescent="0.25">
      <c r="A23" s="6" t="s">
        <v>103</v>
      </c>
      <c r="B23">
        <v>106</v>
      </c>
      <c r="C23">
        <v>108</v>
      </c>
      <c r="D23">
        <v>106</v>
      </c>
      <c r="E23">
        <v>102</v>
      </c>
      <c r="F23">
        <v>107</v>
      </c>
      <c r="G23">
        <v>104</v>
      </c>
      <c r="H23">
        <v>105</v>
      </c>
      <c r="I23">
        <v>95</v>
      </c>
      <c r="J23">
        <v>93</v>
      </c>
      <c r="K23">
        <v>87</v>
      </c>
      <c r="L23">
        <v>100</v>
      </c>
      <c r="M23">
        <v>29.756</v>
      </c>
      <c r="N23">
        <v>44.241</v>
      </c>
      <c r="O23">
        <v>47.5</v>
      </c>
      <c r="P23">
        <v>41.314999999999998</v>
      </c>
      <c r="Q23">
        <v>63.899000000000001</v>
      </c>
      <c r="R23">
        <v>57.173000000000002</v>
      </c>
      <c r="S23">
        <v>54.81</v>
      </c>
      <c r="T23">
        <v>171.08</v>
      </c>
      <c r="U23">
        <v>199.91</v>
      </c>
      <c r="V23">
        <v>221.12200000000001</v>
      </c>
      <c r="W23">
        <v>232.86</v>
      </c>
      <c r="X23">
        <v>44.76242211741851</v>
      </c>
      <c r="Y23">
        <v>438.19600483962574</v>
      </c>
      <c r="Z23" s="17">
        <v>0.8997279287035459</v>
      </c>
      <c r="AA23" s="17">
        <v>0.53860133307599733</v>
      </c>
      <c r="AB23" s="17">
        <v>0.36340600000000001</v>
      </c>
      <c r="AC23" s="17">
        <v>0.24177856</v>
      </c>
      <c r="AD23" s="17">
        <v>0.21515976000000001</v>
      </c>
      <c r="AE23" s="17">
        <v>0.14267472000000003</v>
      </c>
      <c r="AF23" s="17">
        <v>0.13571288000000001</v>
      </c>
      <c r="AG23" s="17">
        <v>0.13161768000000001</v>
      </c>
      <c r="AH23" s="17">
        <v>5.2807600000000093E-3</v>
      </c>
      <c r="AI23" s="17">
        <v>7.9426400000000008E-3</v>
      </c>
      <c r="AJ23" s="17">
        <v>5.6902800000000094E-3</v>
      </c>
      <c r="AK23">
        <v>-0.50020342677572249</v>
      </c>
      <c r="AL23" s="17">
        <v>-0.97694421776456009</v>
      </c>
      <c r="AM23">
        <v>3.3</v>
      </c>
      <c r="AN23">
        <v>3.9</v>
      </c>
      <c r="AO23">
        <v>3.1</v>
      </c>
      <c r="AP23">
        <v>4.7</v>
      </c>
      <c r="AQ23">
        <v>6.6</v>
      </c>
      <c r="AR23">
        <v>10</v>
      </c>
      <c r="AS23">
        <v>8</v>
      </c>
      <c r="AT23">
        <v>9</v>
      </c>
      <c r="AU23">
        <v>9.1999999999999993</v>
      </c>
      <c r="AV23">
        <v>8.6999999999999993</v>
      </c>
      <c r="AW23">
        <v>13.1</v>
      </c>
      <c r="AX23">
        <v>9.5</v>
      </c>
      <c r="AY23">
        <v>13.7</v>
      </c>
      <c r="AZ23">
        <v>15.2</v>
      </c>
      <c r="BA23">
        <v>-65.417130408013463</v>
      </c>
      <c r="BB23">
        <v>-77.629784161116902</v>
      </c>
      <c r="BC23">
        <v>10.813508936</v>
      </c>
      <c r="BD23">
        <v>10.696525272960001</v>
      </c>
      <c r="BE23">
        <v>10.2200886</v>
      </c>
      <c r="BF23">
        <v>5.8946060568000007</v>
      </c>
      <c r="BG23">
        <v>8.6719173191200003</v>
      </c>
      <c r="BH23">
        <v>7.5249776186400013</v>
      </c>
      <c r="BI23">
        <v>0.28943845560000053</v>
      </c>
      <c r="BJ23">
        <v>1.3588268512000001</v>
      </c>
      <c r="BK23">
        <v>1.1375438748000017</v>
      </c>
      <c r="BL23">
        <v>-31.901534382258784</v>
      </c>
      <c r="BM23">
        <v>-91.412564912746703</v>
      </c>
      <c r="BP23">
        <v>-0.50020342677572249</v>
      </c>
      <c r="BQ23" s="17">
        <v>-0.97694421776456009</v>
      </c>
      <c r="BS23">
        <f t="shared" si="4"/>
        <v>-50.020342677572252</v>
      </c>
      <c r="BT23">
        <f t="shared" si="5"/>
        <v>-97.694421776456011</v>
      </c>
    </row>
    <row r="24" spans="1:95" x14ac:dyDescent="0.25">
      <c r="A24" s="6" t="s">
        <v>104</v>
      </c>
      <c r="B24">
        <v>94</v>
      </c>
      <c r="C24">
        <v>97</v>
      </c>
      <c r="D24">
        <v>98</v>
      </c>
      <c r="E24">
        <v>97</v>
      </c>
      <c r="F24">
        <v>94</v>
      </c>
      <c r="G24">
        <v>93</v>
      </c>
      <c r="H24">
        <v>95</v>
      </c>
      <c r="I24">
        <v>122</v>
      </c>
      <c r="J24">
        <v>85</v>
      </c>
      <c r="K24">
        <v>87</v>
      </c>
      <c r="L24">
        <v>100</v>
      </c>
      <c r="M24">
        <v>22.103000000000002</v>
      </c>
      <c r="N24">
        <v>31.568000000000001</v>
      </c>
      <c r="O24">
        <v>35.747999999999998</v>
      </c>
      <c r="P24">
        <v>34.783000000000001</v>
      </c>
      <c r="Q24">
        <v>35.1</v>
      </c>
      <c r="R24">
        <v>38.841000000000001</v>
      </c>
      <c r="S24">
        <v>39.204000000000001</v>
      </c>
      <c r="T24">
        <v>216.38</v>
      </c>
      <c r="U24">
        <v>187.8</v>
      </c>
      <c r="V24">
        <v>196.22</v>
      </c>
      <c r="W24">
        <v>186.34</v>
      </c>
      <c r="X24">
        <v>26.533510775114905</v>
      </c>
      <c r="Y24">
        <v>537.85101600331018</v>
      </c>
      <c r="Z24" s="17">
        <v>0.64395111947440342</v>
      </c>
      <c r="AA24" s="17">
        <v>0.63442380601540649</v>
      </c>
      <c r="AB24" s="17">
        <v>0.41316268000000006</v>
      </c>
      <c r="AC24" s="17">
        <v>0.53335680000000008</v>
      </c>
      <c r="AD24" s="17">
        <v>0.45718607999999999</v>
      </c>
      <c r="AE24" s="17">
        <v>0.22621680000000002</v>
      </c>
      <c r="AF24" s="17">
        <v>0.22027875999999999</v>
      </c>
      <c r="AG24" s="17">
        <v>0.21884544000000006</v>
      </c>
      <c r="AH24" s="17">
        <v>2.9032919999999993E-2</v>
      </c>
      <c r="AI24" s="17">
        <v>2.6371040000000002E-2</v>
      </c>
      <c r="AJ24" s="17">
        <v>2.1866320000000019E-2</v>
      </c>
      <c r="AK24">
        <v>-0.526010996209205</v>
      </c>
      <c r="AL24" s="17">
        <v>-0.94495264377238775</v>
      </c>
      <c r="AM24">
        <v>4.0999999999999996</v>
      </c>
      <c r="AN24">
        <v>4.8</v>
      </c>
      <c r="AO24">
        <v>5.6</v>
      </c>
      <c r="AP24">
        <v>3.8</v>
      </c>
      <c r="AQ24">
        <v>3.5</v>
      </c>
      <c r="AR24">
        <v>3.4</v>
      </c>
      <c r="AS24">
        <v>3.1</v>
      </c>
      <c r="AT24">
        <v>3.7</v>
      </c>
      <c r="AU24">
        <v>3.6</v>
      </c>
      <c r="AV24">
        <v>5.2</v>
      </c>
      <c r="AW24">
        <v>5.5</v>
      </c>
      <c r="AX24">
        <v>5</v>
      </c>
      <c r="AY24">
        <v>6.3</v>
      </c>
      <c r="AZ24">
        <v>5.8</v>
      </c>
      <c r="BA24">
        <v>18.137482114427343</v>
      </c>
      <c r="BB24">
        <v>-19.938746316548475</v>
      </c>
      <c r="BC24">
        <v>9.1321347160400013</v>
      </c>
      <c r="BD24">
        <v>16.837007462400003</v>
      </c>
      <c r="BE24">
        <v>16.34348798784</v>
      </c>
      <c r="BF24">
        <v>7.8684989544000015</v>
      </c>
      <c r="BG24">
        <v>7.7317844759999996</v>
      </c>
      <c r="BH24">
        <v>8.5001757350400027</v>
      </c>
      <c r="BI24">
        <v>1.1382065956799998</v>
      </c>
      <c r="BJ24">
        <v>5.7061656352000005</v>
      </c>
      <c r="BK24">
        <v>4.1064948960000036</v>
      </c>
      <c r="BL24">
        <v>-12.030575125335098</v>
      </c>
      <c r="BM24">
        <v>-60.028085920788719</v>
      </c>
      <c r="BP24">
        <v>-0.526010996209205</v>
      </c>
      <c r="BQ24" s="17">
        <v>-0.94495264377238775</v>
      </c>
      <c r="BS24">
        <f t="shared" si="4"/>
        <v>-52.6010996209205</v>
      </c>
      <c r="BT24">
        <f t="shared" si="5"/>
        <v>-94.495264377238769</v>
      </c>
      <c r="CI24" s="5"/>
      <c r="CJ24" s="5"/>
    </row>
    <row r="25" spans="1:95" x14ac:dyDescent="0.25">
      <c r="A25" s="6" t="s">
        <v>105</v>
      </c>
      <c r="B25">
        <v>93</v>
      </c>
      <c r="C25">
        <v>91</v>
      </c>
      <c r="D25">
        <v>91</v>
      </c>
      <c r="E25">
        <v>89</v>
      </c>
      <c r="F25">
        <v>85</v>
      </c>
      <c r="G25">
        <v>98</v>
      </c>
      <c r="H25">
        <v>93</v>
      </c>
      <c r="I25">
        <v>96</v>
      </c>
      <c r="J25">
        <v>79</v>
      </c>
      <c r="K25">
        <v>73</v>
      </c>
      <c r="L25">
        <v>86</v>
      </c>
      <c r="Z25" s="17"/>
      <c r="AA25" s="17"/>
      <c r="AB25" s="17">
        <v>0.24300711999999999</v>
      </c>
      <c r="AC25" s="17">
        <v>8.268004000000001E-2</v>
      </c>
      <c r="AD25" s="17">
        <v>7.3670600000000003E-2</v>
      </c>
      <c r="AE25" s="17">
        <v>3.5994760000000001E-2</v>
      </c>
      <c r="AF25" s="17">
        <v>2.4323440000000005E-2</v>
      </c>
      <c r="AG25" s="17">
        <v>1.6542560000000008E-2</v>
      </c>
      <c r="AH25" s="17">
        <v>9.7854800000000131E-3</v>
      </c>
      <c r="AI25" s="17">
        <v>2.0637760000000008E-2</v>
      </c>
      <c r="AJ25" s="17">
        <v>2.1866320000000019E-2</v>
      </c>
      <c r="AK25">
        <v>-0.80753908475448177</v>
      </c>
      <c r="AL25" s="17">
        <v>-0.86906587216434694</v>
      </c>
      <c r="AM25">
        <v>12.6</v>
      </c>
      <c r="AN25">
        <v>14.3</v>
      </c>
      <c r="AO25">
        <v>12.2</v>
      </c>
      <c r="AP25">
        <v>16.5</v>
      </c>
      <c r="AQ25">
        <v>16.8</v>
      </c>
      <c r="AR25">
        <v>17.399999999999999</v>
      </c>
      <c r="AS25">
        <v>14.9</v>
      </c>
      <c r="AT25">
        <v>16.399999999999999</v>
      </c>
      <c r="AU25">
        <v>18.399999999999999</v>
      </c>
      <c r="AV25">
        <v>21.3</v>
      </c>
      <c r="AW25">
        <v>18.5</v>
      </c>
      <c r="AX25">
        <v>17.100000000000001</v>
      </c>
      <c r="AY25">
        <v>13.3</v>
      </c>
      <c r="AZ25">
        <v>16.3</v>
      </c>
      <c r="BA25">
        <v>-25.1918012137868</v>
      </c>
      <c r="BB25">
        <v>-17.100959791368297</v>
      </c>
      <c r="BP25">
        <v>-0.80753908475448177</v>
      </c>
      <c r="BQ25" s="17">
        <v>-0.86906587216434694</v>
      </c>
      <c r="BS25">
        <f t="shared" si="4"/>
        <v>-80.753908475448171</v>
      </c>
      <c r="BT25">
        <f t="shared" si="5"/>
        <v>-86.906587216434701</v>
      </c>
      <c r="CI25" s="5"/>
    </row>
    <row r="26" spans="1:95" x14ac:dyDescent="0.25">
      <c r="A26" s="6" t="s">
        <v>106</v>
      </c>
      <c r="B26" s="9">
        <v>96</v>
      </c>
      <c r="C26" s="9">
        <v>94</v>
      </c>
      <c r="D26" s="9">
        <v>95</v>
      </c>
      <c r="E26" s="9">
        <v>89</v>
      </c>
      <c r="F26" s="9">
        <v>97</v>
      </c>
      <c r="G26" s="9">
        <v>97</v>
      </c>
      <c r="H26" s="9">
        <v>90</v>
      </c>
      <c r="I26" s="9">
        <v>91</v>
      </c>
      <c r="J26" s="10">
        <v>91</v>
      </c>
      <c r="K26" s="10">
        <v>90</v>
      </c>
      <c r="L26" s="10">
        <v>90</v>
      </c>
      <c r="M26" s="9">
        <v>23</v>
      </c>
      <c r="P26" s="9">
        <v>32</v>
      </c>
      <c r="R26" s="9">
        <v>26</v>
      </c>
      <c r="S26" s="9">
        <v>31</v>
      </c>
      <c r="T26" s="9">
        <v>122</v>
      </c>
      <c r="V26" s="9">
        <v>162</v>
      </c>
      <c r="W26" s="9">
        <v>138</v>
      </c>
      <c r="X26" s="9">
        <v>23.91304347826086</v>
      </c>
      <c r="Y26" s="9">
        <v>552.17391304347825</v>
      </c>
      <c r="Z26" s="13">
        <v>0.45599999999999996</v>
      </c>
      <c r="AA26" s="17">
        <v>0.5061511423550088</v>
      </c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>
        <v>6.9</v>
      </c>
      <c r="AN26">
        <v>7.2</v>
      </c>
      <c r="AO26">
        <v>7.8</v>
      </c>
      <c r="AP26">
        <v>6</v>
      </c>
      <c r="AS26">
        <v>9.6</v>
      </c>
      <c r="AT26">
        <v>12.2</v>
      </c>
      <c r="AU26">
        <v>12.7</v>
      </c>
      <c r="AV26">
        <v>11.4</v>
      </c>
      <c r="AW26">
        <v>16.8</v>
      </c>
      <c r="AX26">
        <v>16.100000000000001</v>
      </c>
      <c r="AY26">
        <v>12.9</v>
      </c>
      <c r="AZ26">
        <v>13.7</v>
      </c>
      <c r="BA26">
        <v>-42.156072318742048</v>
      </c>
      <c r="BB26">
        <v>-57.091366511667815</v>
      </c>
      <c r="BP26" s="17"/>
      <c r="BQ26" s="17"/>
      <c r="BR26" s="9"/>
      <c r="BS26" s="9"/>
    </row>
    <row r="27" spans="1:95" x14ac:dyDescent="0.25">
      <c r="A27" s="6" t="s">
        <v>107</v>
      </c>
      <c r="B27" s="10">
        <v>90</v>
      </c>
      <c r="C27" s="10">
        <v>88</v>
      </c>
      <c r="D27" s="10">
        <v>85</v>
      </c>
      <c r="E27" s="10">
        <v>94</v>
      </c>
      <c r="F27" s="10">
        <v>94</v>
      </c>
      <c r="G27" s="10">
        <v>91</v>
      </c>
      <c r="H27" s="10">
        <v>92</v>
      </c>
      <c r="I27" s="10">
        <v>85</v>
      </c>
      <c r="J27" s="10">
        <v>87</v>
      </c>
      <c r="K27" s="10">
        <v>90</v>
      </c>
      <c r="L27" s="9">
        <v>90</v>
      </c>
      <c r="M27" s="9">
        <v>15</v>
      </c>
      <c r="P27" s="9">
        <v>35</v>
      </c>
      <c r="R27" s="9">
        <v>28</v>
      </c>
      <c r="S27" s="9">
        <v>36</v>
      </c>
      <c r="T27" s="9">
        <v>172</v>
      </c>
      <c r="V27" s="9">
        <v>209</v>
      </c>
      <c r="W27" s="9"/>
      <c r="X27" s="9">
        <v>113.33333333333334</v>
      </c>
      <c r="Y27" s="9">
        <v>1293.3333333333333</v>
      </c>
      <c r="Z27" s="13">
        <v>0.52287581699346408</v>
      </c>
      <c r="AA27" s="17">
        <v>0.19686337305138227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N27">
        <v>7.9</v>
      </c>
      <c r="AP27">
        <v>8.5</v>
      </c>
      <c r="AU27">
        <v>12.7</v>
      </c>
      <c r="AV27">
        <v>12.9</v>
      </c>
      <c r="AY27">
        <v>10.8</v>
      </c>
      <c r="AZ27">
        <v>11.4</v>
      </c>
      <c r="BA27">
        <v>-39.147603485838779</v>
      </c>
      <c r="BB27">
        <v>-28.459832381401021</v>
      </c>
      <c r="BP27" s="17"/>
      <c r="BQ27" s="17"/>
      <c r="BR27" s="9"/>
      <c r="BS27" s="9"/>
    </row>
    <row r="28" spans="1:95" x14ac:dyDescent="0.25">
      <c r="A28" s="6" t="s">
        <v>108</v>
      </c>
      <c r="B28" s="9">
        <v>80</v>
      </c>
      <c r="C28" s="9">
        <v>87</v>
      </c>
      <c r="D28" s="9">
        <v>89</v>
      </c>
      <c r="E28" s="9">
        <v>88</v>
      </c>
      <c r="F28" s="9">
        <v>85</v>
      </c>
      <c r="G28" s="9">
        <v>89</v>
      </c>
      <c r="H28" s="9">
        <v>88</v>
      </c>
      <c r="I28" s="10">
        <v>87</v>
      </c>
      <c r="J28" s="9">
        <v>88</v>
      </c>
      <c r="K28" s="9">
        <v>86</v>
      </c>
      <c r="L28" s="9">
        <v>87</v>
      </c>
      <c r="M28" s="11">
        <v>19</v>
      </c>
      <c r="P28" s="11">
        <v>25</v>
      </c>
      <c r="R28" s="11">
        <v>27</v>
      </c>
      <c r="S28" s="11">
        <v>26</v>
      </c>
      <c r="T28" s="11">
        <v>218</v>
      </c>
      <c r="V28" s="11">
        <v>282</v>
      </c>
      <c r="W28" s="11">
        <v>234</v>
      </c>
      <c r="X28" s="11">
        <v>39.473684210526301</v>
      </c>
      <c r="Y28" s="11">
        <v>1257.8947368421052</v>
      </c>
      <c r="Z28" s="13">
        <v>0.67088607594936711</v>
      </c>
      <c r="AA28" s="17">
        <v>0.88166194415571453</v>
      </c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>
        <v>7.5</v>
      </c>
      <c r="AN28">
        <v>6.8</v>
      </c>
      <c r="AO28">
        <v>7</v>
      </c>
      <c r="AP28">
        <v>7.7</v>
      </c>
      <c r="AS28">
        <v>11.4</v>
      </c>
      <c r="AT28">
        <v>11.4</v>
      </c>
      <c r="AU28">
        <v>12.4</v>
      </c>
      <c r="AV28">
        <v>13.7</v>
      </c>
      <c r="AW28">
        <v>15</v>
      </c>
      <c r="AX28">
        <v>12.6</v>
      </c>
      <c r="AY28">
        <v>13.2</v>
      </c>
      <c r="AZ28">
        <v>13.2</v>
      </c>
      <c r="BA28">
        <v>-43.876330483576709</v>
      </c>
      <c r="BB28">
        <v>-49.915144254766894</v>
      </c>
      <c r="BP28" s="17"/>
      <c r="BQ28" s="17"/>
      <c r="BR28" s="9"/>
      <c r="BS28" s="11"/>
    </row>
    <row r="29" spans="1:95" x14ac:dyDescent="0.25">
      <c r="A29" s="6" t="s">
        <v>109</v>
      </c>
      <c r="B29" s="10">
        <v>84</v>
      </c>
      <c r="C29" s="10">
        <v>88</v>
      </c>
      <c r="D29" s="10">
        <v>91</v>
      </c>
      <c r="E29" s="10">
        <v>88</v>
      </c>
      <c r="F29" s="10">
        <v>91</v>
      </c>
      <c r="G29" s="10">
        <v>93</v>
      </c>
      <c r="H29" s="10">
        <v>93</v>
      </c>
      <c r="I29" s="10">
        <v>91</v>
      </c>
      <c r="J29" s="10">
        <v>101</v>
      </c>
      <c r="K29" s="10">
        <v>91</v>
      </c>
      <c r="L29" s="10">
        <v>82</v>
      </c>
      <c r="M29" s="9">
        <v>13</v>
      </c>
      <c r="P29" s="9">
        <v>17</v>
      </c>
      <c r="R29" s="9">
        <v>21</v>
      </c>
      <c r="S29" s="9">
        <v>23</v>
      </c>
      <c r="T29" s="9">
        <v>133</v>
      </c>
      <c r="V29" s="9">
        <v>161</v>
      </c>
      <c r="W29" s="9">
        <v>181</v>
      </c>
      <c r="X29" s="9">
        <v>69.230769230769226</v>
      </c>
      <c r="Y29" s="9">
        <v>1215.3846153846152</v>
      </c>
      <c r="Z29" s="13">
        <v>0.44586490698650039</v>
      </c>
      <c r="AA29" s="17">
        <v>0.57263980006742587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>
        <v>5.0999999999999996</v>
      </c>
      <c r="AN29">
        <v>6.4</v>
      </c>
      <c r="AO29">
        <v>6</v>
      </c>
      <c r="AP29">
        <v>6.4</v>
      </c>
      <c r="AS29">
        <v>11.9</v>
      </c>
      <c r="AT29">
        <v>11.4</v>
      </c>
      <c r="AU29">
        <v>10.5</v>
      </c>
      <c r="AV29">
        <v>10.5</v>
      </c>
      <c r="AW29">
        <v>15.9</v>
      </c>
      <c r="AX29">
        <v>16.7</v>
      </c>
      <c r="AY29">
        <v>16.2</v>
      </c>
      <c r="AZ29">
        <v>14.3</v>
      </c>
      <c r="BA29">
        <v>-48.975975963359232</v>
      </c>
      <c r="BB29">
        <v>-66.071378157088915</v>
      </c>
      <c r="BP29" s="17"/>
      <c r="BQ29" s="17"/>
      <c r="BR29" s="9"/>
      <c r="BS29" s="9"/>
    </row>
    <row r="30" spans="1:95" x14ac:dyDescent="0.25">
      <c r="A30" s="6" t="s">
        <v>110</v>
      </c>
      <c r="B30" s="10">
        <v>91</v>
      </c>
      <c r="C30" s="10">
        <v>94</v>
      </c>
      <c r="D30" s="10">
        <v>95</v>
      </c>
      <c r="E30" s="10">
        <v>91</v>
      </c>
      <c r="F30" s="10">
        <v>92</v>
      </c>
      <c r="G30" s="10">
        <v>89</v>
      </c>
      <c r="H30" s="10">
        <v>90</v>
      </c>
      <c r="I30" s="10">
        <v>96</v>
      </c>
      <c r="J30" s="10">
        <v>102</v>
      </c>
      <c r="K30" s="10">
        <v>92</v>
      </c>
      <c r="L30" s="10">
        <v>85</v>
      </c>
      <c r="M30" s="11"/>
      <c r="P30" s="11"/>
      <c r="R30" s="11"/>
      <c r="S30" s="11">
        <v>12</v>
      </c>
      <c r="T30" s="11">
        <v>170</v>
      </c>
      <c r="V30" s="11">
        <v>193</v>
      </c>
      <c r="W30" s="11">
        <v>165</v>
      </c>
      <c r="X30" s="11"/>
      <c r="Y30" s="11"/>
      <c r="Z30" s="13">
        <v>0.15645371577574968</v>
      </c>
      <c r="AA30" s="17">
        <v>0.22867793110086365</v>
      </c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N30">
        <v>13.2</v>
      </c>
      <c r="AU30">
        <v>15.6</v>
      </c>
      <c r="AV30">
        <v>14.1</v>
      </c>
      <c r="AY30">
        <v>12.3</v>
      </c>
      <c r="AZ30">
        <v>11.6</v>
      </c>
      <c r="BA30">
        <v>-34.15800565263644</v>
      </c>
      <c r="BB30">
        <v>-15.393011906558511</v>
      </c>
      <c r="BP30" s="17"/>
      <c r="BQ30" s="17"/>
      <c r="BR30" s="9"/>
      <c r="BS30" s="10"/>
    </row>
    <row r="31" spans="1:95" x14ac:dyDescent="0.25">
      <c r="A31" s="6" t="s">
        <v>111</v>
      </c>
      <c r="B31" s="9">
        <v>94</v>
      </c>
      <c r="C31" s="9">
        <v>98</v>
      </c>
      <c r="D31" s="9">
        <v>95</v>
      </c>
      <c r="E31" s="9">
        <v>101</v>
      </c>
      <c r="F31" s="9">
        <v>98</v>
      </c>
      <c r="G31" s="9">
        <v>98</v>
      </c>
      <c r="H31" s="9">
        <v>97</v>
      </c>
      <c r="I31" s="9">
        <v>101</v>
      </c>
      <c r="J31">
        <v>111</v>
      </c>
      <c r="K31">
        <v>86</v>
      </c>
      <c r="L31">
        <v>91</v>
      </c>
      <c r="M31" s="11">
        <v>21</v>
      </c>
      <c r="P31" s="11">
        <v>24</v>
      </c>
      <c r="R31" s="11">
        <v>24</v>
      </c>
      <c r="S31" s="11">
        <v>24</v>
      </c>
      <c r="T31" s="11">
        <v>180</v>
      </c>
      <c r="V31" s="11">
        <v>193</v>
      </c>
      <c r="W31" s="11">
        <v>206</v>
      </c>
      <c r="X31" s="11">
        <v>14.285714285714278</v>
      </c>
      <c r="Y31" s="11">
        <v>850</v>
      </c>
      <c r="Z31" s="13">
        <v>0.60150375939849632</v>
      </c>
      <c r="AA31" s="17">
        <v>0.417940876656473</v>
      </c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>
        <v>5.4</v>
      </c>
      <c r="AN31">
        <v>6.6</v>
      </c>
      <c r="AO31">
        <v>6.4</v>
      </c>
      <c r="AP31">
        <v>7.2</v>
      </c>
      <c r="AS31">
        <v>11.2</v>
      </c>
      <c r="AT31">
        <v>10</v>
      </c>
      <c r="AU31">
        <v>9</v>
      </c>
      <c r="AV31">
        <v>9.5</v>
      </c>
      <c r="AW31">
        <v>11.8</v>
      </c>
      <c r="AX31">
        <v>11.8</v>
      </c>
      <c r="AY31">
        <v>11.9</v>
      </c>
      <c r="AZ31">
        <v>10.8</v>
      </c>
      <c r="BA31">
        <v>-37.9448436461618</v>
      </c>
      <c r="BB31">
        <v>-47.765411257548834</v>
      </c>
      <c r="BP31" s="17"/>
      <c r="BQ31" s="17"/>
      <c r="BR31" s="9"/>
      <c r="BS31" s="11"/>
    </row>
    <row r="33" spans="26:26" x14ac:dyDescent="0.25">
      <c r="Z33" s="3"/>
    </row>
    <row r="34" spans="26:26" x14ac:dyDescent="0.25">
      <c r="Z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D293-B64A-4FD3-97D8-9502EA69EA31}">
  <dimension ref="A1:AC22"/>
  <sheetViews>
    <sheetView workbookViewId="0">
      <selection activeCell="J23" sqref="J23"/>
    </sheetView>
  </sheetViews>
  <sheetFormatPr defaultRowHeight="15" x14ac:dyDescent="0.25"/>
  <cols>
    <col min="1" max="1" width="5.5703125" bestFit="1" customWidth="1"/>
    <col min="2" max="3" width="4.42578125" bestFit="1" customWidth="1"/>
    <col min="4" max="4" width="10.140625" bestFit="1" customWidth="1"/>
    <col min="5" max="5" width="11.28515625" bestFit="1" customWidth="1"/>
    <col min="6" max="6" width="12" bestFit="1" customWidth="1"/>
    <col min="7" max="7" width="11.28515625" bestFit="1" customWidth="1"/>
    <col min="8" max="8" width="10.42578125" bestFit="1" customWidth="1"/>
    <col min="9" max="10" width="6" bestFit="1" customWidth="1"/>
    <col min="11" max="11" width="12" bestFit="1" customWidth="1"/>
    <col min="12" max="12" width="8" bestFit="1" customWidth="1"/>
    <col min="13" max="13" width="8.42578125" bestFit="1" customWidth="1"/>
    <col min="14" max="14" width="12.7109375" bestFit="1" customWidth="1"/>
    <col min="15" max="15" width="13.7109375" bestFit="1" customWidth="1"/>
    <col min="16" max="16" width="12.5703125" bestFit="1" customWidth="1"/>
    <col min="17" max="17" width="22.42578125" bestFit="1" customWidth="1"/>
    <col min="18" max="18" width="6" bestFit="1" customWidth="1"/>
    <col min="19" max="19" width="8.5703125" bestFit="1" customWidth="1"/>
    <col min="20" max="20" width="7.28515625" bestFit="1" customWidth="1"/>
    <col min="21" max="21" width="9.28515625" bestFit="1" customWidth="1"/>
    <col min="22" max="23" width="12" bestFit="1" customWidth="1"/>
    <col min="24" max="24" width="6.5703125" bestFit="1" customWidth="1"/>
    <col min="25" max="25" width="12" bestFit="1" customWidth="1"/>
    <col min="26" max="26" width="5" bestFit="1" customWidth="1"/>
    <col min="27" max="27" width="6" bestFit="1" customWidth="1"/>
    <col min="28" max="29" width="13.5703125" bestFit="1" customWidth="1"/>
  </cols>
  <sheetData>
    <row r="1" spans="1:29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10</v>
      </c>
      <c r="H1" s="15" t="s">
        <v>9</v>
      </c>
      <c r="I1" s="15" t="s">
        <v>6</v>
      </c>
      <c r="J1" s="15" t="s">
        <v>7</v>
      </c>
      <c r="K1" s="15" t="s">
        <v>8</v>
      </c>
      <c r="L1" s="15" t="s">
        <v>112</v>
      </c>
      <c r="M1" s="15" t="s">
        <v>113</v>
      </c>
      <c r="N1" s="15" t="s">
        <v>11</v>
      </c>
      <c r="O1" s="15" t="s">
        <v>114</v>
      </c>
      <c r="P1" s="15" t="s">
        <v>115</v>
      </c>
      <c r="Q1" s="15" t="s">
        <v>12</v>
      </c>
      <c r="R1" s="15" t="s">
        <v>13</v>
      </c>
      <c r="S1" t="s">
        <v>118</v>
      </c>
      <c r="T1" t="s">
        <v>119</v>
      </c>
      <c r="U1" t="s">
        <v>120</v>
      </c>
      <c r="V1" t="s">
        <v>68</v>
      </c>
      <c r="W1" t="s">
        <v>67</v>
      </c>
      <c r="X1" t="s">
        <v>116</v>
      </c>
      <c r="Y1" t="s">
        <v>117</v>
      </c>
      <c r="Z1" t="s">
        <v>14</v>
      </c>
      <c r="AA1" t="s">
        <v>15</v>
      </c>
      <c r="AB1" t="s">
        <v>38</v>
      </c>
      <c r="AC1" t="s">
        <v>39</v>
      </c>
    </row>
    <row r="2" spans="1:29" x14ac:dyDescent="0.25">
      <c r="A2" s="6" t="s">
        <v>82</v>
      </c>
      <c r="B2">
        <v>1</v>
      </c>
      <c r="C2">
        <v>16</v>
      </c>
      <c r="D2">
        <v>1.71</v>
      </c>
      <c r="E2">
        <v>105.8</v>
      </c>
      <c r="F2">
        <f t="shared" ref="F2:F10" si="0">E2/(D2*D2)</f>
        <v>36.182073116514488</v>
      </c>
      <c r="G2" s="12">
        <v>42.4</v>
      </c>
      <c r="H2" s="12">
        <v>60.191942400000002</v>
      </c>
      <c r="I2">
        <v>113</v>
      </c>
      <c r="J2">
        <v>117</v>
      </c>
      <c r="K2">
        <f t="shared" ref="K2:K14" si="1">I2/J2</f>
        <v>0.96581196581196582</v>
      </c>
      <c r="L2" s="2">
        <v>143</v>
      </c>
      <c r="M2" s="2">
        <v>510</v>
      </c>
      <c r="N2">
        <f>L2/(L2+M2)</f>
        <v>0.21898928024502298</v>
      </c>
      <c r="O2" s="2">
        <v>205</v>
      </c>
      <c r="P2" s="2">
        <v>122</v>
      </c>
      <c r="Q2">
        <f t="shared" ref="Q2:Q3" si="2">O2/P2</f>
        <v>1.680327868852459</v>
      </c>
      <c r="R2">
        <v>19.8</v>
      </c>
      <c r="S2">
        <v>96</v>
      </c>
      <c r="T2">
        <v>35.5</v>
      </c>
      <c r="U2">
        <v>1499</v>
      </c>
      <c r="V2">
        <v>8.4148148148148145</v>
      </c>
      <c r="W2">
        <v>1.140532641862289</v>
      </c>
      <c r="X2" s="19">
        <v>0.50117579205632001</v>
      </c>
      <c r="Y2">
        <v>10.715138434164121</v>
      </c>
      <c r="Z2">
        <v>0.81</v>
      </c>
      <c r="AA2">
        <v>4.96</v>
      </c>
      <c r="AB2">
        <v>2.8103044496487123E-2</v>
      </c>
      <c r="AC2">
        <v>3.0816545254034579E-2</v>
      </c>
    </row>
    <row r="3" spans="1:29" x14ac:dyDescent="0.25">
      <c r="A3" s="6" t="s">
        <v>83</v>
      </c>
      <c r="B3">
        <v>2</v>
      </c>
      <c r="C3" s="4">
        <v>15</v>
      </c>
      <c r="D3">
        <v>1.74</v>
      </c>
      <c r="E3">
        <v>111.3</v>
      </c>
      <c r="F3">
        <f t="shared" si="0"/>
        <v>36.761791518034087</v>
      </c>
      <c r="G3" s="12">
        <v>40.5</v>
      </c>
      <c r="H3" s="12">
        <v>69.313394500000001</v>
      </c>
      <c r="I3">
        <v>105</v>
      </c>
      <c r="J3">
        <v>119</v>
      </c>
      <c r="K3">
        <f t="shared" si="1"/>
        <v>0.88235294117647056</v>
      </c>
      <c r="L3">
        <v>117</v>
      </c>
      <c r="M3">
        <v>492</v>
      </c>
      <c r="N3">
        <f>L3/(L3+M3)</f>
        <v>0.19211822660098521</v>
      </c>
      <c r="O3">
        <v>143</v>
      </c>
      <c r="P3">
        <v>154</v>
      </c>
      <c r="Q3">
        <f t="shared" si="2"/>
        <v>0.9285714285714286</v>
      </c>
      <c r="R3">
        <v>22.3</v>
      </c>
      <c r="S3">
        <v>90</v>
      </c>
      <c r="T3">
        <v>50</v>
      </c>
      <c r="U3">
        <v>1292.5</v>
      </c>
      <c r="V3">
        <v>11.111111111111111</v>
      </c>
      <c r="W3">
        <v>0.9097978179650148</v>
      </c>
      <c r="X3" s="19">
        <v>0.32000457867488002</v>
      </c>
      <c r="Y3">
        <v>10.411348967187221</v>
      </c>
      <c r="Z3">
        <v>1.58</v>
      </c>
      <c r="AA3">
        <v>4.55</v>
      </c>
      <c r="AB3">
        <v>2.4696503933725841E-2</v>
      </c>
      <c r="AC3">
        <v>1.8576989030730288E-2</v>
      </c>
    </row>
    <row r="4" spans="1:29" x14ac:dyDescent="0.25">
      <c r="A4" s="6" t="s">
        <v>84</v>
      </c>
      <c r="B4">
        <v>2</v>
      </c>
      <c r="C4">
        <v>15</v>
      </c>
      <c r="D4">
        <v>1.65</v>
      </c>
      <c r="E4">
        <v>162</v>
      </c>
      <c r="F4">
        <f t="shared" si="0"/>
        <v>59.504132231404967</v>
      </c>
      <c r="G4" s="12">
        <v>58.1</v>
      </c>
      <c r="H4" s="12">
        <v>69.215070900000015</v>
      </c>
      <c r="I4">
        <v>137.5</v>
      </c>
      <c r="J4">
        <v>162.5</v>
      </c>
      <c r="K4">
        <f t="shared" si="1"/>
        <v>0.84615384615384615</v>
      </c>
      <c r="R4">
        <v>0.7</v>
      </c>
      <c r="S4">
        <v>82</v>
      </c>
      <c r="T4">
        <v>22.5</v>
      </c>
      <c r="U4">
        <v>1227.5</v>
      </c>
      <c r="V4">
        <v>4.5555555555555554</v>
      </c>
      <c r="W4">
        <v>2.8997604068383089</v>
      </c>
      <c r="X4" s="19">
        <v>0.3131355279305601</v>
      </c>
      <c r="Y4">
        <v>6.1891237095475207</v>
      </c>
      <c r="Z4">
        <v>0.59</v>
      </c>
      <c r="AA4">
        <v>4.49</v>
      </c>
      <c r="AB4">
        <v>2.159590043923865E-2</v>
      </c>
      <c r="AC4">
        <v>2.0617136559831023E-2</v>
      </c>
    </row>
    <row r="5" spans="1:29" x14ac:dyDescent="0.25">
      <c r="A5" s="6" t="s">
        <v>85</v>
      </c>
      <c r="B5">
        <v>1</v>
      </c>
      <c r="C5">
        <v>17</v>
      </c>
      <c r="D5">
        <v>1.84</v>
      </c>
      <c r="E5">
        <v>185.8</v>
      </c>
      <c r="F5">
        <f t="shared" si="0"/>
        <v>54.879489603024574</v>
      </c>
      <c r="G5" s="12">
        <v>47.8</v>
      </c>
      <c r="H5" s="12">
        <v>95.113620000000012</v>
      </c>
      <c r="I5">
        <v>151</v>
      </c>
      <c r="J5">
        <v>154</v>
      </c>
      <c r="K5">
        <f t="shared" si="1"/>
        <v>0.98051948051948057</v>
      </c>
      <c r="L5">
        <v>95</v>
      </c>
      <c r="M5">
        <v>796</v>
      </c>
      <c r="N5">
        <f t="shared" ref="N5:N10" si="3">L5/(L5+M5)</f>
        <v>0.10662177328843996</v>
      </c>
      <c r="O5">
        <v>400</v>
      </c>
      <c r="P5">
        <v>147</v>
      </c>
      <c r="Q5">
        <f>O5/P5</f>
        <v>2.7210884353741496</v>
      </c>
      <c r="R5">
        <v>3</v>
      </c>
      <c r="S5">
        <v>103</v>
      </c>
      <c r="T5">
        <v>80</v>
      </c>
      <c r="U5">
        <v>2023</v>
      </c>
      <c r="V5">
        <v>20.345679012345681</v>
      </c>
      <c r="W5">
        <v>0.67987567987567987</v>
      </c>
      <c r="X5" s="19">
        <v>0.27986356338776003</v>
      </c>
      <c r="Y5">
        <v>24.331338200931857</v>
      </c>
      <c r="Z5">
        <v>0.45</v>
      </c>
      <c r="AA5">
        <v>1.99</v>
      </c>
      <c r="AB5">
        <v>3.5202086049543678E-3</v>
      </c>
      <c r="AC5">
        <v>5.7918991025951976E-3</v>
      </c>
    </row>
    <row r="6" spans="1:29" x14ac:dyDescent="0.25">
      <c r="A6" s="6" t="s">
        <v>86</v>
      </c>
      <c r="B6">
        <v>1</v>
      </c>
      <c r="C6">
        <v>17</v>
      </c>
      <c r="D6">
        <v>1.7649999999999999</v>
      </c>
      <c r="E6">
        <v>114.5</v>
      </c>
      <c r="F6">
        <f t="shared" si="0"/>
        <v>36.754969544735935</v>
      </c>
      <c r="G6" s="12">
        <v>40.5</v>
      </c>
      <c r="H6" s="12">
        <v>70.229516000000004</v>
      </c>
      <c r="I6">
        <v>120</v>
      </c>
      <c r="J6">
        <v>121</v>
      </c>
      <c r="K6">
        <f t="shared" si="1"/>
        <v>0.99173553719008267</v>
      </c>
      <c r="L6">
        <v>186</v>
      </c>
      <c r="M6">
        <v>558.70000000000005</v>
      </c>
      <c r="N6">
        <f t="shared" si="3"/>
        <v>0.24976500604270174</v>
      </c>
      <c r="O6">
        <v>248.45</v>
      </c>
      <c r="P6">
        <v>107.4</v>
      </c>
      <c r="Q6">
        <f>O6/P6</f>
        <v>2.3133147113594039</v>
      </c>
      <c r="R6">
        <v>21.1</v>
      </c>
      <c r="S6">
        <v>89</v>
      </c>
      <c r="T6">
        <v>63</v>
      </c>
      <c r="U6">
        <v>2720</v>
      </c>
      <c r="V6">
        <v>13.844444444444445</v>
      </c>
      <c r="W6">
        <v>0.72098435205430733</v>
      </c>
      <c r="X6" s="19">
        <v>0.39170029581872007</v>
      </c>
      <c r="Y6">
        <v>11.99973856240649</v>
      </c>
      <c r="Z6">
        <v>1.94</v>
      </c>
      <c r="AA6">
        <v>4.92</v>
      </c>
      <c r="AB6">
        <v>2.7265061369811678E-2</v>
      </c>
      <c r="AC6">
        <v>2.0915106771903474E-2</v>
      </c>
    </row>
    <row r="7" spans="1:29" x14ac:dyDescent="0.25">
      <c r="A7" s="6" t="s">
        <v>87</v>
      </c>
      <c r="B7">
        <v>2</v>
      </c>
      <c r="C7">
        <v>18</v>
      </c>
      <c r="D7">
        <v>1.62</v>
      </c>
      <c r="E7">
        <v>77.5</v>
      </c>
      <c r="F7">
        <f t="shared" si="0"/>
        <v>29.530559365950307</v>
      </c>
      <c r="G7" s="12">
        <v>39</v>
      </c>
      <c r="H7" s="12">
        <v>48.022677000000002</v>
      </c>
      <c r="I7">
        <v>101.1</v>
      </c>
      <c r="J7">
        <v>103.5</v>
      </c>
      <c r="K7">
        <f t="shared" si="1"/>
        <v>0.97681159420289854</v>
      </c>
      <c r="L7">
        <v>72.3</v>
      </c>
      <c r="M7">
        <v>361.9</v>
      </c>
      <c r="N7">
        <f t="shared" si="3"/>
        <v>0.16651312759097189</v>
      </c>
      <c r="O7">
        <v>151.4</v>
      </c>
      <c r="P7">
        <v>61.3</v>
      </c>
      <c r="Q7">
        <f>O7/P7</f>
        <v>2.469820554649266</v>
      </c>
      <c r="R7">
        <v>12.6</v>
      </c>
      <c r="X7" s="19">
        <v>0.54002886032887998</v>
      </c>
      <c r="Y7">
        <v>16.179264655453245</v>
      </c>
      <c r="Z7">
        <v>1.61</v>
      </c>
      <c r="AA7">
        <v>3.46</v>
      </c>
      <c r="AB7">
        <v>1.6676103799251479E-2</v>
      </c>
      <c r="AC7">
        <v>1.9708361813624967E-2</v>
      </c>
    </row>
    <row r="8" spans="1:29" x14ac:dyDescent="0.25">
      <c r="A8" s="6" t="s">
        <v>89</v>
      </c>
      <c r="B8">
        <v>1</v>
      </c>
      <c r="C8">
        <v>14</v>
      </c>
      <c r="D8">
        <v>1.7849999999999999</v>
      </c>
      <c r="E8">
        <v>130.72999999999999</v>
      </c>
      <c r="F8">
        <f t="shared" si="0"/>
        <v>41.029745231425899</v>
      </c>
      <c r="G8" s="12">
        <v>41.1</v>
      </c>
      <c r="H8" s="12">
        <v>78.066059999999993</v>
      </c>
      <c r="I8">
        <v>126</v>
      </c>
      <c r="J8">
        <v>132</v>
      </c>
      <c r="K8">
        <f t="shared" si="1"/>
        <v>0.95454545454545459</v>
      </c>
      <c r="L8">
        <v>98.46</v>
      </c>
      <c r="M8">
        <v>586.09</v>
      </c>
      <c r="N8">
        <f t="shared" si="3"/>
        <v>0.14383171426484551</v>
      </c>
      <c r="O8">
        <v>204.09</v>
      </c>
      <c r="P8">
        <v>150.87</v>
      </c>
      <c r="Q8">
        <f t="shared" ref="Q8:Q10" si="4">O8/P8</f>
        <v>1.3527540266454563</v>
      </c>
      <c r="R8">
        <v>16.2</v>
      </c>
      <c r="S8">
        <v>87</v>
      </c>
      <c r="T8">
        <v>39</v>
      </c>
      <c r="U8">
        <v>1580</v>
      </c>
      <c r="V8">
        <v>8.3777777777777782</v>
      </c>
      <c r="W8">
        <v>1.2489813859526175</v>
      </c>
      <c r="X8" s="19">
        <v>0.25925641115480008</v>
      </c>
      <c r="Y8">
        <v>13.035671609274502</v>
      </c>
      <c r="Z8">
        <v>0.56999999999999995</v>
      </c>
      <c r="AA8">
        <v>1.28</v>
      </c>
      <c r="AB8">
        <v>7.3029485120776252E-3</v>
      </c>
      <c r="AC8">
        <v>4.4761505105609172E-3</v>
      </c>
    </row>
    <row r="9" spans="1:29" x14ac:dyDescent="0.25">
      <c r="A9" s="6" t="s">
        <v>90</v>
      </c>
      <c r="B9">
        <v>2</v>
      </c>
      <c r="C9">
        <v>16</v>
      </c>
      <c r="D9">
        <v>1.68</v>
      </c>
      <c r="E9">
        <v>86.4</v>
      </c>
      <c r="F9">
        <f t="shared" si="0"/>
        <v>30.61224489795919</v>
      </c>
      <c r="G9" s="12">
        <v>44</v>
      </c>
      <c r="H9" s="12">
        <v>53.701032000000005</v>
      </c>
      <c r="I9">
        <v>99</v>
      </c>
      <c r="J9">
        <v>110</v>
      </c>
      <c r="K9">
        <f t="shared" si="1"/>
        <v>0.9</v>
      </c>
      <c r="L9">
        <v>86.49</v>
      </c>
      <c r="M9">
        <v>408.15</v>
      </c>
      <c r="N9">
        <f t="shared" si="3"/>
        <v>0.17485443959243085</v>
      </c>
      <c r="O9">
        <v>147.47999999999999</v>
      </c>
      <c r="P9">
        <v>101.94</v>
      </c>
      <c r="Q9">
        <f t="shared" si="4"/>
        <v>1.4467333725721012</v>
      </c>
      <c r="R9">
        <v>30</v>
      </c>
      <c r="S9">
        <v>75</v>
      </c>
      <c r="T9">
        <v>34</v>
      </c>
      <c r="U9">
        <v>1094</v>
      </c>
      <c r="V9">
        <v>6.2962962962962967</v>
      </c>
      <c r="W9">
        <v>1.244228280862151</v>
      </c>
      <c r="X9" s="19">
        <v>0.44643804393752012</v>
      </c>
      <c r="Y9">
        <v>11.319883042079761</v>
      </c>
      <c r="Z9">
        <v>1</v>
      </c>
      <c r="AA9">
        <v>2.65</v>
      </c>
      <c r="AB9">
        <v>1.5253358281048212E-2</v>
      </c>
      <c r="AC9">
        <v>1.3070498487439169E-2</v>
      </c>
    </row>
    <row r="10" spans="1:29" x14ac:dyDescent="0.25">
      <c r="A10" s="6" t="s">
        <v>91</v>
      </c>
      <c r="B10">
        <v>2</v>
      </c>
      <c r="C10">
        <v>14</v>
      </c>
      <c r="D10">
        <v>1.53</v>
      </c>
      <c r="E10">
        <v>99</v>
      </c>
      <c r="F10">
        <f t="shared" si="0"/>
        <v>42.291426374471357</v>
      </c>
      <c r="G10" s="12">
        <v>50.3</v>
      </c>
      <c r="H10" s="12">
        <v>49.900787999999999</v>
      </c>
      <c r="I10">
        <v>125</v>
      </c>
      <c r="J10">
        <v>129</v>
      </c>
      <c r="K10">
        <f t="shared" si="1"/>
        <v>0.96899224806201545</v>
      </c>
      <c r="L10">
        <v>63.44</v>
      </c>
      <c r="M10">
        <v>599.5</v>
      </c>
      <c r="N10">
        <f t="shared" si="3"/>
        <v>9.5694934684888516E-2</v>
      </c>
      <c r="O10">
        <v>234.52</v>
      </c>
      <c r="P10">
        <v>169.17</v>
      </c>
      <c r="Q10">
        <f t="shared" si="4"/>
        <v>1.3862978069397649</v>
      </c>
      <c r="R10">
        <v>1.2</v>
      </c>
      <c r="S10">
        <v>94</v>
      </c>
      <c r="T10">
        <v>45</v>
      </c>
      <c r="U10">
        <v>1486</v>
      </c>
      <c r="V10">
        <v>10.444444444444445</v>
      </c>
      <c r="W10">
        <v>0.67536310400185495</v>
      </c>
      <c r="X10" s="19">
        <v>0.68426492000000005</v>
      </c>
      <c r="Y10">
        <v>30.494266159800002</v>
      </c>
      <c r="Z10">
        <v>0.72</v>
      </c>
      <c r="AA10">
        <v>3.44</v>
      </c>
      <c r="AB10">
        <v>9.8692326671601261E-3</v>
      </c>
      <c r="AC10">
        <v>1.1270066615703832E-2</v>
      </c>
    </row>
    <row r="11" spans="1:29" x14ac:dyDescent="0.25">
      <c r="A11" s="6" t="s">
        <v>92</v>
      </c>
      <c r="B11">
        <v>1</v>
      </c>
      <c r="C11">
        <v>18</v>
      </c>
      <c r="D11">
        <v>1.77</v>
      </c>
      <c r="E11">
        <v>96.3</v>
      </c>
      <c r="F11">
        <f>E11/((D11*D11))</f>
        <v>30.738293593794882</v>
      </c>
      <c r="G11" s="12">
        <v>37</v>
      </c>
      <c r="H11" s="12">
        <v>61.676180999999993</v>
      </c>
      <c r="I11">
        <v>106</v>
      </c>
      <c r="J11">
        <v>114.5</v>
      </c>
      <c r="K11">
        <f t="shared" si="1"/>
        <v>0.92576419213973804</v>
      </c>
      <c r="X11" s="19">
        <v>0.43261487999999998</v>
      </c>
      <c r="Y11">
        <v>12.817946279519999</v>
      </c>
      <c r="Z11">
        <v>0.84</v>
      </c>
      <c r="AA11">
        <v>4.41</v>
      </c>
      <c r="AB11">
        <v>1.5944422299413473E-2</v>
      </c>
      <c r="AC11">
        <v>2.1057490290953079E-2</v>
      </c>
    </row>
    <row r="12" spans="1:29" x14ac:dyDescent="0.25">
      <c r="A12" s="6" t="s">
        <v>99</v>
      </c>
      <c r="B12">
        <v>1</v>
      </c>
      <c r="C12">
        <v>15</v>
      </c>
      <c r="D12">
        <v>1.758</v>
      </c>
      <c r="E12">
        <v>118</v>
      </c>
      <c r="F12">
        <f t="shared" ref="F12:F14" si="5">E12/((D12*D12))</f>
        <v>38.180733354818081</v>
      </c>
      <c r="G12" s="12">
        <v>35.5</v>
      </c>
      <c r="H12" s="12">
        <v>76.322978999999989</v>
      </c>
      <c r="I12">
        <v>118</v>
      </c>
      <c r="J12">
        <v>122</v>
      </c>
      <c r="K12">
        <f t="shared" si="1"/>
        <v>0.96721311475409832</v>
      </c>
      <c r="L12">
        <v>29</v>
      </c>
      <c r="M12">
        <v>479</v>
      </c>
      <c r="N12">
        <f t="shared" ref="N12:N17" si="6">L12/(L12+M12)</f>
        <v>5.7086614173228349E-2</v>
      </c>
      <c r="O12">
        <v>186</v>
      </c>
      <c r="P12">
        <v>172</v>
      </c>
      <c r="Q12">
        <f t="shared" ref="Q12:Q17" si="7">O12/P12</f>
        <v>1.0813953488372092</v>
      </c>
      <c r="R12">
        <v>1.9</v>
      </c>
      <c r="S12">
        <v>85</v>
      </c>
      <c r="T12">
        <v>15</v>
      </c>
      <c r="U12">
        <v>892.5</v>
      </c>
      <c r="V12">
        <v>3.1481481481481484</v>
      </c>
      <c r="W12">
        <v>3.9351282947302737</v>
      </c>
      <c r="X12" s="19">
        <v>0.72316932000000012</v>
      </c>
      <c r="Y12">
        <v>6.7290905226000008</v>
      </c>
      <c r="Z12">
        <v>1.55</v>
      </c>
      <c r="AA12">
        <v>9.0299999999999994</v>
      </c>
      <c r="AB12">
        <v>4.6934140802422399E-2</v>
      </c>
      <c r="AC12">
        <v>5.6679272521851017E-2</v>
      </c>
    </row>
    <row r="13" spans="1:29" x14ac:dyDescent="0.25">
      <c r="A13" s="6" t="s">
        <v>100</v>
      </c>
      <c r="B13">
        <v>2</v>
      </c>
      <c r="C13">
        <v>18</v>
      </c>
      <c r="D13">
        <v>1.57</v>
      </c>
      <c r="E13">
        <v>88.6</v>
      </c>
      <c r="F13">
        <f t="shared" si="5"/>
        <v>35.944663069495718</v>
      </c>
      <c r="G13" s="12">
        <v>43.2</v>
      </c>
      <c r="H13" s="12">
        <v>50.445102399999996</v>
      </c>
      <c r="L13">
        <v>39</v>
      </c>
      <c r="M13">
        <v>621</v>
      </c>
      <c r="N13">
        <f t="shared" si="6"/>
        <v>5.909090909090909E-2</v>
      </c>
      <c r="O13">
        <v>204</v>
      </c>
      <c r="P13">
        <v>211</v>
      </c>
      <c r="Q13">
        <f>O13/P13</f>
        <v>0.96682464454976302</v>
      </c>
      <c r="R13">
        <v>1.9</v>
      </c>
      <c r="S13">
        <v>89</v>
      </c>
      <c r="T13">
        <v>15</v>
      </c>
      <c r="U13">
        <v>866.5</v>
      </c>
      <c r="V13">
        <v>3.2962962962962963</v>
      </c>
      <c r="W13">
        <v>4.2525784487037557</v>
      </c>
      <c r="X13" s="19">
        <v>0.53069492000000007</v>
      </c>
      <c r="Y13">
        <v>5.6996634408000011</v>
      </c>
      <c r="Z13">
        <v>0.55000000000000004</v>
      </c>
      <c r="AA13">
        <v>6.15</v>
      </c>
      <c r="AB13">
        <v>2.9251429331205957E-2</v>
      </c>
      <c r="AC13">
        <v>4.7389712964746679E-2</v>
      </c>
    </row>
    <row r="14" spans="1:29" x14ac:dyDescent="0.25">
      <c r="A14" s="6" t="s">
        <v>101</v>
      </c>
      <c r="B14">
        <v>2</v>
      </c>
      <c r="C14">
        <v>17</v>
      </c>
      <c r="D14">
        <v>1.6</v>
      </c>
      <c r="E14">
        <v>84.5</v>
      </c>
      <c r="F14">
        <f t="shared" si="5"/>
        <v>33.007812499999993</v>
      </c>
      <c r="G14" s="12">
        <v>48.3</v>
      </c>
      <c r="H14" s="12">
        <v>44.856471000000006</v>
      </c>
      <c r="I14">
        <v>101</v>
      </c>
      <c r="J14">
        <v>119</v>
      </c>
      <c r="K14">
        <f t="shared" si="1"/>
        <v>0.84873949579831931</v>
      </c>
      <c r="L14">
        <v>65</v>
      </c>
      <c r="M14">
        <v>544</v>
      </c>
      <c r="N14">
        <f t="shared" si="6"/>
        <v>0.10673234811165845</v>
      </c>
      <c r="O14">
        <v>217</v>
      </c>
      <c r="P14">
        <v>155</v>
      </c>
      <c r="Q14">
        <f t="shared" si="7"/>
        <v>1.4</v>
      </c>
      <c r="R14">
        <v>4.5999999999999996</v>
      </c>
      <c r="S14">
        <v>93.5</v>
      </c>
      <c r="T14">
        <v>17</v>
      </c>
      <c r="U14">
        <v>972.5</v>
      </c>
      <c r="V14">
        <v>3.9246913580246914</v>
      </c>
      <c r="W14">
        <v>2.9194423687622058</v>
      </c>
      <c r="X14" s="19">
        <v>0.43732436000000002</v>
      </c>
      <c r="Y14">
        <v>6.7194887914000008</v>
      </c>
      <c r="Z14">
        <v>0.65</v>
      </c>
      <c r="AA14">
        <v>5.89</v>
      </c>
      <c r="AB14">
        <v>1.331898980585011E-2</v>
      </c>
      <c r="AC14">
        <v>3.6347367284283921E-2</v>
      </c>
    </row>
    <row r="15" spans="1:29" x14ac:dyDescent="0.25">
      <c r="A15" s="6" t="s">
        <v>102</v>
      </c>
      <c r="B15">
        <v>2</v>
      </c>
      <c r="C15">
        <v>21</v>
      </c>
      <c r="D15">
        <v>1.524</v>
      </c>
      <c r="E15">
        <v>75.45</v>
      </c>
      <c r="F15">
        <f>E15/((D15*D15))</f>
        <v>32.485481637629938</v>
      </c>
      <c r="G15" s="12">
        <v>40.9</v>
      </c>
      <c r="H15" s="12">
        <v>46.497515999999997</v>
      </c>
      <c r="I15">
        <v>95.5</v>
      </c>
      <c r="J15">
        <v>114.5</v>
      </c>
      <c r="K15">
        <f>I15/J15</f>
        <v>0.83406113537117899</v>
      </c>
      <c r="L15">
        <v>47.34</v>
      </c>
      <c r="M15">
        <v>534.46</v>
      </c>
      <c r="N15">
        <f t="shared" si="6"/>
        <v>8.1368167755242346E-2</v>
      </c>
      <c r="O15">
        <v>183.57</v>
      </c>
      <c r="P15">
        <v>175.63</v>
      </c>
      <c r="Q15">
        <f t="shared" si="7"/>
        <v>1.0452086773330296</v>
      </c>
      <c r="R15">
        <v>0.97399999999999998</v>
      </c>
      <c r="S15">
        <v>88</v>
      </c>
      <c r="T15">
        <v>31</v>
      </c>
      <c r="U15">
        <v>1400</v>
      </c>
      <c r="V15">
        <v>6.7358024691358027</v>
      </c>
      <c r="W15">
        <v>1.5878918626329639</v>
      </c>
      <c r="X15" s="19">
        <v>0.42073880000000002</v>
      </c>
      <c r="Y15">
        <v>5.233990672</v>
      </c>
      <c r="Z15">
        <v>0.32</v>
      </c>
      <c r="AA15">
        <v>8.4600000000000009</v>
      </c>
      <c r="AB15">
        <v>1.4903361018396335E-2</v>
      </c>
      <c r="AC15">
        <v>5.209359605911331E-2</v>
      </c>
    </row>
    <row r="16" spans="1:29" x14ac:dyDescent="0.25">
      <c r="A16" s="6" t="s">
        <v>103</v>
      </c>
      <c r="B16">
        <v>1</v>
      </c>
      <c r="C16">
        <v>16</v>
      </c>
      <c r="D16">
        <v>1.74</v>
      </c>
      <c r="E16">
        <v>103.4</v>
      </c>
      <c r="F16">
        <f>E16/((D16*D16))</f>
        <v>34.152463997886116</v>
      </c>
      <c r="G16" s="12">
        <v>38.6</v>
      </c>
      <c r="H16" s="12">
        <v>65.161179799999999</v>
      </c>
      <c r="I16">
        <v>113</v>
      </c>
      <c r="J16">
        <v>120</v>
      </c>
      <c r="K16">
        <f>I16/J16</f>
        <v>0.94166666666666665</v>
      </c>
      <c r="L16">
        <v>75.671800000000005</v>
      </c>
      <c r="M16">
        <v>638.65300000000002</v>
      </c>
      <c r="N16">
        <f t="shared" si="6"/>
        <v>0.10593472325194367</v>
      </c>
      <c r="O16">
        <v>265.392</v>
      </c>
      <c r="P16">
        <v>156.13300000000001</v>
      </c>
      <c r="Q16">
        <f t="shared" si="7"/>
        <v>1.6997815964594287</v>
      </c>
      <c r="R16">
        <v>2.4</v>
      </c>
      <c r="S16">
        <v>93</v>
      </c>
      <c r="T16">
        <v>31.5</v>
      </c>
      <c r="U16">
        <v>1146.5</v>
      </c>
      <c r="V16">
        <v>7.2333333333333334</v>
      </c>
      <c r="W16">
        <v>2.1435343504628923</v>
      </c>
      <c r="X16" s="19">
        <v>0.36340600000000001</v>
      </c>
      <c r="Y16">
        <v>10.813508936</v>
      </c>
      <c r="Z16">
        <v>1.33</v>
      </c>
      <c r="AA16">
        <v>8.26</v>
      </c>
      <c r="AB16">
        <v>2.2685664252169068E-2</v>
      </c>
      <c r="AC16">
        <v>3.7896166339395493E-2</v>
      </c>
    </row>
    <row r="17" spans="1:27" x14ac:dyDescent="0.25">
      <c r="A17" s="6" t="s">
        <v>105</v>
      </c>
      <c r="B17">
        <v>1</v>
      </c>
      <c r="C17">
        <v>17</v>
      </c>
      <c r="D17">
        <v>1.75</v>
      </c>
      <c r="E17">
        <v>83.2</v>
      </c>
      <c r="F17">
        <f>E17/((D17*D17))</f>
        <v>27.167346938775513</v>
      </c>
      <c r="G17" s="12">
        <v>23.4</v>
      </c>
      <c r="H17" s="12">
        <v>66.265664199999989</v>
      </c>
      <c r="I17">
        <v>92</v>
      </c>
      <c r="J17">
        <v>110</v>
      </c>
      <c r="K17">
        <f>I17/J17</f>
        <v>0.83636363636363631</v>
      </c>
      <c r="L17">
        <v>53.3</v>
      </c>
      <c r="M17">
        <v>206.93</v>
      </c>
      <c r="N17">
        <f t="shared" si="6"/>
        <v>0.20481881412596548</v>
      </c>
      <c r="O17">
        <v>77.400000000000006</v>
      </c>
      <c r="P17">
        <v>56.14</v>
      </c>
      <c r="Q17">
        <f t="shared" si="7"/>
        <v>1.3786961168507303</v>
      </c>
      <c r="R17">
        <v>2.1</v>
      </c>
      <c r="X17" s="19">
        <v>0.24300711999999999</v>
      </c>
      <c r="Z17">
        <v>3.09</v>
      </c>
      <c r="AA17">
        <v>14.39</v>
      </c>
    </row>
    <row r="18" spans="1:27" x14ac:dyDescent="0.25">
      <c r="C18" s="4"/>
      <c r="D18" s="4"/>
      <c r="E18" s="4"/>
      <c r="F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27" x14ac:dyDescent="0.25">
      <c r="C19" s="3"/>
      <c r="D19" s="3"/>
      <c r="E19" s="3"/>
      <c r="F19" s="3"/>
      <c r="I19" s="3"/>
      <c r="J19" s="3"/>
      <c r="K19" s="3"/>
      <c r="S19" s="3"/>
    </row>
    <row r="22" spans="1:27" x14ac:dyDescent="0.25">
      <c r="H22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90D48-1282-4603-A43D-B169BF193C2E}">
  <dimension ref="A1:S18"/>
  <sheetViews>
    <sheetView workbookViewId="0">
      <selection activeCell="W5" sqref="W5"/>
    </sheetView>
  </sheetViews>
  <sheetFormatPr defaultRowHeight="15" x14ac:dyDescent="0.25"/>
  <cols>
    <col min="1" max="1" width="5.5703125" bestFit="1" customWidth="1"/>
    <col min="2" max="2" width="7.85546875" bestFit="1" customWidth="1"/>
    <col min="3" max="5" width="8.85546875"/>
    <col min="6" max="12" width="9.85546875" bestFit="1" customWidth="1"/>
    <col min="13" max="14" width="16.5703125" bestFit="1" customWidth="1"/>
    <col min="15" max="18" width="12" bestFit="1" customWidth="1"/>
    <col min="19" max="19" width="6" bestFit="1" customWidth="1"/>
    <col min="20" max="20" width="8.85546875"/>
  </cols>
  <sheetData>
    <row r="1" spans="1:19" x14ac:dyDescent="0.25">
      <c r="A1" s="15" t="s">
        <v>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130</v>
      </c>
      <c r="N1" t="s">
        <v>133</v>
      </c>
      <c r="O1" t="s">
        <v>137</v>
      </c>
      <c r="P1" t="s">
        <v>138</v>
      </c>
      <c r="Q1" t="s">
        <v>139</v>
      </c>
      <c r="R1" t="s">
        <v>140</v>
      </c>
      <c r="S1" s="15" t="s">
        <v>13</v>
      </c>
    </row>
    <row r="2" spans="1:19" x14ac:dyDescent="0.25">
      <c r="A2" s="6" t="s">
        <v>82</v>
      </c>
      <c r="B2">
        <v>7.6</v>
      </c>
      <c r="C2">
        <v>8.5</v>
      </c>
      <c r="D2">
        <v>9.1</v>
      </c>
      <c r="E2">
        <v>8.6</v>
      </c>
      <c r="F2">
        <v>9.1999999999999993</v>
      </c>
      <c r="G2">
        <v>10.199999999999999</v>
      </c>
      <c r="H2">
        <v>9.5</v>
      </c>
      <c r="I2">
        <v>12.1</v>
      </c>
      <c r="J2">
        <v>10.4</v>
      </c>
      <c r="K2">
        <v>8.6</v>
      </c>
      <c r="L2">
        <v>9.8000000000000007</v>
      </c>
      <c r="M2">
        <v>-29.192379930238808</v>
      </c>
      <c r="N2">
        <v>-35.687506027186807</v>
      </c>
      <c r="O2">
        <v>0.34810537457013968</v>
      </c>
      <c r="P2">
        <v>0.37875584785735911</v>
      </c>
      <c r="Q2">
        <v>0.80401817786570484</v>
      </c>
      <c r="R2">
        <v>0.52963903949184299</v>
      </c>
      <c r="S2">
        <v>19.8</v>
      </c>
    </row>
    <row r="3" spans="1:19" x14ac:dyDescent="0.25">
      <c r="A3" s="6" t="s">
        <v>83</v>
      </c>
      <c r="B3">
        <v>7.1</v>
      </c>
      <c r="C3">
        <v>8.5</v>
      </c>
      <c r="D3">
        <v>8.8000000000000007</v>
      </c>
      <c r="E3">
        <v>11.4</v>
      </c>
      <c r="F3">
        <v>12.4</v>
      </c>
      <c r="G3">
        <v>11.5</v>
      </c>
      <c r="H3">
        <v>6.5</v>
      </c>
      <c r="I3">
        <v>11.5</v>
      </c>
      <c r="J3">
        <v>13</v>
      </c>
      <c r="K3">
        <v>15.8</v>
      </c>
      <c r="L3">
        <v>7.1</v>
      </c>
      <c r="M3">
        <v>-35.499305448371672</v>
      </c>
      <c r="N3">
        <v>-44.008892518488274</v>
      </c>
      <c r="O3">
        <v>0.32209661006094581</v>
      </c>
      <c r="P3">
        <v>0.30339183595768715</v>
      </c>
      <c r="Q3">
        <v>0.64016539807663375</v>
      </c>
      <c r="R3">
        <v>0.49130718364688303</v>
      </c>
      <c r="S3">
        <v>22.3</v>
      </c>
    </row>
    <row r="4" spans="1:19" x14ac:dyDescent="0.25">
      <c r="A4" s="6" t="s">
        <v>84</v>
      </c>
      <c r="B4">
        <v>3.7</v>
      </c>
      <c r="C4">
        <v>4.8</v>
      </c>
      <c r="D4">
        <v>5</v>
      </c>
      <c r="E4">
        <v>8</v>
      </c>
      <c r="F4">
        <v>5.3</v>
      </c>
      <c r="G4">
        <v>7.3</v>
      </c>
      <c r="H4">
        <v>5.5</v>
      </c>
      <c r="I4">
        <v>8.1999999999999993</v>
      </c>
      <c r="J4">
        <v>9.6</v>
      </c>
      <c r="K4">
        <v>8.3000000000000007</v>
      </c>
      <c r="L4">
        <v>6.4</v>
      </c>
      <c r="M4">
        <v>-40.698213767367818</v>
      </c>
      <c r="N4">
        <v>-53.191276310255745</v>
      </c>
      <c r="O4">
        <v>0.26449970122891053</v>
      </c>
      <c r="P4">
        <v>0.26956697157145554</v>
      </c>
      <c r="Q4">
        <v>0.40800165839204577</v>
      </c>
      <c r="R4">
        <v>0.23644697066309348</v>
      </c>
      <c r="S4">
        <v>0.7</v>
      </c>
    </row>
    <row r="5" spans="1:19" x14ac:dyDescent="0.25">
      <c r="A5" s="6" t="s">
        <v>85</v>
      </c>
      <c r="B5">
        <v>5.5</v>
      </c>
      <c r="C5">
        <v>7</v>
      </c>
      <c r="D5">
        <v>6.3</v>
      </c>
      <c r="E5">
        <v>6.6</v>
      </c>
      <c r="F5">
        <v>6.6</v>
      </c>
      <c r="G5">
        <v>6.5</v>
      </c>
      <c r="H5">
        <v>7.2</v>
      </c>
      <c r="I5">
        <v>7.1</v>
      </c>
      <c r="J5">
        <v>7.4</v>
      </c>
      <c r="K5">
        <v>7.9</v>
      </c>
      <c r="L5">
        <v>7.3</v>
      </c>
      <c r="M5">
        <v>-15.772886211441463</v>
      </c>
      <c r="N5">
        <v>-24.285996176741342</v>
      </c>
      <c r="O5">
        <v>0.35891393267217231</v>
      </c>
      <c r="P5">
        <v>0.31470776516983306</v>
      </c>
      <c r="Q5">
        <v>3.4705377037741618E-2</v>
      </c>
      <c r="R5">
        <v>1.9057904236565105E-2</v>
      </c>
      <c r="S5">
        <v>3</v>
      </c>
    </row>
    <row r="6" spans="1:19" x14ac:dyDescent="0.25">
      <c r="A6" s="6" t="s">
        <v>86</v>
      </c>
      <c r="B6">
        <v>4.5999999999999996</v>
      </c>
      <c r="C6">
        <v>6.7</v>
      </c>
      <c r="D6">
        <v>7.1</v>
      </c>
      <c r="E6">
        <v>7.2</v>
      </c>
      <c r="F6">
        <v>8.5</v>
      </c>
      <c r="G6">
        <v>6.9</v>
      </c>
      <c r="H6">
        <v>6.6</v>
      </c>
      <c r="I6">
        <v>7.6</v>
      </c>
      <c r="J6">
        <v>7.9</v>
      </c>
      <c r="K6">
        <v>9.1</v>
      </c>
      <c r="L6">
        <v>8.4</v>
      </c>
      <c r="M6">
        <v>-27.513104926293849</v>
      </c>
      <c r="N6">
        <v>-36.517393811262728</v>
      </c>
      <c r="O6">
        <v>0.40420310821861322</v>
      </c>
      <c r="P6">
        <v>0.27983418407698091</v>
      </c>
      <c r="Q6">
        <v>0.11309350538082732</v>
      </c>
      <c r="R6">
        <v>0.1919542385440082</v>
      </c>
      <c r="S6">
        <v>21.1</v>
      </c>
    </row>
    <row r="7" spans="1:19" x14ac:dyDescent="0.25">
      <c r="A7" s="6" t="s">
        <v>87</v>
      </c>
      <c r="B7">
        <v>6.3</v>
      </c>
      <c r="C7">
        <v>7</v>
      </c>
      <c r="D7">
        <v>9.1</v>
      </c>
      <c r="E7">
        <v>9</v>
      </c>
      <c r="F7">
        <v>8.4</v>
      </c>
      <c r="G7">
        <v>8.1</v>
      </c>
      <c r="H7">
        <v>8.9</v>
      </c>
      <c r="I7">
        <v>9</v>
      </c>
      <c r="J7">
        <v>11.5</v>
      </c>
      <c r="K7">
        <v>12</v>
      </c>
      <c r="L7">
        <v>13.9</v>
      </c>
      <c r="M7">
        <v>-19.082656055458557</v>
      </c>
      <c r="N7">
        <v>-41.97860714517639</v>
      </c>
      <c r="O7">
        <v>0.3538821400254622</v>
      </c>
      <c r="P7">
        <v>0.26316503665187713</v>
      </c>
      <c r="Q7">
        <v>7.394799120304707E-2</v>
      </c>
      <c r="R7">
        <v>0.10454427320235758</v>
      </c>
      <c r="S7">
        <v>12.6</v>
      </c>
    </row>
    <row r="8" spans="1:19" x14ac:dyDescent="0.25">
      <c r="A8" s="6" t="s">
        <v>89</v>
      </c>
      <c r="B8">
        <v>6.9</v>
      </c>
      <c r="C8">
        <v>6.5</v>
      </c>
      <c r="D8">
        <v>7.4</v>
      </c>
      <c r="E8">
        <v>5.5</v>
      </c>
      <c r="F8">
        <v>8.6</v>
      </c>
      <c r="G8">
        <v>9.4</v>
      </c>
      <c r="H8">
        <v>9.1</v>
      </c>
      <c r="I8">
        <v>8.5</v>
      </c>
      <c r="J8">
        <v>10.6</v>
      </c>
      <c r="K8">
        <v>8.8000000000000007</v>
      </c>
      <c r="L8">
        <v>11</v>
      </c>
      <c r="M8">
        <v>-25.507868196266706</v>
      </c>
      <c r="N8">
        <v>-38.642629672058391</v>
      </c>
      <c r="O8">
        <v>0.27568582602358949</v>
      </c>
      <c r="P8">
        <v>0.38761786818293553</v>
      </c>
      <c r="Q8">
        <v>4.6579233882649902E-2</v>
      </c>
      <c r="R8">
        <v>0.15803591486499119</v>
      </c>
      <c r="S8">
        <v>16.2</v>
      </c>
    </row>
    <row r="9" spans="1:19" x14ac:dyDescent="0.25">
      <c r="A9" s="6" t="s">
        <v>90</v>
      </c>
      <c r="B9">
        <v>3.3</v>
      </c>
      <c r="C9">
        <v>3.4</v>
      </c>
      <c r="D9">
        <v>4.0999999999999996</v>
      </c>
      <c r="E9">
        <v>4.8</v>
      </c>
      <c r="F9">
        <v>5.2</v>
      </c>
      <c r="G9">
        <v>5.7</v>
      </c>
      <c r="H9">
        <v>6</v>
      </c>
      <c r="I9">
        <v>6.4</v>
      </c>
      <c r="J9">
        <v>6.6</v>
      </c>
      <c r="K9">
        <v>8</v>
      </c>
      <c r="L9">
        <v>7.9</v>
      </c>
      <c r="M9">
        <v>-40.507246031481266</v>
      </c>
      <c r="N9">
        <v>-56.179172198108517</v>
      </c>
      <c r="O9">
        <v>0.35283110730012934</v>
      </c>
      <c r="P9">
        <v>1.3037537124399043</v>
      </c>
      <c r="Q9">
        <v>0.24795581190981608</v>
      </c>
      <c r="R9">
        <v>0.18900628703314915</v>
      </c>
      <c r="S9">
        <v>30</v>
      </c>
    </row>
    <row r="10" spans="1:19" x14ac:dyDescent="0.25">
      <c r="A10" s="6" t="s">
        <v>91</v>
      </c>
      <c r="B10">
        <v>5.0999999999999996</v>
      </c>
      <c r="C10">
        <v>5.6</v>
      </c>
      <c r="D10">
        <v>6</v>
      </c>
      <c r="E10">
        <v>6.5</v>
      </c>
      <c r="F10">
        <v>8.5</v>
      </c>
      <c r="G10">
        <v>7.2</v>
      </c>
      <c r="H10">
        <v>8.6999999999999993</v>
      </c>
      <c r="I10">
        <v>10.4</v>
      </c>
      <c r="J10">
        <v>12.1</v>
      </c>
      <c r="K10">
        <v>12.3</v>
      </c>
      <c r="L10">
        <v>11.8</v>
      </c>
      <c r="M10">
        <v>-43.3872199215132</v>
      </c>
      <c r="N10">
        <v>-64.057395426301966</v>
      </c>
      <c r="O10">
        <v>0.54439195215340663</v>
      </c>
      <c r="P10">
        <v>0.7047493637470954</v>
      </c>
      <c r="Q10">
        <v>0.34311988518865671</v>
      </c>
      <c r="R10">
        <v>0.21551621482417668</v>
      </c>
      <c r="S10">
        <v>1.2</v>
      </c>
    </row>
    <row r="11" spans="1:19" x14ac:dyDescent="0.25">
      <c r="A11" s="6" t="s">
        <v>92</v>
      </c>
      <c r="B11">
        <v>5</v>
      </c>
      <c r="C11">
        <v>7.4</v>
      </c>
      <c r="D11">
        <v>5.8</v>
      </c>
      <c r="E11">
        <v>9.8000000000000007</v>
      </c>
      <c r="F11">
        <v>10.5</v>
      </c>
      <c r="G11">
        <v>10.1</v>
      </c>
      <c r="H11">
        <v>9.1999999999999993</v>
      </c>
      <c r="I11">
        <v>11.4</v>
      </c>
      <c r="J11">
        <v>11.2</v>
      </c>
      <c r="K11">
        <v>9.1</v>
      </c>
      <c r="L11">
        <v>9.1999999999999993</v>
      </c>
      <c r="M11">
        <v>-42.165875720781322</v>
      </c>
      <c r="N11">
        <v>-44.20610707369223</v>
      </c>
      <c r="O11">
        <v>0.46700941023266868</v>
      </c>
      <c r="P11">
        <v>0.48405528612757553</v>
      </c>
      <c r="Q11">
        <v>4.9326246054848151E-2</v>
      </c>
      <c r="R11">
        <v>0.25661190818070861</v>
      </c>
    </row>
    <row r="12" spans="1:19" x14ac:dyDescent="0.25">
      <c r="A12" s="6" t="s">
        <v>99</v>
      </c>
      <c r="B12">
        <v>7.3</v>
      </c>
      <c r="C12">
        <v>6.9</v>
      </c>
      <c r="D12">
        <v>7.9</v>
      </c>
      <c r="E12">
        <v>14.9</v>
      </c>
      <c r="F12">
        <v>16.8</v>
      </c>
      <c r="G12">
        <v>19.3</v>
      </c>
      <c r="H12">
        <v>16.3</v>
      </c>
      <c r="I12">
        <v>15.8</v>
      </c>
      <c r="K12">
        <v>14.8</v>
      </c>
      <c r="L12">
        <v>18.100000000000001</v>
      </c>
      <c r="M12">
        <v>-61.070317421390001</v>
      </c>
      <c r="N12">
        <v>-59.364402180534249</v>
      </c>
      <c r="O12">
        <v>0.16605249818859172</v>
      </c>
      <c r="P12">
        <v>0.10812655884328089</v>
      </c>
      <c r="Q12">
        <v>0.47582713192953574</v>
      </c>
      <c r="R12">
        <v>0.29398957136673282</v>
      </c>
      <c r="S12">
        <v>1.9</v>
      </c>
    </row>
    <row r="13" spans="1:19" x14ac:dyDescent="0.25">
      <c r="A13" s="6" t="s">
        <v>100</v>
      </c>
      <c r="B13">
        <v>3.6</v>
      </c>
      <c r="C13">
        <v>3.5</v>
      </c>
      <c r="D13">
        <v>6</v>
      </c>
      <c r="E13">
        <v>7.3</v>
      </c>
      <c r="F13">
        <v>7.2</v>
      </c>
      <c r="G13">
        <v>8.8000000000000007</v>
      </c>
      <c r="H13">
        <v>7.1</v>
      </c>
      <c r="I13">
        <v>7.1</v>
      </c>
      <c r="J13">
        <v>7</v>
      </c>
      <c r="K13">
        <v>7.4</v>
      </c>
      <c r="L13">
        <v>6.7</v>
      </c>
      <c r="M13">
        <v>-50.330744895024445</v>
      </c>
      <c r="N13">
        <v>-46.137123221183217</v>
      </c>
      <c r="O13">
        <v>0.17133419980597481</v>
      </c>
      <c r="P13">
        <v>0.13008584764657047</v>
      </c>
      <c r="Q13">
        <v>0.36877269776794636</v>
      </c>
      <c r="R13">
        <v>0.24542299626554379</v>
      </c>
      <c r="S13">
        <v>1.9</v>
      </c>
    </row>
    <row r="14" spans="1:19" x14ac:dyDescent="0.25">
      <c r="A14" s="6" t="s">
        <v>101</v>
      </c>
      <c r="B14">
        <v>6.1</v>
      </c>
      <c r="C14">
        <v>11.2</v>
      </c>
      <c r="D14">
        <v>9.76</v>
      </c>
      <c r="E14">
        <v>12.2</v>
      </c>
      <c r="F14">
        <v>12.1</v>
      </c>
      <c r="G14">
        <v>11.8</v>
      </c>
      <c r="H14">
        <v>9.6</v>
      </c>
      <c r="I14">
        <v>12.6</v>
      </c>
      <c r="J14">
        <v>12.7</v>
      </c>
      <c r="K14">
        <v>9.8000000000000007</v>
      </c>
      <c r="L14">
        <v>11.1</v>
      </c>
      <c r="M14">
        <v>-42.988474155822644</v>
      </c>
      <c r="N14">
        <v>-43.685067839657208</v>
      </c>
      <c r="O14">
        <v>0.10857403882492035</v>
      </c>
      <c r="P14">
        <v>9.5910129640278369E-2</v>
      </c>
      <c r="Q14">
        <v>0.34246668958363619</v>
      </c>
      <c r="R14">
        <v>0.26225108080965703</v>
      </c>
      <c r="S14">
        <v>4.5999999999999996</v>
      </c>
    </row>
    <row r="15" spans="1:19" x14ac:dyDescent="0.25">
      <c r="A15" s="6" t="s">
        <v>102</v>
      </c>
      <c r="B15">
        <v>5.7</v>
      </c>
      <c r="C15">
        <v>7.2</v>
      </c>
      <c r="D15">
        <v>6.5</v>
      </c>
      <c r="E15">
        <v>10.1</v>
      </c>
      <c r="F15">
        <v>10.199999999999999</v>
      </c>
      <c r="G15">
        <v>10.3</v>
      </c>
      <c r="H15">
        <v>10.6</v>
      </c>
      <c r="I15">
        <v>9.4</v>
      </c>
      <c r="J15">
        <v>9.6999999999999993</v>
      </c>
      <c r="K15">
        <v>11.6</v>
      </c>
      <c r="L15">
        <v>11.2</v>
      </c>
      <c r="M15">
        <v>-19.099156453923289</v>
      </c>
      <c r="N15">
        <v>-20.60591833274648</v>
      </c>
      <c r="O15">
        <v>0.23373683026540659</v>
      </c>
      <c r="P15">
        <v>0.25822331148718453</v>
      </c>
      <c r="Q15">
        <v>0.1235692058970103</v>
      </c>
      <c r="R15">
        <v>9.6329999470198727E-2</v>
      </c>
      <c r="S15">
        <v>0.97399999999999998</v>
      </c>
    </row>
    <row r="16" spans="1:19" x14ac:dyDescent="0.25">
      <c r="A16" s="6" t="s">
        <v>103</v>
      </c>
      <c r="B16">
        <v>4.7</v>
      </c>
      <c r="C16">
        <v>6.6</v>
      </c>
      <c r="D16">
        <v>10</v>
      </c>
      <c r="E16">
        <v>8</v>
      </c>
      <c r="F16">
        <v>9</v>
      </c>
      <c r="G16">
        <v>9.1999999999999993</v>
      </c>
      <c r="H16">
        <v>8.6999999999999993</v>
      </c>
      <c r="I16">
        <v>13.1</v>
      </c>
      <c r="J16">
        <v>9.5</v>
      </c>
      <c r="K16">
        <v>13.7</v>
      </c>
      <c r="L16">
        <v>15.2</v>
      </c>
      <c r="M16">
        <v>-65.417130408013463</v>
      </c>
      <c r="N16">
        <v>-77.629784161116902</v>
      </c>
      <c r="O16">
        <v>0.22864200030463003</v>
      </c>
      <c r="P16">
        <v>4.0150961683315757E-2</v>
      </c>
      <c r="Q16">
        <v>0.1547066970752024</v>
      </c>
      <c r="R16">
        <v>7.64403112234808E-2</v>
      </c>
      <c r="S16">
        <v>2.4</v>
      </c>
    </row>
    <row r="17" spans="1:19" x14ac:dyDescent="0.25">
      <c r="A17" s="6" t="s">
        <v>105</v>
      </c>
      <c r="B17">
        <v>16.5</v>
      </c>
      <c r="C17">
        <v>16.8</v>
      </c>
      <c r="D17">
        <v>17.399999999999999</v>
      </c>
      <c r="E17">
        <v>14.9</v>
      </c>
      <c r="F17">
        <v>16.399999999999999</v>
      </c>
      <c r="G17">
        <v>18.399999999999999</v>
      </c>
      <c r="H17">
        <v>21.3</v>
      </c>
      <c r="I17">
        <v>18.5</v>
      </c>
      <c r="J17">
        <v>17.100000000000001</v>
      </c>
      <c r="K17">
        <v>13.3</v>
      </c>
      <c r="L17">
        <v>16.3</v>
      </c>
      <c r="M17">
        <v>-25.1918012137868</v>
      </c>
      <c r="N17">
        <v>-17.100959791368297</v>
      </c>
      <c r="O17">
        <v>0.34678112203355366</v>
      </c>
      <c r="P17">
        <v>0.20208269227099634</v>
      </c>
      <c r="Q17">
        <v>0.23225366475258016</v>
      </c>
      <c r="R17">
        <v>0.13603999999999999</v>
      </c>
      <c r="S17">
        <v>2.1</v>
      </c>
    </row>
    <row r="18" spans="1:19" x14ac:dyDescent="0.25">
      <c r="S1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A0E5-C981-4429-AE48-E9DFF5D49964}">
  <dimension ref="A1:AB31"/>
  <sheetViews>
    <sheetView workbookViewId="0">
      <selection sqref="A1:A1048576"/>
    </sheetView>
  </sheetViews>
  <sheetFormatPr defaultRowHeight="15" x14ac:dyDescent="0.25"/>
  <cols>
    <col min="1" max="1" width="5.5703125" bestFit="1" customWidth="1"/>
    <col min="2" max="2" width="11.140625" bestFit="1" customWidth="1"/>
    <col min="3" max="7" width="12.140625" bestFit="1" customWidth="1"/>
    <col min="8" max="10" width="13.28515625" bestFit="1" customWidth="1"/>
    <col min="11" max="11" width="9.85546875" bestFit="1" customWidth="1"/>
    <col min="12" max="16" width="10.7109375" bestFit="1" customWidth="1"/>
    <col min="17" max="20" width="11.7109375" bestFit="1" customWidth="1"/>
    <col min="21" max="21" width="12.85546875" bestFit="1" customWidth="1"/>
    <col min="22" max="22" width="12.28515625" bestFit="1" customWidth="1"/>
    <col min="23" max="24" width="12.85546875" bestFit="1" customWidth="1"/>
    <col min="25" max="25" width="12.28515625" bestFit="1" customWidth="1"/>
    <col min="26" max="27" width="13.85546875" bestFit="1" customWidth="1"/>
    <col min="28" max="28" width="13.42578125" bestFit="1" customWidth="1"/>
    <col min="29" max="29" width="8.85546875"/>
  </cols>
  <sheetData>
    <row r="1" spans="1:28" x14ac:dyDescent="0.25">
      <c r="A1" s="15" t="s">
        <v>0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  <c r="I1" t="s">
        <v>47</v>
      </c>
      <c r="J1" t="s">
        <v>48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57</v>
      </c>
      <c r="T1" t="s">
        <v>58</v>
      </c>
      <c r="U1" t="s">
        <v>59</v>
      </c>
      <c r="V1" t="s">
        <v>60</v>
      </c>
      <c r="W1" t="s">
        <v>61</v>
      </c>
      <c r="X1" t="s">
        <v>62</v>
      </c>
      <c r="Y1" t="s">
        <v>63</v>
      </c>
      <c r="Z1" t="s">
        <v>64</v>
      </c>
      <c r="AA1" t="s">
        <v>65</v>
      </c>
      <c r="AB1" t="s">
        <v>66</v>
      </c>
    </row>
    <row r="2" spans="1:28" x14ac:dyDescent="0.25">
      <c r="A2" s="6" t="s">
        <v>82</v>
      </c>
      <c r="B2">
        <v>95</v>
      </c>
      <c r="C2">
        <v>107</v>
      </c>
      <c r="D2">
        <v>150</v>
      </c>
      <c r="E2">
        <v>189</v>
      </c>
      <c r="F2">
        <v>189</v>
      </c>
      <c r="G2">
        <v>143</v>
      </c>
      <c r="H2">
        <v>141</v>
      </c>
      <c r="I2">
        <v>112</v>
      </c>
      <c r="J2">
        <v>74</v>
      </c>
      <c r="K2">
        <v>36</v>
      </c>
      <c r="L2">
        <v>113</v>
      </c>
      <c r="M2">
        <v>247</v>
      </c>
      <c r="N2">
        <v>338</v>
      </c>
      <c r="O2">
        <v>232</v>
      </c>
      <c r="P2">
        <v>166</v>
      </c>
      <c r="Q2">
        <v>187</v>
      </c>
      <c r="R2">
        <v>172</v>
      </c>
      <c r="S2">
        <v>37</v>
      </c>
      <c r="T2">
        <v>1390</v>
      </c>
      <c r="U2">
        <v>3260</v>
      </c>
      <c r="V2">
        <v>5533</v>
      </c>
      <c r="W2">
        <v>6100</v>
      </c>
      <c r="X2">
        <v>5627</v>
      </c>
      <c r="Y2">
        <v>5467</v>
      </c>
      <c r="Z2">
        <v>5827</v>
      </c>
      <c r="AA2">
        <v>5253</v>
      </c>
      <c r="AB2">
        <v>1950</v>
      </c>
    </row>
    <row r="3" spans="1:28" x14ac:dyDescent="0.25">
      <c r="A3" s="6" t="s">
        <v>83</v>
      </c>
      <c r="B3">
        <v>89</v>
      </c>
      <c r="C3">
        <v>119</v>
      </c>
      <c r="D3">
        <v>143</v>
      </c>
      <c r="E3">
        <v>174</v>
      </c>
      <c r="F3">
        <v>173</v>
      </c>
      <c r="G3">
        <v>155</v>
      </c>
      <c r="H3">
        <v>128</v>
      </c>
      <c r="I3">
        <v>113</v>
      </c>
      <c r="J3">
        <v>62</v>
      </c>
      <c r="K3">
        <v>47</v>
      </c>
      <c r="L3">
        <v>133</v>
      </c>
      <c r="M3">
        <v>196</v>
      </c>
      <c r="N3">
        <v>299</v>
      </c>
      <c r="O3">
        <v>318</v>
      </c>
      <c r="P3">
        <v>376</v>
      </c>
      <c r="Q3">
        <v>287</v>
      </c>
      <c r="R3">
        <v>190</v>
      </c>
      <c r="S3">
        <v>66</v>
      </c>
      <c r="T3">
        <v>1238</v>
      </c>
      <c r="U3">
        <v>2660</v>
      </c>
      <c r="V3">
        <v>3413</v>
      </c>
      <c r="W3">
        <v>4627</v>
      </c>
      <c r="X3">
        <v>4693</v>
      </c>
      <c r="Y3">
        <v>6167</v>
      </c>
      <c r="Z3">
        <v>4880</v>
      </c>
      <c r="AA3">
        <v>4987</v>
      </c>
      <c r="AB3">
        <v>2533</v>
      </c>
    </row>
    <row r="4" spans="1:28" x14ac:dyDescent="0.25">
      <c r="A4" s="6" t="s">
        <v>84</v>
      </c>
      <c r="B4">
        <v>86</v>
      </c>
      <c r="C4">
        <v>98</v>
      </c>
      <c r="D4">
        <v>79</v>
      </c>
      <c r="E4">
        <v>109</v>
      </c>
      <c r="F4">
        <v>124</v>
      </c>
      <c r="G4">
        <v>105</v>
      </c>
      <c r="H4">
        <v>114</v>
      </c>
      <c r="I4">
        <v>94</v>
      </c>
      <c r="J4">
        <v>68</v>
      </c>
      <c r="K4">
        <v>22</v>
      </c>
      <c r="L4">
        <v>53</v>
      </c>
      <c r="M4">
        <v>45</v>
      </c>
      <c r="N4">
        <v>93</v>
      </c>
      <c r="O4">
        <v>139</v>
      </c>
      <c r="P4">
        <v>67</v>
      </c>
      <c r="Q4">
        <v>67</v>
      </c>
      <c r="R4">
        <v>32</v>
      </c>
      <c r="S4">
        <v>20</v>
      </c>
      <c r="T4">
        <v>1373</v>
      </c>
      <c r="U4">
        <v>1677</v>
      </c>
      <c r="V4">
        <v>1373</v>
      </c>
      <c r="W4">
        <v>2430</v>
      </c>
      <c r="X4">
        <v>4733</v>
      </c>
      <c r="Y4">
        <v>2600</v>
      </c>
      <c r="Z4">
        <v>3320</v>
      </c>
      <c r="AA4">
        <v>2403</v>
      </c>
      <c r="AB4">
        <v>1300</v>
      </c>
    </row>
    <row r="5" spans="1:28" x14ac:dyDescent="0.25">
      <c r="A5" s="6" t="s">
        <v>85</v>
      </c>
      <c r="B5">
        <v>104</v>
      </c>
      <c r="C5">
        <v>112</v>
      </c>
      <c r="D5">
        <v>126</v>
      </c>
      <c r="E5">
        <v>148</v>
      </c>
      <c r="F5">
        <v>181</v>
      </c>
      <c r="G5">
        <v>180</v>
      </c>
      <c r="H5">
        <v>159</v>
      </c>
      <c r="I5">
        <v>114</v>
      </c>
      <c r="J5">
        <v>82</v>
      </c>
      <c r="K5">
        <v>75</v>
      </c>
      <c r="L5">
        <v>123</v>
      </c>
      <c r="M5">
        <v>195</v>
      </c>
      <c r="N5">
        <v>238</v>
      </c>
      <c r="O5">
        <v>302</v>
      </c>
      <c r="P5">
        <v>286</v>
      </c>
      <c r="Q5">
        <v>210</v>
      </c>
      <c r="R5">
        <v>184</v>
      </c>
      <c r="S5">
        <v>109</v>
      </c>
      <c r="T5">
        <v>1893</v>
      </c>
      <c r="U5">
        <v>2730</v>
      </c>
      <c r="V5">
        <v>2897</v>
      </c>
      <c r="W5">
        <v>4057</v>
      </c>
      <c r="X5">
        <v>4880</v>
      </c>
      <c r="Y5">
        <v>4800</v>
      </c>
      <c r="Z5">
        <v>5973</v>
      </c>
      <c r="AA5">
        <v>3920</v>
      </c>
      <c r="AB5">
        <v>2870</v>
      </c>
    </row>
    <row r="6" spans="1:28" x14ac:dyDescent="0.25">
      <c r="A6" s="6" t="s">
        <v>86</v>
      </c>
      <c r="B6">
        <v>89</v>
      </c>
      <c r="C6">
        <v>106</v>
      </c>
      <c r="D6">
        <v>121</v>
      </c>
      <c r="E6">
        <v>126</v>
      </c>
      <c r="F6">
        <v>136</v>
      </c>
      <c r="G6">
        <v>142</v>
      </c>
      <c r="H6">
        <v>137</v>
      </c>
      <c r="I6">
        <v>125</v>
      </c>
      <c r="J6">
        <v>95</v>
      </c>
      <c r="K6">
        <v>65</v>
      </c>
      <c r="L6">
        <v>196</v>
      </c>
      <c r="M6">
        <v>296</v>
      </c>
      <c r="N6">
        <v>423</v>
      </c>
      <c r="O6">
        <v>376</v>
      </c>
      <c r="P6">
        <v>316</v>
      </c>
      <c r="Q6">
        <v>320</v>
      </c>
      <c r="R6">
        <v>299</v>
      </c>
      <c r="S6">
        <v>118</v>
      </c>
      <c r="T6">
        <v>2493</v>
      </c>
      <c r="U6">
        <v>4880</v>
      </c>
      <c r="V6">
        <v>6413</v>
      </c>
      <c r="W6">
        <v>4908</v>
      </c>
      <c r="X6">
        <v>8017</v>
      </c>
      <c r="Y6">
        <v>5633</v>
      </c>
      <c r="Z6">
        <v>6150</v>
      </c>
      <c r="AA6">
        <v>5142</v>
      </c>
      <c r="AB6">
        <v>4120</v>
      </c>
    </row>
    <row r="7" spans="1:28" x14ac:dyDescent="0.25">
      <c r="A7" s="6" t="s">
        <v>87</v>
      </c>
    </row>
    <row r="8" spans="1:28" x14ac:dyDescent="0.25">
      <c r="A8" s="6" t="s">
        <v>88</v>
      </c>
      <c r="B8">
        <v>111</v>
      </c>
      <c r="C8">
        <v>117</v>
      </c>
      <c r="D8">
        <v>127</v>
      </c>
      <c r="E8">
        <v>156</v>
      </c>
      <c r="F8">
        <v>187</v>
      </c>
      <c r="G8">
        <v>187</v>
      </c>
      <c r="H8">
        <v>169</v>
      </c>
      <c r="I8">
        <v>138</v>
      </c>
      <c r="J8">
        <v>118</v>
      </c>
      <c r="K8">
        <v>66</v>
      </c>
      <c r="L8">
        <v>92</v>
      </c>
      <c r="M8">
        <v>120</v>
      </c>
      <c r="N8">
        <v>189</v>
      </c>
      <c r="O8">
        <v>339</v>
      </c>
      <c r="P8">
        <v>446</v>
      </c>
      <c r="Q8">
        <v>644</v>
      </c>
      <c r="R8">
        <v>562</v>
      </c>
      <c r="S8">
        <v>376</v>
      </c>
      <c r="T8">
        <v>1920</v>
      </c>
      <c r="U8">
        <v>2430</v>
      </c>
      <c r="V8">
        <v>2437</v>
      </c>
      <c r="W8">
        <v>3427</v>
      </c>
      <c r="X8">
        <v>5333</v>
      </c>
      <c r="Y8">
        <v>6360</v>
      </c>
      <c r="Z8">
        <v>6400</v>
      </c>
      <c r="AA8">
        <v>5883</v>
      </c>
      <c r="AB8">
        <v>5720</v>
      </c>
    </row>
    <row r="9" spans="1:28" x14ac:dyDescent="0.25">
      <c r="A9" s="6" t="s">
        <v>89</v>
      </c>
      <c r="B9">
        <v>87</v>
      </c>
      <c r="C9">
        <v>111</v>
      </c>
      <c r="D9">
        <v>136</v>
      </c>
      <c r="E9">
        <v>150</v>
      </c>
      <c r="F9">
        <v>111</v>
      </c>
      <c r="G9">
        <v>121</v>
      </c>
      <c r="H9">
        <v>112</v>
      </c>
      <c r="I9">
        <v>94</v>
      </c>
      <c r="J9">
        <v>74</v>
      </c>
      <c r="K9">
        <v>39</v>
      </c>
      <c r="L9">
        <v>174</v>
      </c>
      <c r="M9">
        <v>418</v>
      </c>
      <c r="N9">
        <v>623</v>
      </c>
      <c r="O9">
        <v>192</v>
      </c>
      <c r="P9">
        <v>190</v>
      </c>
      <c r="Q9">
        <v>101</v>
      </c>
      <c r="R9">
        <v>63</v>
      </c>
      <c r="S9">
        <v>28</v>
      </c>
      <c r="T9">
        <v>1580</v>
      </c>
      <c r="U9">
        <v>3287</v>
      </c>
      <c r="V9">
        <v>6452</v>
      </c>
      <c r="W9">
        <v>7528</v>
      </c>
      <c r="X9">
        <v>4173</v>
      </c>
      <c r="Y9">
        <v>3800</v>
      </c>
      <c r="Z9">
        <v>3277</v>
      </c>
      <c r="AA9">
        <v>2587</v>
      </c>
      <c r="AB9">
        <v>1730</v>
      </c>
    </row>
    <row r="10" spans="1:28" x14ac:dyDescent="0.25">
      <c r="A10" s="6" t="s">
        <v>90</v>
      </c>
      <c r="B10">
        <v>75</v>
      </c>
      <c r="C10">
        <v>84</v>
      </c>
      <c r="D10">
        <v>108</v>
      </c>
      <c r="E10">
        <v>116</v>
      </c>
      <c r="F10">
        <v>117</v>
      </c>
      <c r="G10">
        <v>117</v>
      </c>
      <c r="H10">
        <v>120</v>
      </c>
      <c r="I10">
        <v>134</v>
      </c>
      <c r="J10">
        <v>127</v>
      </c>
      <c r="K10">
        <v>34</v>
      </c>
      <c r="L10">
        <v>42</v>
      </c>
      <c r="M10">
        <v>90</v>
      </c>
      <c r="N10">
        <v>103</v>
      </c>
      <c r="O10">
        <v>203</v>
      </c>
      <c r="P10">
        <v>198</v>
      </c>
      <c r="Q10">
        <v>166</v>
      </c>
      <c r="R10">
        <v>325</v>
      </c>
      <c r="S10">
        <v>511</v>
      </c>
      <c r="T10">
        <v>1094</v>
      </c>
      <c r="U10">
        <v>1575</v>
      </c>
      <c r="V10">
        <v>2305</v>
      </c>
      <c r="W10">
        <v>2427</v>
      </c>
      <c r="X10">
        <v>4607</v>
      </c>
      <c r="Y10">
        <v>4456</v>
      </c>
      <c r="Z10">
        <v>5995</v>
      </c>
      <c r="AA10">
        <v>5580</v>
      </c>
      <c r="AB10">
        <v>4764</v>
      </c>
    </row>
    <row r="11" spans="1:28" x14ac:dyDescent="0.25">
      <c r="A11" s="6" t="s">
        <v>91</v>
      </c>
      <c r="B11">
        <v>94</v>
      </c>
      <c r="C11">
        <v>123</v>
      </c>
      <c r="D11">
        <v>129</v>
      </c>
      <c r="E11">
        <v>158</v>
      </c>
      <c r="F11">
        <v>164</v>
      </c>
      <c r="G11">
        <v>157</v>
      </c>
      <c r="H11">
        <v>152</v>
      </c>
      <c r="I11">
        <v>123</v>
      </c>
      <c r="J11">
        <v>100</v>
      </c>
      <c r="K11">
        <v>45</v>
      </c>
      <c r="L11">
        <v>165</v>
      </c>
      <c r="M11">
        <v>185</v>
      </c>
      <c r="N11">
        <v>332</v>
      </c>
      <c r="O11">
        <v>433</v>
      </c>
      <c r="P11">
        <v>491</v>
      </c>
      <c r="Q11">
        <v>639</v>
      </c>
      <c r="R11">
        <v>486</v>
      </c>
      <c r="S11">
        <v>253</v>
      </c>
      <c r="T11">
        <v>1486</v>
      </c>
      <c r="U11">
        <v>2985</v>
      </c>
      <c r="V11">
        <v>3467</v>
      </c>
      <c r="W11">
        <v>4724</v>
      </c>
      <c r="X11">
        <v>6743</v>
      </c>
      <c r="Y11">
        <v>6995</v>
      </c>
      <c r="Z11">
        <v>8105</v>
      </c>
      <c r="AA11">
        <v>6728</v>
      </c>
      <c r="AB11">
        <v>4551</v>
      </c>
    </row>
    <row r="12" spans="1:28" x14ac:dyDescent="0.25">
      <c r="A12" s="6" t="s">
        <v>92</v>
      </c>
    </row>
    <row r="13" spans="1:28" x14ac:dyDescent="0.25">
      <c r="A13" s="6" t="s">
        <v>93</v>
      </c>
      <c r="B13">
        <v>100</v>
      </c>
      <c r="C13">
        <v>138</v>
      </c>
      <c r="D13">
        <v>176</v>
      </c>
      <c r="E13">
        <v>194</v>
      </c>
      <c r="F13">
        <v>165</v>
      </c>
      <c r="G13">
        <v>156</v>
      </c>
      <c r="H13">
        <v>164</v>
      </c>
      <c r="I13">
        <v>108</v>
      </c>
      <c r="J13">
        <v>107</v>
      </c>
      <c r="K13">
        <v>41</v>
      </c>
      <c r="L13">
        <v>235</v>
      </c>
      <c r="M13">
        <v>447</v>
      </c>
      <c r="N13">
        <v>445</v>
      </c>
      <c r="O13">
        <v>406</v>
      </c>
      <c r="P13">
        <v>431</v>
      </c>
      <c r="Q13">
        <v>655</v>
      </c>
      <c r="R13">
        <v>147</v>
      </c>
      <c r="S13">
        <v>81</v>
      </c>
      <c r="T13">
        <v>1350</v>
      </c>
      <c r="U13">
        <v>3080</v>
      </c>
      <c r="V13">
        <v>6080</v>
      </c>
      <c r="W13">
        <v>6130</v>
      </c>
      <c r="X13">
        <v>4680</v>
      </c>
      <c r="Y13">
        <v>5050</v>
      </c>
      <c r="Z13">
        <v>5470</v>
      </c>
      <c r="AA13">
        <v>3470</v>
      </c>
      <c r="AB13">
        <v>2470</v>
      </c>
    </row>
    <row r="14" spans="1:28" x14ac:dyDescent="0.25">
      <c r="A14" s="6" t="s">
        <v>94</v>
      </c>
      <c r="B14">
        <v>99.5</v>
      </c>
      <c r="C14">
        <v>100</v>
      </c>
      <c r="D14">
        <v>113</v>
      </c>
      <c r="E14">
        <v>147</v>
      </c>
      <c r="F14">
        <v>149</v>
      </c>
      <c r="G14">
        <v>128</v>
      </c>
      <c r="H14">
        <v>147</v>
      </c>
      <c r="I14">
        <v>155</v>
      </c>
      <c r="J14">
        <v>135</v>
      </c>
      <c r="K14">
        <v>46</v>
      </c>
      <c r="L14">
        <v>75</v>
      </c>
      <c r="M14">
        <v>187</v>
      </c>
      <c r="N14">
        <v>364</v>
      </c>
      <c r="O14">
        <v>377</v>
      </c>
      <c r="P14">
        <v>210</v>
      </c>
      <c r="Q14">
        <v>374</v>
      </c>
      <c r="R14">
        <v>372</v>
      </c>
      <c r="S14">
        <v>322</v>
      </c>
      <c r="T14">
        <v>1780</v>
      </c>
      <c r="U14">
        <v>2020</v>
      </c>
      <c r="V14">
        <v>3040</v>
      </c>
      <c r="W14">
        <v>5670</v>
      </c>
      <c r="X14">
        <v>7000</v>
      </c>
      <c r="Y14">
        <v>4610</v>
      </c>
      <c r="Z14">
        <v>5830</v>
      </c>
      <c r="AA14">
        <v>6570</v>
      </c>
      <c r="AB14">
        <v>5560</v>
      </c>
    </row>
    <row r="15" spans="1:28" x14ac:dyDescent="0.25">
      <c r="A15" s="6" t="s">
        <v>95</v>
      </c>
      <c r="B15">
        <v>93.5</v>
      </c>
      <c r="C15">
        <v>119</v>
      </c>
      <c r="D15">
        <v>155</v>
      </c>
      <c r="E15">
        <v>174</v>
      </c>
      <c r="F15">
        <v>162</v>
      </c>
      <c r="G15">
        <v>138</v>
      </c>
      <c r="H15">
        <v>137</v>
      </c>
      <c r="I15">
        <v>90</v>
      </c>
      <c r="J15">
        <v>56</v>
      </c>
      <c r="K15">
        <v>35.5</v>
      </c>
      <c r="L15">
        <v>228</v>
      </c>
      <c r="M15">
        <v>523</v>
      </c>
      <c r="N15">
        <v>798</v>
      </c>
      <c r="O15">
        <v>654</v>
      </c>
      <c r="P15">
        <v>394</v>
      </c>
      <c r="Q15">
        <v>396</v>
      </c>
      <c r="R15">
        <v>110</v>
      </c>
      <c r="S15">
        <v>37</v>
      </c>
    </row>
    <row r="16" spans="1:28" x14ac:dyDescent="0.25">
      <c r="A16" s="6" t="s">
        <v>96</v>
      </c>
      <c r="B16">
        <v>85</v>
      </c>
      <c r="C16">
        <v>124</v>
      </c>
      <c r="D16">
        <v>138</v>
      </c>
      <c r="E16">
        <v>162</v>
      </c>
      <c r="F16">
        <v>178</v>
      </c>
      <c r="G16">
        <v>139</v>
      </c>
      <c r="H16">
        <v>143</v>
      </c>
      <c r="I16">
        <v>120</v>
      </c>
      <c r="J16">
        <v>98</v>
      </c>
      <c r="K16">
        <v>33.5</v>
      </c>
      <c r="L16">
        <v>209</v>
      </c>
      <c r="M16">
        <v>295</v>
      </c>
      <c r="N16">
        <v>609</v>
      </c>
      <c r="O16">
        <v>986</v>
      </c>
      <c r="P16">
        <v>531</v>
      </c>
      <c r="Q16">
        <v>548</v>
      </c>
      <c r="R16">
        <v>343</v>
      </c>
      <c r="S16">
        <v>186</v>
      </c>
      <c r="T16">
        <v>1800</v>
      </c>
      <c r="U16">
        <v>5030</v>
      </c>
      <c r="V16">
        <v>6920</v>
      </c>
      <c r="W16">
        <v>8280</v>
      </c>
      <c r="X16">
        <v>12980</v>
      </c>
      <c r="Y16">
        <v>8860</v>
      </c>
      <c r="Z16">
        <v>8780</v>
      </c>
      <c r="AA16">
        <v>7160</v>
      </c>
      <c r="AB16">
        <v>4960</v>
      </c>
    </row>
    <row r="17" spans="1:28" x14ac:dyDescent="0.25">
      <c r="A17" s="6" t="s">
        <v>97</v>
      </c>
      <c r="B17">
        <v>83.5</v>
      </c>
      <c r="C17">
        <v>93</v>
      </c>
      <c r="D17">
        <v>119</v>
      </c>
      <c r="E17">
        <v>131</v>
      </c>
      <c r="F17">
        <v>145</v>
      </c>
      <c r="G17">
        <v>145</v>
      </c>
      <c r="H17">
        <v>133</v>
      </c>
      <c r="I17">
        <v>132</v>
      </c>
      <c r="J17">
        <v>139</v>
      </c>
      <c r="K17">
        <v>82.5</v>
      </c>
      <c r="L17">
        <v>170</v>
      </c>
      <c r="M17">
        <v>405</v>
      </c>
      <c r="N17">
        <v>480</v>
      </c>
      <c r="O17">
        <v>582</v>
      </c>
      <c r="P17">
        <v>543</v>
      </c>
      <c r="Q17">
        <v>560</v>
      </c>
      <c r="R17">
        <v>595</v>
      </c>
      <c r="S17">
        <v>662</v>
      </c>
      <c r="T17">
        <v>2610</v>
      </c>
      <c r="U17">
        <v>3590</v>
      </c>
      <c r="V17">
        <v>6490</v>
      </c>
      <c r="W17">
        <v>7790</v>
      </c>
      <c r="X17">
        <v>8390</v>
      </c>
      <c r="Y17">
        <v>9990</v>
      </c>
      <c r="Z17">
        <v>8870</v>
      </c>
      <c r="AA17">
        <v>9190</v>
      </c>
      <c r="AB17">
        <v>9370</v>
      </c>
    </row>
    <row r="18" spans="1:28" x14ac:dyDescent="0.25">
      <c r="A18" s="6" t="s">
        <v>98</v>
      </c>
      <c r="B18">
        <v>103.5</v>
      </c>
      <c r="C18">
        <v>136</v>
      </c>
      <c r="D18">
        <v>178</v>
      </c>
      <c r="E18">
        <v>195</v>
      </c>
      <c r="F18">
        <v>166</v>
      </c>
      <c r="G18">
        <v>170</v>
      </c>
      <c r="H18">
        <v>165</v>
      </c>
      <c r="I18">
        <v>165</v>
      </c>
      <c r="J18">
        <v>136</v>
      </c>
      <c r="K18">
        <v>36.5</v>
      </c>
      <c r="L18">
        <v>133</v>
      </c>
      <c r="M18">
        <v>241</v>
      </c>
      <c r="N18">
        <v>251</v>
      </c>
      <c r="O18">
        <v>181</v>
      </c>
      <c r="P18">
        <v>259</v>
      </c>
      <c r="Q18">
        <v>274</v>
      </c>
      <c r="R18">
        <v>299</v>
      </c>
      <c r="S18">
        <v>209</v>
      </c>
      <c r="T18">
        <v>1270</v>
      </c>
      <c r="U18">
        <v>2570</v>
      </c>
      <c r="V18">
        <v>4110</v>
      </c>
      <c r="W18">
        <v>4360</v>
      </c>
      <c r="X18">
        <v>3660</v>
      </c>
      <c r="Y18">
        <v>5190</v>
      </c>
      <c r="Z18">
        <v>5410</v>
      </c>
      <c r="AA18">
        <v>6020</v>
      </c>
      <c r="AB18">
        <v>5400</v>
      </c>
    </row>
    <row r="19" spans="1:28" x14ac:dyDescent="0.25">
      <c r="A19" s="6" t="s">
        <v>99</v>
      </c>
      <c r="B19">
        <v>86</v>
      </c>
      <c r="C19">
        <v>85</v>
      </c>
      <c r="D19">
        <v>96</v>
      </c>
      <c r="E19">
        <v>99</v>
      </c>
      <c r="F19">
        <v>102</v>
      </c>
      <c r="G19">
        <v>124</v>
      </c>
      <c r="H19">
        <v>118</v>
      </c>
      <c r="I19">
        <v>115</v>
      </c>
      <c r="J19">
        <v>120</v>
      </c>
      <c r="K19">
        <v>14</v>
      </c>
      <c r="L19">
        <v>31</v>
      </c>
      <c r="M19">
        <v>34</v>
      </c>
      <c r="N19">
        <v>43</v>
      </c>
      <c r="O19">
        <v>40</v>
      </c>
      <c r="P19">
        <v>62</v>
      </c>
      <c r="Q19">
        <v>53</v>
      </c>
      <c r="R19">
        <v>41</v>
      </c>
      <c r="S19">
        <v>91</v>
      </c>
      <c r="T19">
        <v>918</v>
      </c>
      <c r="U19">
        <v>1430</v>
      </c>
      <c r="V19">
        <v>2700</v>
      </c>
      <c r="W19">
        <v>3800</v>
      </c>
      <c r="X19">
        <v>1927</v>
      </c>
      <c r="Y19">
        <v>2653</v>
      </c>
      <c r="Z19">
        <v>2547</v>
      </c>
      <c r="AA19">
        <v>4933</v>
      </c>
      <c r="AB19">
        <v>4187</v>
      </c>
    </row>
    <row r="20" spans="1:28" x14ac:dyDescent="0.25">
      <c r="A20" s="6" t="s">
        <v>100</v>
      </c>
      <c r="B20">
        <v>87</v>
      </c>
      <c r="C20">
        <v>106</v>
      </c>
      <c r="D20">
        <v>144</v>
      </c>
      <c r="E20">
        <v>137</v>
      </c>
      <c r="F20">
        <v>118</v>
      </c>
      <c r="G20">
        <v>119</v>
      </c>
      <c r="H20">
        <v>101</v>
      </c>
      <c r="I20">
        <v>82</v>
      </c>
      <c r="J20">
        <v>100</v>
      </c>
      <c r="K20">
        <v>14</v>
      </c>
      <c r="L20">
        <v>67</v>
      </c>
      <c r="M20">
        <v>141</v>
      </c>
      <c r="N20">
        <v>98</v>
      </c>
      <c r="O20">
        <v>50</v>
      </c>
      <c r="P20">
        <v>56</v>
      </c>
      <c r="Q20">
        <v>35</v>
      </c>
      <c r="R20">
        <v>11</v>
      </c>
      <c r="S20">
        <v>35</v>
      </c>
      <c r="T20">
        <v>840</v>
      </c>
      <c r="U20">
        <v>2387</v>
      </c>
      <c r="V20">
        <v>3753</v>
      </c>
      <c r="W20">
        <v>3643</v>
      </c>
      <c r="X20">
        <v>2650</v>
      </c>
      <c r="Y20">
        <v>2633</v>
      </c>
      <c r="Z20">
        <v>2793</v>
      </c>
      <c r="AA20">
        <v>1487</v>
      </c>
      <c r="AB20">
        <v>1803</v>
      </c>
    </row>
    <row r="21" spans="1:28" x14ac:dyDescent="0.25">
      <c r="A21" s="6" t="s">
        <v>101</v>
      </c>
      <c r="B21">
        <v>92</v>
      </c>
      <c r="C21">
        <v>120</v>
      </c>
      <c r="D21">
        <v>144</v>
      </c>
      <c r="E21">
        <v>154</v>
      </c>
      <c r="F21">
        <v>154</v>
      </c>
      <c r="G21">
        <v>146</v>
      </c>
      <c r="H21">
        <v>137</v>
      </c>
      <c r="I21">
        <v>74</v>
      </c>
      <c r="J21">
        <v>62</v>
      </c>
      <c r="K21">
        <v>14</v>
      </c>
      <c r="L21">
        <v>73</v>
      </c>
      <c r="M21">
        <v>128</v>
      </c>
      <c r="N21">
        <v>102</v>
      </c>
      <c r="O21">
        <v>152</v>
      </c>
      <c r="P21">
        <v>127</v>
      </c>
      <c r="Q21">
        <v>118</v>
      </c>
      <c r="R21">
        <v>23</v>
      </c>
      <c r="S21">
        <v>9</v>
      </c>
      <c r="T21">
        <v>932</v>
      </c>
      <c r="U21">
        <v>2397</v>
      </c>
      <c r="V21">
        <v>3323</v>
      </c>
      <c r="W21">
        <v>2820</v>
      </c>
      <c r="X21">
        <v>4080</v>
      </c>
      <c r="Y21">
        <v>4160</v>
      </c>
      <c r="Z21">
        <v>4920</v>
      </c>
      <c r="AA21">
        <v>2260</v>
      </c>
      <c r="AB21">
        <v>1190</v>
      </c>
    </row>
    <row r="22" spans="1:28" x14ac:dyDescent="0.25">
      <c r="A22" s="6" t="s">
        <v>102</v>
      </c>
      <c r="B22">
        <v>86</v>
      </c>
      <c r="C22">
        <v>104</v>
      </c>
      <c r="D22">
        <v>116</v>
      </c>
      <c r="E22">
        <v>147</v>
      </c>
      <c r="F22">
        <v>152</v>
      </c>
      <c r="G22">
        <v>149</v>
      </c>
      <c r="H22">
        <v>127</v>
      </c>
      <c r="I22">
        <v>123</v>
      </c>
      <c r="J22">
        <v>81</v>
      </c>
      <c r="K22">
        <v>28</v>
      </c>
      <c r="L22">
        <v>94</v>
      </c>
      <c r="M22">
        <v>125</v>
      </c>
      <c r="N22">
        <v>157</v>
      </c>
      <c r="O22">
        <v>191</v>
      </c>
      <c r="P22">
        <v>178</v>
      </c>
      <c r="Q22">
        <v>143</v>
      </c>
      <c r="R22">
        <v>170</v>
      </c>
      <c r="S22">
        <v>66</v>
      </c>
      <c r="T22">
        <v>1315</v>
      </c>
      <c r="U22">
        <v>3180</v>
      </c>
      <c r="V22">
        <v>4100</v>
      </c>
      <c r="W22">
        <v>4527</v>
      </c>
      <c r="X22">
        <v>3987</v>
      </c>
      <c r="Y22">
        <v>4747</v>
      </c>
      <c r="Z22">
        <v>4400</v>
      </c>
      <c r="AA22">
        <v>4360</v>
      </c>
      <c r="AB22">
        <v>2883</v>
      </c>
    </row>
    <row r="23" spans="1:28" x14ac:dyDescent="0.25">
      <c r="A23" s="6" t="s">
        <v>103</v>
      </c>
      <c r="B23">
        <v>92</v>
      </c>
      <c r="C23">
        <v>102</v>
      </c>
      <c r="D23">
        <v>116</v>
      </c>
      <c r="E23">
        <v>109</v>
      </c>
      <c r="F23">
        <v>115</v>
      </c>
      <c r="G23">
        <v>98</v>
      </c>
      <c r="H23">
        <v>87</v>
      </c>
      <c r="I23">
        <v>88</v>
      </c>
      <c r="J23">
        <v>62</v>
      </c>
      <c r="K23">
        <v>29</v>
      </c>
      <c r="L23">
        <v>139</v>
      </c>
      <c r="M23">
        <v>219</v>
      </c>
      <c r="N23">
        <v>204</v>
      </c>
      <c r="O23">
        <v>130</v>
      </c>
      <c r="P23">
        <v>101</v>
      </c>
      <c r="Q23">
        <v>87</v>
      </c>
      <c r="R23">
        <v>46</v>
      </c>
      <c r="S23">
        <v>17</v>
      </c>
      <c r="T23">
        <v>1043</v>
      </c>
      <c r="U23">
        <v>2117</v>
      </c>
      <c r="V23">
        <v>3560</v>
      </c>
      <c r="W23">
        <v>3800</v>
      </c>
      <c r="X23">
        <v>3200</v>
      </c>
      <c r="Y23">
        <v>2873</v>
      </c>
      <c r="Z23">
        <v>3227</v>
      </c>
      <c r="AA23">
        <v>1963</v>
      </c>
      <c r="AB23">
        <v>983</v>
      </c>
    </row>
    <row r="24" spans="1:28" x14ac:dyDescent="0.25">
      <c r="A24" s="6" t="s">
        <v>104</v>
      </c>
      <c r="B24">
        <v>92</v>
      </c>
      <c r="C24">
        <v>111</v>
      </c>
      <c r="D24">
        <v>126</v>
      </c>
      <c r="E24">
        <v>139</v>
      </c>
      <c r="F24">
        <v>158</v>
      </c>
      <c r="G24">
        <v>143</v>
      </c>
      <c r="H24">
        <v>110</v>
      </c>
      <c r="I24">
        <v>111</v>
      </c>
      <c r="J24">
        <v>116</v>
      </c>
      <c r="K24">
        <v>20</v>
      </c>
      <c r="L24">
        <v>55</v>
      </c>
      <c r="M24">
        <v>71</v>
      </c>
      <c r="N24">
        <v>99</v>
      </c>
      <c r="O24">
        <v>137</v>
      </c>
      <c r="P24">
        <v>127</v>
      </c>
      <c r="Q24">
        <v>60</v>
      </c>
      <c r="R24">
        <v>58</v>
      </c>
      <c r="S24">
        <v>73</v>
      </c>
      <c r="T24">
        <v>748</v>
      </c>
      <c r="U24">
        <v>1423</v>
      </c>
      <c r="V24">
        <v>1813</v>
      </c>
      <c r="W24">
        <v>2130</v>
      </c>
      <c r="X24">
        <v>3227</v>
      </c>
      <c r="Y24">
        <v>2970</v>
      </c>
      <c r="Z24">
        <v>1953</v>
      </c>
      <c r="AA24">
        <v>2000</v>
      </c>
      <c r="AB24">
        <v>2187</v>
      </c>
    </row>
    <row r="25" spans="1:28" x14ac:dyDescent="0.25">
      <c r="A25" s="6" t="s">
        <v>105</v>
      </c>
    </row>
    <row r="26" spans="1:28" x14ac:dyDescent="0.25">
      <c r="A26" s="6" t="s">
        <v>106</v>
      </c>
      <c r="B26">
        <v>100.5</v>
      </c>
      <c r="C26">
        <v>109</v>
      </c>
      <c r="D26">
        <v>154</v>
      </c>
      <c r="E26">
        <v>162</v>
      </c>
      <c r="F26">
        <v>111</v>
      </c>
      <c r="G26">
        <v>130</v>
      </c>
      <c r="H26">
        <v>83</v>
      </c>
      <c r="I26">
        <v>73</v>
      </c>
      <c r="J26">
        <v>76</v>
      </c>
      <c r="K26">
        <v>19.5</v>
      </c>
      <c r="L26">
        <v>76</v>
      </c>
      <c r="M26">
        <v>251</v>
      </c>
      <c r="N26">
        <v>281</v>
      </c>
      <c r="O26">
        <v>71</v>
      </c>
      <c r="P26">
        <v>168</v>
      </c>
      <c r="Q26">
        <v>23</v>
      </c>
      <c r="R26">
        <v>13</v>
      </c>
      <c r="S26">
        <v>11</v>
      </c>
      <c r="T26">
        <v>1240</v>
      </c>
      <c r="U26">
        <v>1660</v>
      </c>
      <c r="V26">
        <v>3250</v>
      </c>
      <c r="W26">
        <v>3540</v>
      </c>
      <c r="X26">
        <v>2130</v>
      </c>
      <c r="Y26">
        <v>3290</v>
      </c>
      <c r="Z26">
        <v>1570</v>
      </c>
      <c r="AA26">
        <v>880</v>
      </c>
      <c r="AB26">
        <v>770</v>
      </c>
    </row>
    <row r="27" spans="1:28" x14ac:dyDescent="0.25">
      <c r="A27" s="6" t="s">
        <v>107</v>
      </c>
      <c r="B27">
        <v>87</v>
      </c>
      <c r="C27">
        <v>90</v>
      </c>
      <c r="D27">
        <v>99</v>
      </c>
      <c r="E27">
        <v>107</v>
      </c>
      <c r="F27">
        <v>94</v>
      </c>
      <c r="G27">
        <v>101</v>
      </c>
      <c r="H27">
        <v>107</v>
      </c>
      <c r="I27">
        <v>75</v>
      </c>
      <c r="J27">
        <v>77</v>
      </c>
      <c r="K27">
        <v>15.5</v>
      </c>
      <c r="L27">
        <v>40</v>
      </c>
      <c r="M27">
        <v>67</v>
      </c>
      <c r="N27">
        <v>118</v>
      </c>
      <c r="O27">
        <v>55</v>
      </c>
      <c r="P27">
        <v>72</v>
      </c>
      <c r="Q27">
        <v>103</v>
      </c>
      <c r="R27">
        <v>34</v>
      </c>
      <c r="S27">
        <v>24</v>
      </c>
      <c r="T27">
        <v>585</v>
      </c>
      <c r="U27">
        <v>770</v>
      </c>
      <c r="V27">
        <v>1490</v>
      </c>
      <c r="W27">
        <v>1530</v>
      </c>
      <c r="X27">
        <v>1420</v>
      </c>
      <c r="Y27">
        <v>1760</v>
      </c>
      <c r="Z27">
        <v>2000</v>
      </c>
      <c r="AA27">
        <v>1700</v>
      </c>
      <c r="AB27">
        <v>1130</v>
      </c>
    </row>
    <row r="28" spans="1:28" x14ac:dyDescent="0.25">
      <c r="A28" s="6" t="s">
        <v>108</v>
      </c>
      <c r="B28">
        <v>88.5</v>
      </c>
      <c r="C28">
        <v>98</v>
      </c>
      <c r="D28">
        <v>121</v>
      </c>
      <c r="E28">
        <v>119</v>
      </c>
      <c r="F28">
        <v>98</v>
      </c>
      <c r="G28">
        <v>100</v>
      </c>
      <c r="H28">
        <v>103</v>
      </c>
      <c r="I28">
        <v>98</v>
      </c>
      <c r="J28">
        <v>77</v>
      </c>
      <c r="K28">
        <v>20</v>
      </c>
      <c r="L28">
        <v>61</v>
      </c>
      <c r="M28">
        <v>138</v>
      </c>
      <c r="N28">
        <v>165</v>
      </c>
      <c r="O28">
        <v>84</v>
      </c>
      <c r="P28">
        <v>82</v>
      </c>
      <c r="Q28">
        <v>79</v>
      </c>
      <c r="R28">
        <v>51</v>
      </c>
      <c r="S28">
        <v>20</v>
      </c>
      <c r="T28">
        <v>585</v>
      </c>
      <c r="U28">
        <v>1230</v>
      </c>
      <c r="V28">
        <v>2160</v>
      </c>
      <c r="W28">
        <v>2370</v>
      </c>
      <c r="X28">
        <v>2090</v>
      </c>
      <c r="Y28">
        <v>2400</v>
      </c>
      <c r="Z28">
        <v>2450</v>
      </c>
      <c r="AA28">
        <v>1590</v>
      </c>
      <c r="AB28">
        <v>770</v>
      </c>
    </row>
    <row r="29" spans="1:28" x14ac:dyDescent="0.25">
      <c r="A29" s="6" t="s">
        <v>109</v>
      </c>
      <c r="B29">
        <v>87</v>
      </c>
      <c r="C29">
        <v>115</v>
      </c>
      <c r="D29">
        <v>134</v>
      </c>
      <c r="E29">
        <v>151</v>
      </c>
      <c r="F29">
        <v>135</v>
      </c>
      <c r="G29">
        <v>133</v>
      </c>
      <c r="H29">
        <v>123</v>
      </c>
      <c r="I29">
        <v>112</v>
      </c>
      <c r="J29">
        <v>113</v>
      </c>
      <c r="K29">
        <v>18</v>
      </c>
      <c r="L29">
        <v>117</v>
      </c>
      <c r="M29">
        <v>149</v>
      </c>
      <c r="N29">
        <v>158</v>
      </c>
      <c r="O29">
        <v>114</v>
      </c>
      <c r="P29">
        <v>87</v>
      </c>
      <c r="Q29">
        <v>59</v>
      </c>
      <c r="R29">
        <v>46</v>
      </c>
      <c r="S29">
        <v>40</v>
      </c>
      <c r="T29">
        <v>1035</v>
      </c>
      <c r="U29">
        <v>2340</v>
      </c>
      <c r="V29">
        <v>3210</v>
      </c>
      <c r="W29">
        <v>3860</v>
      </c>
      <c r="X29">
        <v>4370</v>
      </c>
      <c r="Y29">
        <v>4020</v>
      </c>
      <c r="Z29">
        <v>3420</v>
      </c>
      <c r="AA29">
        <v>2960</v>
      </c>
      <c r="AB29">
        <v>2970</v>
      </c>
    </row>
    <row r="30" spans="1:28" x14ac:dyDescent="0.25">
      <c r="A30" s="6" t="s">
        <v>110</v>
      </c>
      <c r="B30">
        <v>97.5</v>
      </c>
      <c r="C30">
        <v>106</v>
      </c>
      <c r="D30">
        <v>137</v>
      </c>
      <c r="E30">
        <v>157</v>
      </c>
      <c r="F30">
        <v>152</v>
      </c>
      <c r="G30">
        <v>143</v>
      </c>
      <c r="H30">
        <v>145</v>
      </c>
      <c r="I30">
        <v>102</v>
      </c>
      <c r="J30">
        <v>100</v>
      </c>
      <c r="K30">
        <v>9.5</v>
      </c>
      <c r="L30">
        <v>245</v>
      </c>
      <c r="M30">
        <v>72</v>
      </c>
      <c r="N30">
        <v>99</v>
      </c>
      <c r="O30">
        <v>86</v>
      </c>
      <c r="P30">
        <v>63</v>
      </c>
      <c r="Q30">
        <v>72</v>
      </c>
      <c r="R30">
        <v>25</v>
      </c>
      <c r="S30">
        <v>33</v>
      </c>
      <c r="T30">
        <v>1095</v>
      </c>
      <c r="U30">
        <v>1300</v>
      </c>
      <c r="V30">
        <v>2660</v>
      </c>
      <c r="W30">
        <v>3340</v>
      </c>
      <c r="X30">
        <v>3960</v>
      </c>
      <c r="Y30">
        <v>3550</v>
      </c>
      <c r="Z30">
        <v>4010</v>
      </c>
      <c r="AA30">
        <v>1910</v>
      </c>
      <c r="AB30">
        <v>2110</v>
      </c>
    </row>
    <row r="31" spans="1:28" x14ac:dyDescent="0.25">
      <c r="A31" s="6" t="s">
        <v>111</v>
      </c>
      <c r="B31">
        <v>73.5</v>
      </c>
      <c r="C31">
        <v>114</v>
      </c>
      <c r="D31">
        <v>130</v>
      </c>
      <c r="E31">
        <v>124</v>
      </c>
      <c r="F31">
        <v>108</v>
      </c>
      <c r="G31">
        <v>119</v>
      </c>
      <c r="H31">
        <v>98</v>
      </c>
      <c r="I31">
        <v>112</v>
      </c>
      <c r="J31">
        <v>109</v>
      </c>
      <c r="K31">
        <v>23.5</v>
      </c>
      <c r="L31">
        <v>79</v>
      </c>
      <c r="M31">
        <v>162</v>
      </c>
      <c r="N31">
        <v>169</v>
      </c>
      <c r="O31">
        <v>82</v>
      </c>
      <c r="P31">
        <v>118</v>
      </c>
      <c r="Q31">
        <v>55</v>
      </c>
      <c r="R31">
        <v>93</v>
      </c>
      <c r="S31">
        <v>79</v>
      </c>
      <c r="T31">
        <v>940</v>
      </c>
      <c r="U31">
        <v>2300</v>
      </c>
      <c r="V31">
        <v>4050</v>
      </c>
      <c r="W31">
        <v>3770</v>
      </c>
      <c r="X31">
        <v>3070</v>
      </c>
      <c r="Y31">
        <v>3010</v>
      </c>
      <c r="Z31">
        <v>2350</v>
      </c>
      <c r="AA31">
        <v>3230</v>
      </c>
      <c r="AB31">
        <v>2600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FA8E-BBB9-419A-93A8-1BF9A63DB3E0}">
  <dimension ref="A1:I31"/>
  <sheetViews>
    <sheetView workbookViewId="0">
      <selection activeCell="K17" sqref="K17"/>
    </sheetView>
  </sheetViews>
  <sheetFormatPr defaultRowHeight="15" x14ac:dyDescent="0.25"/>
  <cols>
    <col min="1" max="1" width="5.5703125" bestFit="1" customWidth="1"/>
  </cols>
  <sheetData>
    <row r="1" spans="1:9" x14ac:dyDescent="0.25">
      <c r="A1" s="15" t="s">
        <v>0</v>
      </c>
      <c r="B1" t="s">
        <v>154</v>
      </c>
      <c r="C1" t="s">
        <v>155</v>
      </c>
      <c r="D1" t="s">
        <v>156</v>
      </c>
      <c r="E1" t="s">
        <v>157</v>
      </c>
      <c r="F1" t="s">
        <v>158</v>
      </c>
      <c r="G1" t="s">
        <v>159</v>
      </c>
      <c r="H1" t="s">
        <v>160</v>
      </c>
      <c r="I1" t="s">
        <v>161</v>
      </c>
    </row>
    <row r="2" spans="1:9" x14ac:dyDescent="0.25">
      <c r="A2" s="6" t="s">
        <v>82</v>
      </c>
      <c r="B2">
        <v>15.872999999999999</v>
      </c>
      <c r="C2">
        <v>20.585999999999999</v>
      </c>
      <c r="E2">
        <v>15.728999999999999</v>
      </c>
      <c r="F2">
        <v>19.613</v>
      </c>
      <c r="H2">
        <v>16.402000000000001</v>
      </c>
      <c r="I2">
        <v>13.760999999999999</v>
      </c>
    </row>
    <row r="3" spans="1:9" x14ac:dyDescent="0.25">
      <c r="A3" s="6" t="s">
        <v>83</v>
      </c>
      <c r="B3">
        <v>12.076000000000001</v>
      </c>
      <c r="C3">
        <v>14.067</v>
      </c>
      <c r="E3">
        <v>18.927</v>
      </c>
      <c r="F3">
        <v>20.335000000000001</v>
      </c>
      <c r="H3">
        <v>18.25</v>
      </c>
      <c r="I3">
        <v>17.181000000000001</v>
      </c>
    </row>
    <row r="4" spans="1:9" x14ac:dyDescent="0.25">
      <c r="A4" s="6" t="s">
        <v>84</v>
      </c>
      <c r="B4">
        <v>32.569000000000003</v>
      </c>
      <c r="C4">
        <v>31.891999999999999</v>
      </c>
      <c r="E4">
        <v>28.048999999999999</v>
      </c>
      <c r="F4">
        <v>29.943999999999999</v>
      </c>
      <c r="H4">
        <v>25.300999999999998</v>
      </c>
      <c r="I4">
        <v>22.332000000000001</v>
      </c>
    </row>
    <row r="5" spans="1:9" x14ac:dyDescent="0.25">
      <c r="A5" s="6" t="s">
        <v>85</v>
      </c>
      <c r="B5">
        <v>33.444000000000003</v>
      </c>
      <c r="C5">
        <v>29.687999999999999</v>
      </c>
      <c r="E5">
        <v>26.256</v>
      </c>
      <c r="F5">
        <v>26.376999999999999</v>
      </c>
      <c r="H5">
        <v>23.356999999999999</v>
      </c>
      <c r="I5">
        <v>24.571000000000002</v>
      </c>
    </row>
    <row r="6" spans="1:9" x14ac:dyDescent="0.25">
      <c r="A6" s="6" t="s">
        <v>86</v>
      </c>
      <c r="B6">
        <v>39.908999999999999</v>
      </c>
      <c r="C6">
        <v>14.9</v>
      </c>
      <c r="E6">
        <v>14.321</v>
      </c>
      <c r="F6">
        <v>15.897</v>
      </c>
      <c r="H6">
        <v>16.388999999999999</v>
      </c>
      <c r="I6">
        <v>16.233000000000001</v>
      </c>
    </row>
    <row r="7" spans="1:9" x14ac:dyDescent="0.25">
      <c r="A7" s="6" t="s">
        <v>87</v>
      </c>
      <c r="B7">
        <v>16.399999999999999</v>
      </c>
      <c r="C7">
        <v>19.149000000000001</v>
      </c>
      <c r="D7">
        <v>14.449</v>
      </c>
      <c r="E7">
        <v>13.739000000000001</v>
      </c>
      <c r="F7">
        <v>15.423999999999999</v>
      </c>
      <c r="G7">
        <v>13.827999999999999</v>
      </c>
      <c r="H7">
        <v>11.345000000000001</v>
      </c>
      <c r="I7">
        <v>11.167999999999999</v>
      </c>
    </row>
    <row r="8" spans="1:9" x14ac:dyDescent="0.25">
      <c r="A8" s="6" t="s">
        <v>88</v>
      </c>
      <c r="B8">
        <v>16.222000000000001</v>
      </c>
      <c r="C8">
        <v>27.736000000000001</v>
      </c>
      <c r="D8">
        <v>16.843</v>
      </c>
      <c r="E8">
        <v>16.399999999999999</v>
      </c>
      <c r="F8">
        <v>12.675000000000001</v>
      </c>
      <c r="G8">
        <v>11.877000000000001</v>
      </c>
      <c r="H8">
        <v>14.129</v>
      </c>
      <c r="I8">
        <v>13.119</v>
      </c>
    </row>
    <row r="9" spans="1:9" x14ac:dyDescent="0.25">
      <c r="A9" s="6" t="s">
        <v>89</v>
      </c>
      <c r="B9">
        <v>15.291</v>
      </c>
      <c r="C9">
        <v>17.167999999999999</v>
      </c>
      <c r="D9">
        <v>14.804</v>
      </c>
      <c r="E9">
        <v>12.055</v>
      </c>
      <c r="F9">
        <v>11.877000000000001</v>
      </c>
      <c r="G9">
        <v>11.256</v>
      </c>
      <c r="H9">
        <v>11.522</v>
      </c>
      <c r="I9">
        <v>9.8379999999999992</v>
      </c>
    </row>
    <row r="10" spans="1:9" x14ac:dyDescent="0.25">
      <c r="A10" s="6" t="s">
        <v>90</v>
      </c>
      <c r="B10">
        <v>16.810500000000001</v>
      </c>
      <c r="C10">
        <v>16.14</v>
      </c>
      <c r="D10">
        <v>18.553000000000001</v>
      </c>
      <c r="E10">
        <v>17.167999999999999</v>
      </c>
      <c r="F10">
        <v>16.318999999999999</v>
      </c>
      <c r="G10">
        <v>10.242000000000001</v>
      </c>
      <c r="H10">
        <v>10.196999999999999</v>
      </c>
      <c r="I10">
        <v>12.342000000000001</v>
      </c>
    </row>
    <row r="11" spans="1:9" x14ac:dyDescent="0.25">
      <c r="A11" s="6" t="s">
        <v>91</v>
      </c>
      <c r="B11">
        <v>13.504</v>
      </c>
      <c r="C11">
        <v>17.123000000000001</v>
      </c>
      <c r="D11">
        <v>14.7995</v>
      </c>
      <c r="E11">
        <v>16.2745</v>
      </c>
      <c r="F11">
        <v>13.9955</v>
      </c>
      <c r="G11">
        <v>9.125</v>
      </c>
      <c r="H11">
        <v>8.3204999999999991</v>
      </c>
      <c r="I11">
        <v>9.5495000000000001</v>
      </c>
    </row>
    <row r="12" spans="1:9" x14ac:dyDescent="0.25">
      <c r="A12" s="6" t="s">
        <v>92</v>
      </c>
      <c r="B12">
        <v>10.990500000000001</v>
      </c>
      <c r="C12">
        <v>12.365</v>
      </c>
      <c r="D12">
        <v>11.300999999999998</v>
      </c>
      <c r="E12">
        <v>10.946</v>
      </c>
      <c r="F12">
        <v>10.990500000000001</v>
      </c>
      <c r="G12">
        <v>8.3745000000000012</v>
      </c>
      <c r="H12">
        <v>8.7735000000000003</v>
      </c>
      <c r="I12">
        <v>8.5075000000000003</v>
      </c>
    </row>
    <row r="13" spans="1:9" x14ac:dyDescent="0.25">
      <c r="A13" s="6" t="s">
        <v>93</v>
      </c>
    </row>
    <row r="14" spans="1:9" x14ac:dyDescent="0.25">
      <c r="A14" s="6" t="s">
        <v>94</v>
      </c>
    </row>
    <row r="15" spans="1:9" x14ac:dyDescent="0.25">
      <c r="A15" s="6" t="s">
        <v>95</v>
      </c>
    </row>
    <row r="16" spans="1:9" x14ac:dyDescent="0.25">
      <c r="A16" s="6" t="s">
        <v>96</v>
      </c>
    </row>
    <row r="17" spans="1:9" x14ac:dyDescent="0.25">
      <c r="A17" s="6" t="s">
        <v>97</v>
      </c>
    </row>
    <row r="18" spans="1:9" x14ac:dyDescent="0.25">
      <c r="A18" s="6" t="s">
        <v>98</v>
      </c>
    </row>
    <row r="19" spans="1:9" x14ac:dyDescent="0.25">
      <c r="A19" s="6" t="s">
        <v>99</v>
      </c>
      <c r="B19">
        <v>14.124000000000001</v>
      </c>
      <c r="C19">
        <v>15.05</v>
      </c>
      <c r="E19">
        <v>20.166</v>
      </c>
      <c r="F19">
        <v>19.434000000000001</v>
      </c>
      <c r="H19">
        <v>15.968999999999999</v>
      </c>
      <c r="I19">
        <v>16.11</v>
      </c>
    </row>
    <row r="20" spans="1:9" x14ac:dyDescent="0.25">
      <c r="A20" s="6" t="s">
        <v>100</v>
      </c>
      <c r="B20">
        <v>16.983000000000001</v>
      </c>
      <c r="C20">
        <v>8.9719999999999995</v>
      </c>
      <c r="E20">
        <v>15.856</v>
      </c>
      <c r="F20">
        <v>16.193999999999999</v>
      </c>
      <c r="H20">
        <v>12</v>
      </c>
      <c r="I20">
        <v>18.757000000000001</v>
      </c>
    </row>
    <row r="21" spans="1:9" x14ac:dyDescent="0.25">
      <c r="A21" s="6" t="s">
        <v>101</v>
      </c>
      <c r="B21">
        <v>10.077999999999999</v>
      </c>
      <c r="C21">
        <v>10.833</v>
      </c>
      <c r="E21">
        <v>17.093</v>
      </c>
      <c r="F21">
        <v>18.771000000000001</v>
      </c>
      <c r="H21">
        <v>12.145</v>
      </c>
      <c r="I21">
        <v>11.706</v>
      </c>
    </row>
    <row r="22" spans="1:9" x14ac:dyDescent="0.25">
      <c r="A22" s="6" t="s">
        <v>102</v>
      </c>
      <c r="B22">
        <v>17.277999999999999</v>
      </c>
      <c r="C22">
        <v>25.202000000000002</v>
      </c>
      <c r="E22">
        <v>19.042000000000002</v>
      </c>
      <c r="F22">
        <v>32.524000000000001</v>
      </c>
      <c r="H22">
        <v>13.615</v>
      </c>
      <c r="I22">
        <v>16.181999999999999</v>
      </c>
    </row>
    <row r="23" spans="1:9" x14ac:dyDescent="0.25">
      <c r="A23" s="6" t="s">
        <v>103</v>
      </c>
      <c r="B23">
        <v>9.7219999999999995</v>
      </c>
      <c r="C23">
        <v>9.4890000000000008</v>
      </c>
      <c r="D23">
        <v>6.7709999999999999</v>
      </c>
      <c r="E23">
        <v>6.9260000000000002</v>
      </c>
      <c r="F23">
        <v>7.625</v>
      </c>
      <c r="G23">
        <v>6.6929999999999996</v>
      </c>
      <c r="H23">
        <v>5.766</v>
      </c>
      <c r="I23">
        <v>6.6150000000000002</v>
      </c>
    </row>
    <row r="24" spans="1:9" x14ac:dyDescent="0.25">
      <c r="A24" s="6" t="s">
        <v>104</v>
      </c>
      <c r="B24">
        <v>18.329499999999999</v>
      </c>
      <c r="C24">
        <v>26.888000000000002</v>
      </c>
      <c r="D24">
        <v>19.134500000000003</v>
      </c>
      <c r="E24">
        <v>19.268500000000003</v>
      </c>
      <c r="F24">
        <v>19.134</v>
      </c>
      <c r="G24">
        <v>18.016999999999999</v>
      </c>
      <c r="H24">
        <v>18.8215</v>
      </c>
      <c r="I24">
        <v>17.391500000000001</v>
      </c>
    </row>
    <row r="25" spans="1:9" x14ac:dyDescent="0.25">
      <c r="A25" s="6" t="s">
        <v>105</v>
      </c>
      <c r="B25">
        <v>12.631</v>
      </c>
      <c r="C25">
        <v>13.873999999999999</v>
      </c>
      <c r="D25">
        <v>7.798</v>
      </c>
      <c r="E25">
        <v>8.9065000000000012</v>
      </c>
      <c r="F25">
        <v>8.0640000000000001</v>
      </c>
      <c r="G25">
        <v>10.060500000000001</v>
      </c>
      <c r="H25">
        <v>7.931</v>
      </c>
      <c r="I25">
        <v>7.7534999999999998</v>
      </c>
    </row>
    <row r="26" spans="1:9" x14ac:dyDescent="0.25">
      <c r="A26" s="6" t="s">
        <v>106</v>
      </c>
    </row>
    <row r="27" spans="1:9" x14ac:dyDescent="0.25">
      <c r="A27" s="6" t="s">
        <v>107</v>
      </c>
    </row>
    <row r="28" spans="1:9" x14ac:dyDescent="0.25">
      <c r="A28" s="6" t="s">
        <v>108</v>
      </c>
    </row>
    <row r="29" spans="1:9" x14ac:dyDescent="0.25">
      <c r="A29" s="6" t="s">
        <v>109</v>
      </c>
    </row>
    <row r="30" spans="1:9" x14ac:dyDescent="0.25">
      <c r="A30" s="6" t="s">
        <v>110</v>
      </c>
    </row>
    <row r="31" spans="1:9" x14ac:dyDescent="0.25">
      <c r="A31" s="6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Figure 1</vt:lpstr>
      <vt:lpstr>Table 2</vt:lpstr>
      <vt:lpstr>Figure 2</vt:lpstr>
      <vt:lpstr>Supplemental Figure 1</vt:lpstr>
      <vt:lpstr>Supplemental 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Slusher, Aaron</dc:creator>
  <cp:lastModifiedBy>Santoro, Nicola</cp:lastModifiedBy>
  <dcterms:created xsi:type="dcterms:W3CDTF">2023-06-26T14:55:33Z</dcterms:created>
  <dcterms:modified xsi:type="dcterms:W3CDTF">2024-11-08T20:35:12Z</dcterms:modified>
</cp:coreProperties>
</file>