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filterPrivacy="1"/>
  <xr:revisionPtr revIDLastSave="0" documentId="13_ncr:1_{40CDA36F-8146-4541-9B8A-8F5FEE22CC34}" xr6:coauthVersionLast="47" xr6:coauthVersionMax="47" xr10:uidLastSave="{00000000-0000-0000-0000-000000000000}"/>
  <bookViews>
    <workbookView xWindow="2020" yWindow="5440" windowWidth="26860" windowHeight="16060" firstSheet="44" activeTab="30" xr2:uid="{00000000-000D-0000-FFFF-FFFF00000000}"/>
  </bookViews>
  <sheets>
    <sheet name="Figure 1B" sheetId="1" r:id="rId1"/>
    <sheet name="Figure 1D" sheetId="2" r:id="rId2"/>
    <sheet name="Figure 1F" sheetId="3" r:id="rId3"/>
    <sheet name="Figure 1H" sheetId="4" r:id="rId4"/>
    <sheet name="Figure 2B" sheetId="5" r:id="rId5"/>
    <sheet name="Figure 2C" sheetId="6" r:id="rId6"/>
    <sheet name="Figure 3K" sheetId="7" r:id="rId7"/>
    <sheet name="Figure 4D, 4E" sheetId="8" r:id="rId8"/>
    <sheet name="Figure 5B" sheetId="9" r:id="rId9"/>
    <sheet name="Figure 5C" sheetId="10" r:id="rId10"/>
    <sheet name="Figure 6B" sheetId="11" r:id="rId11"/>
    <sheet name="Figure 6G" sheetId="12" r:id="rId12"/>
    <sheet name="Figure 7D and 7E" sheetId="13" r:id="rId13"/>
    <sheet name="Figure 7G" sheetId="14" r:id="rId14"/>
    <sheet name="Figure 7I" sheetId="15" r:id="rId15"/>
    <sheet name="Figure 7K" sheetId="17" r:id="rId16"/>
    <sheet name="Figure 8B" sheetId="18" r:id="rId17"/>
    <sheet name="Figure 8C" sheetId="19" r:id="rId18"/>
    <sheet name="Figure 8E" sheetId="20" r:id="rId19"/>
    <sheet name="Figure 10C" sheetId="21" r:id="rId20"/>
    <sheet name="Figure 10E" sheetId="22" r:id="rId21"/>
    <sheet name="Figure 11D" sheetId="23" r:id="rId22"/>
    <sheet name="Figure 11F" sheetId="24" r:id="rId23"/>
    <sheet name="Figure 11G" sheetId="25" r:id="rId24"/>
    <sheet name="Figure 11I and 11J" sheetId="26" r:id="rId25"/>
    <sheet name="Figure 12D" sheetId="27" r:id="rId26"/>
    <sheet name="Figure 12F-12J" sheetId="28" r:id="rId27"/>
    <sheet name="Figure 13A and 13C" sheetId="29" r:id="rId28"/>
    <sheet name="Figure 14B" sheetId="30" r:id="rId29"/>
    <sheet name="Figure 14D-14H" sheetId="31" r:id="rId30"/>
    <sheet name="Figure S1B" sheetId="32" r:id="rId31"/>
    <sheet name="Figure S1D" sheetId="33" r:id="rId32"/>
    <sheet name="Figure S1F" sheetId="34" r:id="rId33"/>
    <sheet name="Figure S1H" sheetId="35" r:id="rId34"/>
    <sheet name="Figure S1J" sheetId="36" r:id="rId35"/>
    <sheet name="Figure S1L-Q" sheetId="37" r:id="rId36"/>
    <sheet name="Figure S1R-U" sheetId="38" r:id="rId37"/>
    <sheet name="Figure S1V-Y" sheetId="39" r:id="rId38"/>
    <sheet name="Figure S2I" sheetId="40" r:id="rId39"/>
    <sheet name="Figure S2O" sheetId="41" r:id="rId40"/>
    <sheet name="Figure S2Q" sheetId="45" r:id="rId41"/>
    <sheet name="Figure S3A and B" sheetId="46" r:id="rId42"/>
    <sheet name="Figure S3C and D" sheetId="47" r:id="rId43"/>
    <sheet name="Figure S3I-M" sheetId="42" r:id="rId44"/>
    <sheet name="Figure S4H" sheetId="43" r:id="rId45"/>
    <sheet name="Figure S4J" sheetId="44" r:id="rId46"/>
    <sheet name="Figure S4K" sheetId="48" r:id="rId47"/>
    <sheet name="Figure S4M" sheetId="49" r:id="rId48"/>
    <sheet name="Figure S6B" sheetId="50" r:id="rId49"/>
    <sheet name="Figure S6E" sheetId="51" r:id="rId50"/>
    <sheet name="Figure S6G and H" sheetId="52" r:id="rId51"/>
    <sheet name="Figure S6J and K" sheetId="53" r:id="rId52"/>
    <sheet name="Figure S8A" sheetId="56" r:id="rId53"/>
    <sheet name="Figure S8C" sheetId="57" r:id="rId54"/>
    <sheet name="Figure S8F and G" sheetId="58" r:id="rId55"/>
    <sheet name="Figure S8H" sheetId="59" r:id="rId56"/>
    <sheet name="Figure S8I" sheetId="60" r:id="rId5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52" l="1"/>
  <c r="K8" i="52"/>
  <c r="O7" i="52"/>
  <c r="O9" i="52" s="1"/>
  <c r="I5" i="52"/>
  <c r="I9" i="52" s="1"/>
  <c r="K4" i="52"/>
  <c r="K9" i="52" s="1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G26" i="52"/>
  <c r="E26" i="52"/>
  <c r="A26" i="52"/>
  <c r="G25" i="52"/>
  <c r="E25" i="52"/>
  <c r="A25" i="52"/>
  <c r="G24" i="52"/>
  <c r="E24" i="52"/>
  <c r="A24" i="52"/>
  <c r="G23" i="52"/>
  <c r="E23" i="52"/>
  <c r="A23" i="52"/>
  <c r="G22" i="52"/>
  <c r="E22" i="52"/>
  <c r="A22" i="52"/>
  <c r="G21" i="52"/>
  <c r="E21" i="52"/>
  <c r="A21" i="52"/>
  <c r="G20" i="52"/>
  <c r="E20" i="52"/>
  <c r="A20" i="52"/>
  <c r="G19" i="52"/>
  <c r="E19" i="52"/>
  <c r="A19" i="52"/>
  <c r="G18" i="52"/>
  <c r="E18" i="52"/>
  <c r="G17" i="52"/>
  <c r="E17" i="52"/>
  <c r="A17" i="52"/>
  <c r="G16" i="52"/>
  <c r="E16" i="52"/>
  <c r="A16" i="52"/>
  <c r="G15" i="52"/>
  <c r="E15" i="52"/>
  <c r="A15" i="52"/>
  <c r="G14" i="52"/>
  <c r="E14" i="52"/>
  <c r="A14" i="52"/>
  <c r="G13" i="52"/>
  <c r="E13" i="52"/>
  <c r="A13" i="52"/>
  <c r="G12" i="52"/>
  <c r="E12" i="52"/>
  <c r="A12" i="52"/>
  <c r="G11" i="52"/>
  <c r="E11" i="52"/>
  <c r="A11" i="52"/>
  <c r="G10" i="52"/>
  <c r="E10" i="52"/>
  <c r="A10" i="52"/>
  <c r="G9" i="52"/>
  <c r="E9" i="52"/>
  <c r="A9" i="52"/>
  <c r="G8" i="52"/>
  <c r="E8" i="52"/>
  <c r="A8" i="52"/>
  <c r="G7" i="52"/>
  <c r="E7" i="52"/>
  <c r="A7" i="52"/>
  <c r="G6" i="52"/>
  <c r="E6" i="52"/>
  <c r="A6" i="52"/>
  <c r="G5" i="52"/>
  <c r="E5" i="52"/>
  <c r="A5" i="52"/>
  <c r="G4" i="52"/>
  <c r="E4" i="52"/>
  <c r="A4" i="52"/>
  <c r="F14" i="45" l="1"/>
  <c r="H14" i="45" s="1"/>
  <c r="I14" i="45" s="1"/>
  <c r="C14" i="45"/>
  <c r="E14" i="45" s="1"/>
  <c r="F13" i="45"/>
  <c r="H13" i="45" s="1"/>
  <c r="C13" i="45"/>
  <c r="E13" i="45" s="1"/>
  <c r="F12" i="45"/>
  <c r="H12" i="45" s="1"/>
  <c r="C12" i="45"/>
  <c r="E12" i="45" s="1"/>
  <c r="I12" i="45" s="1"/>
  <c r="F11" i="45"/>
  <c r="H11" i="45" s="1"/>
  <c r="C11" i="45"/>
  <c r="E11" i="45" s="1"/>
  <c r="F10" i="45"/>
  <c r="H10" i="45" s="1"/>
  <c r="C10" i="45"/>
  <c r="E10" i="45" s="1"/>
  <c r="F9" i="45"/>
  <c r="H9" i="45" s="1"/>
  <c r="C9" i="45"/>
  <c r="E9" i="45" s="1"/>
  <c r="I9" i="45" s="1"/>
  <c r="F8" i="45"/>
  <c r="H8" i="45" s="1"/>
  <c r="C8" i="45"/>
  <c r="E8" i="45" s="1"/>
  <c r="I8" i="45" s="1"/>
  <c r="F7" i="45"/>
  <c r="H7" i="45" s="1"/>
  <c r="C7" i="45"/>
  <c r="E7" i="45" s="1"/>
  <c r="F6" i="45"/>
  <c r="H6" i="45" s="1"/>
  <c r="C6" i="45"/>
  <c r="E6" i="45" s="1"/>
  <c r="F5" i="45"/>
  <c r="H5" i="45" s="1"/>
  <c r="C5" i="45"/>
  <c r="E5" i="45" s="1"/>
  <c r="F4" i="45"/>
  <c r="H4" i="45" s="1"/>
  <c r="C4" i="45"/>
  <c r="E4" i="45" s="1"/>
  <c r="I4" i="45" s="1"/>
  <c r="F3" i="45"/>
  <c r="H3" i="45" s="1"/>
  <c r="C3" i="45"/>
  <c r="E3" i="45" s="1"/>
  <c r="I6" i="45" l="1"/>
  <c r="I10" i="45"/>
  <c r="J10" i="45" s="1"/>
  <c r="I7" i="45"/>
  <c r="J7" i="45" s="1"/>
  <c r="I3" i="45"/>
  <c r="J3" i="45" s="1"/>
  <c r="I11" i="45"/>
  <c r="J11" i="45" s="1"/>
  <c r="J12" i="45"/>
  <c r="I5" i="45"/>
  <c r="J5" i="45" s="1"/>
  <c r="I13" i="45"/>
  <c r="J13" i="45" s="1"/>
  <c r="J4" i="45" l="1"/>
  <c r="J8" i="45"/>
  <c r="J14" i="45"/>
  <c r="J9" i="45"/>
  <c r="J6" i="45"/>
  <c r="F42" i="41"/>
  <c r="H42" i="41" s="1"/>
  <c r="C42" i="41"/>
  <c r="E42" i="41" s="1"/>
  <c r="I42" i="41" s="1"/>
  <c r="J42" i="41" s="1"/>
  <c r="F41" i="41"/>
  <c r="H41" i="41" s="1"/>
  <c r="E41" i="41"/>
  <c r="I41" i="41" s="1"/>
  <c r="C41" i="41"/>
  <c r="F40" i="41"/>
  <c r="H40" i="41" s="1"/>
  <c r="C40" i="41"/>
  <c r="E40" i="41" s="1"/>
  <c r="F39" i="41"/>
  <c r="H39" i="41" s="1"/>
  <c r="C39" i="41"/>
  <c r="E39" i="41" s="1"/>
  <c r="I39" i="41" s="1"/>
  <c r="J39" i="41" s="1"/>
  <c r="F38" i="41"/>
  <c r="H38" i="41" s="1"/>
  <c r="E38" i="41"/>
  <c r="I38" i="41" s="1"/>
  <c r="C38" i="41"/>
  <c r="F37" i="41"/>
  <c r="H37" i="41" s="1"/>
  <c r="E37" i="41"/>
  <c r="C37" i="41"/>
  <c r="F36" i="41"/>
  <c r="H36" i="41" s="1"/>
  <c r="C36" i="41"/>
  <c r="E36" i="41" s="1"/>
  <c r="F35" i="41"/>
  <c r="H35" i="41" s="1"/>
  <c r="C35" i="41"/>
  <c r="E35" i="41" s="1"/>
  <c r="I35" i="41" s="1"/>
  <c r="J35" i="41" s="1"/>
  <c r="F34" i="41"/>
  <c r="H34" i="41" s="1"/>
  <c r="I34" i="41" s="1"/>
  <c r="E34" i="41"/>
  <c r="C34" i="41"/>
  <c r="F33" i="41"/>
  <c r="H33" i="41" s="1"/>
  <c r="C33" i="41"/>
  <c r="E33" i="41" s="1"/>
  <c r="I33" i="41" s="1"/>
  <c r="F32" i="41"/>
  <c r="H32" i="41" s="1"/>
  <c r="C32" i="41"/>
  <c r="E32" i="41" s="1"/>
  <c r="F31" i="41"/>
  <c r="H31" i="41" s="1"/>
  <c r="C31" i="41"/>
  <c r="E31" i="41" s="1"/>
  <c r="I31" i="41" s="1"/>
  <c r="J31" i="41" s="1"/>
  <c r="F28" i="41"/>
  <c r="H28" i="41" s="1"/>
  <c r="C28" i="41"/>
  <c r="E28" i="41" s="1"/>
  <c r="I28" i="41" s="1"/>
  <c r="J28" i="41" s="1"/>
  <c r="F27" i="41"/>
  <c r="H27" i="41" s="1"/>
  <c r="C27" i="41"/>
  <c r="E27" i="41" s="1"/>
  <c r="I27" i="41" s="1"/>
  <c r="F26" i="41"/>
  <c r="H26" i="41" s="1"/>
  <c r="C26" i="41"/>
  <c r="E26" i="41" s="1"/>
  <c r="F25" i="41"/>
  <c r="H25" i="41" s="1"/>
  <c r="C25" i="41"/>
  <c r="E25" i="41" s="1"/>
  <c r="I25" i="41" s="1"/>
  <c r="J25" i="41" s="1"/>
  <c r="F24" i="41"/>
  <c r="H24" i="41" s="1"/>
  <c r="C24" i="41"/>
  <c r="E24" i="41" s="1"/>
  <c r="I24" i="41" s="1"/>
  <c r="F23" i="41"/>
  <c r="H23" i="41" s="1"/>
  <c r="E23" i="41"/>
  <c r="C23" i="41"/>
  <c r="F22" i="41"/>
  <c r="H22" i="41" s="1"/>
  <c r="C22" i="41"/>
  <c r="E22" i="41" s="1"/>
  <c r="F21" i="41"/>
  <c r="H21" i="41" s="1"/>
  <c r="C21" i="41"/>
  <c r="E21" i="41" s="1"/>
  <c r="F20" i="41"/>
  <c r="H20" i="41" s="1"/>
  <c r="E20" i="41"/>
  <c r="I20" i="41" s="1"/>
  <c r="C20" i="41"/>
  <c r="F19" i="41"/>
  <c r="H19" i="41" s="1"/>
  <c r="C19" i="41"/>
  <c r="E19" i="41" s="1"/>
  <c r="I19" i="41" s="1"/>
  <c r="F18" i="41"/>
  <c r="H18" i="41" s="1"/>
  <c r="C18" i="41"/>
  <c r="E18" i="41" s="1"/>
  <c r="F17" i="41"/>
  <c r="H17" i="41" s="1"/>
  <c r="C17" i="41"/>
  <c r="E17" i="41" s="1"/>
  <c r="I17" i="41" s="1"/>
  <c r="J17" i="41" s="1"/>
  <c r="F14" i="41"/>
  <c r="H14" i="41" s="1"/>
  <c r="C14" i="41"/>
  <c r="E14" i="41" s="1"/>
  <c r="F13" i="41"/>
  <c r="H13" i="41" s="1"/>
  <c r="C13" i="41"/>
  <c r="E13" i="41" s="1"/>
  <c r="I13" i="41" s="1"/>
  <c r="F12" i="41"/>
  <c r="H12" i="41" s="1"/>
  <c r="C12" i="41"/>
  <c r="E12" i="41" s="1"/>
  <c r="F11" i="41"/>
  <c r="H11" i="41" s="1"/>
  <c r="E11" i="41"/>
  <c r="C11" i="41"/>
  <c r="F10" i="41"/>
  <c r="H10" i="41" s="1"/>
  <c r="C10" i="41"/>
  <c r="E10" i="41" s="1"/>
  <c r="I10" i="41" s="1"/>
  <c r="J10" i="41" s="1"/>
  <c r="F9" i="41"/>
  <c r="H9" i="41" s="1"/>
  <c r="C9" i="41"/>
  <c r="E9" i="41" s="1"/>
  <c r="I9" i="41" s="1"/>
  <c r="J9" i="41" s="1"/>
  <c r="F8" i="41"/>
  <c r="H8" i="41" s="1"/>
  <c r="C8" i="41"/>
  <c r="E8" i="41" s="1"/>
  <c r="F7" i="41"/>
  <c r="H7" i="41" s="1"/>
  <c r="C7" i="41"/>
  <c r="E7" i="41" s="1"/>
  <c r="I7" i="41" s="1"/>
  <c r="J7" i="41" s="1"/>
  <c r="F6" i="41"/>
  <c r="H6" i="41" s="1"/>
  <c r="C6" i="41"/>
  <c r="E6" i="41" s="1"/>
  <c r="I6" i="41" s="1"/>
  <c r="F5" i="41"/>
  <c r="H5" i="41" s="1"/>
  <c r="E5" i="41"/>
  <c r="I5" i="41" s="1"/>
  <c r="C5" i="41"/>
  <c r="F4" i="41"/>
  <c r="H4" i="41" s="1"/>
  <c r="C4" i="41"/>
  <c r="E4" i="41" s="1"/>
  <c r="F3" i="41"/>
  <c r="H3" i="41" s="1"/>
  <c r="C3" i="41"/>
  <c r="E3" i="41" s="1"/>
  <c r="J33" i="41" l="1"/>
  <c r="J38" i="41"/>
  <c r="J19" i="41"/>
  <c r="I21" i="41"/>
  <c r="J21" i="41" s="1"/>
  <c r="I3" i="41"/>
  <c r="J3" i="41" s="1"/>
  <c r="I14" i="41"/>
  <c r="J14" i="41" s="1"/>
  <c r="J27" i="41"/>
  <c r="J34" i="41"/>
  <c r="J41" i="41"/>
  <c r="I32" i="41"/>
  <c r="J32" i="41" s="1"/>
  <c r="I18" i="41"/>
  <c r="I22" i="41"/>
  <c r="I40" i="41"/>
  <c r="I12" i="41"/>
  <c r="I36" i="41"/>
  <c r="J36" i="41" s="1"/>
  <c r="I4" i="41"/>
  <c r="J4" i="41" s="1"/>
  <c r="I8" i="41"/>
  <c r="J8" i="41" s="1"/>
  <c r="I11" i="41"/>
  <c r="J11" i="41" s="1"/>
  <c r="I26" i="41"/>
  <c r="J26" i="41" s="1"/>
  <c r="J22" i="41"/>
  <c r="J18" i="41"/>
  <c r="I37" i="41"/>
  <c r="J37" i="41" s="1"/>
  <c r="J20" i="41"/>
  <c r="I23" i="41"/>
  <c r="J23" i="41" s="1"/>
  <c r="J40" i="41"/>
  <c r="J13" i="41" l="1"/>
  <c r="J12" i="41"/>
  <c r="J5" i="41"/>
  <c r="J24" i="41"/>
  <c r="J6" i="41"/>
  <c r="H28" i="29"/>
  <c r="G28" i="29"/>
  <c r="F28" i="29"/>
  <c r="E28" i="29"/>
  <c r="D28" i="29"/>
  <c r="C28" i="29"/>
  <c r="B28" i="29"/>
  <c r="H27" i="29"/>
  <c r="G27" i="29"/>
  <c r="F27" i="29"/>
  <c r="E27" i="29"/>
  <c r="D27" i="29"/>
  <c r="C27" i="29"/>
  <c r="B27" i="29"/>
  <c r="H26" i="29"/>
  <c r="G26" i="29"/>
  <c r="F26" i="29"/>
  <c r="E26" i="29"/>
  <c r="D26" i="29"/>
  <c r="C26" i="29"/>
  <c r="B26" i="29"/>
  <c r="H25" i="29"/>
  <c r="G25" i="29"/>
  <c r="F25" i="29"/>
  <c r="E25" i="29"/>
  <c r="D25" i="29"/>
  <c r="C25" i="29"/>
  <c r="B25" i="29"/>
  <c r="H24" i="29"/>
  <c r="G24" i="29"/>
  <c r="F24" i="29"/>
  <c r="E24" i="29"/>
  <c r="D24" i="29"/>
  <c r="C24" i="29"/>
  <c r="B24" i="29"/>
  <c r="H23" i="29"/>
  <c r="F23" i="29"/>
  <c r="E23" i="29"/>
  <c r="D23" i="29"/>
  <c r="B23" i="29"/>
  <c r="H19" i="29"/>
  <c r="G19" i="29"/>
  <c r="F19" i="29"/>
  <c r="E19" i="29"/>
  <c r="D19" i="29"/>
  <c r="C19" i="29"/>
  <c r="B19" i="29"/>
  <c r="H18" i="29"/>
  <c r="G18" i="29"/>
  <c r="F18" i="29"/>
  <c r="E18" i="29"/>
  <c r="D18" i="29"/>
  <c r="C18" i="29"/>
  <c r="B18" i="29"/>
  <c r="H17" i="29"/>
  <c r="G17" i="29"/>
  <c r="F17" i="29"/>
  <c r="E17" i="29"/>
  <c r="D17" i="29"/>
  <c r="C17" i="29"/>
  <c r="B17" i="29"/>
  <c r="H16" i="29"/>
  <c r="G16" i="29"/>
  <c r="F16" i="29"/>
  <c r="E16" i="29"/>
  <c r="D16" i="29"/>
  <c r="C16" i="29"/>
  <c r="B16" i="29"/>
  <c r="H15" i="29"/>
  <c r="G15" i="29"/>
  <c r="F15" i="29"/>
  <c r="E15" i="29"/>
  <c r="D15" i="29"/>
  <c r="C15" i="29"/>
  <c r="B15" i="29"/>
  <c r="E14" i="29"/>
  <c r="D14" i="29"/>
  <c r="C14" i="29"/>
  <c r="B14" i="29"/>
  <c r="H10" i="29"/>
  <c r="G10" i="29"/>
  <c r="F10" i="29"/>
  <c r="E10" i="29"/>
  <c r="D10" i="29"/>
  <c r="C10" i="29"/>
  <c r="B10" i="29"/>
  <c r="H9" i="29"/>
  <c r="G9" i="29"/>
  <c r="F9" i="29"/>
  <c r="E9" i="29"/>
  <c r="D9" i="29"/>
  <c r="C9" i="29"/>
  <c r="B9" i="29"/>
  <c r="H8" i="29"/>
  <c r="G8" i="29"/>
  <c r="F8" i="29"/>
  <c r="E8" i="29"/>
  <c r="D8" i="29"/>
  <c r="C8" i="29"/>
  <c r="B8" i="29"/>
  <c r="H7" i="29"/>
  <c r="G7" i="29"/>
  <c r="F7" i="29"/>
  <c r="E7" i="29"/>
  <c r="D7" i="29"/>
  <c r="C7" i="29"/>
  <c r="B7" i="29"/>
  <c r="H6" i="29"/>
  <c r="G6" i="29"/>
  <c r="F6" i="29"/>
  <c r="E6" i="29"/>
  <c r="D6" i="29"/>
  <c r="C6" i="29"/>
  <c r="B6" i="29"/>
  <c r="H5" i="29"/>
  <c r="G5" i="29"/>
  <c r="F5" i="29"/>
  <c r="B5" i="29"/>
  <c r="C13" i="20" l="1"/>
  <c r="G13" i="20" s="1"/>
  <c r="C12" i="20"/>
  <c r="G12" i="20" s="1"/>
  <c r="D11" i="20"/>
  <c r="H11" i="20" s="1"/>
  <c r="C11" i="20"/>
  <c r="G11" i="20" s="1"/>
  <c r="D10" i="20"/>
  <c r="H10" i="20" s="1"/>
  <c r="C10" i="20"/>
  <c r="G10" i="20" s="1"/>
  <c r="D9" i="20"/>
  <c r="H9" i="20" s="1"/>
  <c r="C9" i="20"/>
  <c r="G9" i="20" s="1"/>
  <c r="B9" i="20"/>
  <c r="F9" i="20" s="1"/>
  <c r="D8" i="20"/>
  <c r="H8" i="20" s="1"/>
  <c r="C8" i="20"/>
  <c r="G8" i="20" s="1"/>
  <c r="B8" i="20"/>
  <c r="F8" i="20" s="1"/>
  <c r="D7" i="20"/>
  <c r="H7" i="20" s="1"/>
  <c r="C7" i="20"/>
  <c r="G7" i="20" s="1"/>
  <c r="B7" i="20"/>
  <c r="F7" i="20" s="1"/>
  <c r="D6" i="20"/>
  <c r="H6" i="20" s="1"/>
  <c r="C6" i="20"/>
  <c r="G6" i="20" s="1"/>
  <c r="B6" i="20"/>
  <c r="F6" i="20" s="1"/>
  <c r="G4" i="20"/>
  <c r="F4" i="20"/>
  <c r="E4" i="20"/>
  <c r="D4" i="20"/>
  <c r="C4" i="20"/>
  <c r="B4" i="20"/>
  <c r="I3" i="20"/>
  <c r="H3" i="20"/>
  <c r="G3" i="20"/>
  <c r="F3" i="20"/>
  <c r="E3" i="20"/>
  <c r="D3" i="20"/>
  <c r="C3" i="20"/>
  <c r="B3" i="20"/>
  <c r="E2" i="20"/>
  <c r="D2" i="20"/>
  <c r="C2" i="20"/>
  <c r="B2" i="20"/>
  <c r="H4" i="17" l="1"/>
  <c r="F3" i="17"/>
  <c r="E4" i="17"/>
  <c r="B4" i="17"/>
  <c r="B3" i="17"/>
  <c r="D14" i="17"/>
  <c r="H14" i="17" s="1"/>
  <c r="D13" i="17"/>
  <c r="H13" i="17" s="1"/>
  <c r="D12" i="17"/>
  <c r="H12" i="17" s="1"/>
  <c r="C12" i="17"/>
  <c r="G12" i="17" s="1"/>
  <c r="B12" i="17"/>
  <c r="F12" i="17" s="1"/>
  <c r="D11" i="17"/>
  <c r="H11" i="17" s="1"/>
  <c r="C11" i="17"/>
  <c r="G11" i="17" s="1"/>
  <c r="B11" i="17"/>
  <c r="F11" i="17" s="1"/>
  <c r="D10" i="17"/>
  <c r="H10" i="17" s="1"/>
  <c r="C10" i="17"/>
  <c r="G10" i="17" s="1"/>
  <c r="B10" i="17"/>
  <c r="F10" i="17" s="1"/>
  <c r="F9" i="17"/>
  <c r="D9" i="17"/>
  <c r="H9" i="17" s="1"/>
  <c r="C9" i="17"/>
  <c r="G9" i="17" s="1"/>
  <c r="F8" i="17"/>
  <c r="D8" i="17"/>
  <c r="H8" i="17" s="1"/>
  <c r="C8" i="17"/>
  <c r="G8" i="17" s="1"/>
  <c r="G4" i="17"/>
  <c r="F4" i="17"/>
  <c r="D4" i="17"/>
  <c r="C4" i="17"/>
  <c r="E3" i="17"/>
  <c r="D3" i="17"/>
  <c r="C3" i="17"/>
  <c r="F2" i="17"/>
  <c r="E2" i="17"/>
  <c r="D2" i="17"/>
  <c r="D14" i="15" l="1"/>
  <c r="E14" i="15" s="1"/>
  <c r="D13" i="15"/>
  <c r="E13" i="15" s="1"/>
  <c r="D12" i="15"/>
  <c r="E12" i="15" s="1"/>
  <c r="D11" i="15"/>
  <c r="E11" i="15" s="1"/>
  <c r="D10" i="15"/>
  <c r="E10" i="15" s="1"/>
  <c r="D6" i="15"/>
  <c r="E6" i="15" s="1"/>
  <c r="D5" i="15"/>
  <c r="E5" i="15" s="1"/>
  <c r="D4" i="15"/>
  <c r="E4" i="15" s="1"/>
  <c r="D3" i="15"/>
  <c r="E3" i="15" s="1"/>
  <c r="D2" i="15"/>
  <c r="E2" i="15" s="1"/>
  <c r="K40" i="14" l="1"/>
  <c r="K172" i="14"/>
  <c r="G172" i="14"/>
  <c r="H172" i="14" s="1"/>
  <c r="L172" i="14" s="1"/>
  <c r="D172" i="14"/>
  <c r="K171" i="14"/>
  <c r="G171" i="14"/>
  <c r="D171" i="14"/>
  <c r="K170" i="14"/>
  <c r="G170" i="14"/>
  <c r="D170" i="14"/>
  <c r="K169" i="14"/>
  <c r="G169" i="14"/>
  <c r="D169" i="14"/>
  <c r="K168" i="14"/>
  <c r="G168" i="14"/>
  <c r="D168" i="14"/>
  <c r="H168" i="14" s="1"/>
  <c r="L168" i="14" s="1"/>
  <c r="K167" i="14"/>
  <c r="G167" i="14"/>
  <c r="D167" i="14"/>
  <c r="K166" i="14"/>
  <c r="G166" i="14"/>
  <c r="D166" i="14"/>
  <c r="K165" i="14"/>
  <c r="G165" i="14"/>
  <c r="D165" i="14"/>
  <c r="K164" i="14"/>
  <c r="G164" i="14"/>
  <c r="D164" i="14"/>
  <c r="K163" i="14"/>
  <c r="G163" i="14"/>
  <c r="D163" i="14"/>
  <c r="K162" i="14"/>
  <c r="G162" i="14"/>
  <c r="D162" i="14"/>
  <c r="K161" i="14"/>
  <c r="G161" i="14"/>
  <c r="H161" i="14" s="1"/>
  <c r="D161" i="14"/>
  <c r="K160" i="14"/>
  <c r="G160" i="14"/>
  <c r="D160" i="14"/>
  <c r="H160" i="14" s="1"/>
  <c r="L160" i="14" s="1"/>
  <c r="K159" i="14"/>
  <c r="G159" i="14"/>
  <c r="D159" i="14"/>
  <c r="K158" i="14"/>
  <c r="G158" i="14"/>
  <c r="D158" i="14"/>
  <c r="K157" i="14"/>
  <c r="G157" i="14"/>
  <c r="D157" i="14"/>
  <c r="K156" i="14"/>
  <c r="G156" i="14"/>
  <c r="D156" i="14"/>
  <c r="K155" i="14"/>
  <c r="G155" i="14"/>
  <c r="D155" i="14"/>
  <c r="K154" i="14"/>
  <c r="G154" i="14"/>
  <c r="D154" i="14"/>
  <c r="K153" i="14"/>
  <c r="G153" i="14"/>
  <c r="D153" i="14"/>
  <c r="K152" i="14"/>
  <c r="G152" i="14"/>
  <c r="D152" i="14"/>
  <c r="H152" i="14" s="1"/>
  <c r="L152" i="14" s="1"/>
  <c r="K151" i="14"/>
  <c r="G151" i="14"/>
  <c r="D151" i="14"/>
  <c r="K150" i="14"/>
  <c r="G150" i="14"/>
  <c r="D150" i="14"/>
  <c r="K149" i="14"/>
  <c r="G149" i="14"/>
  <c r="H149" i="14" s="1"/>
  <c r="D149" i="14"/>
  <c r="K148" i="14"/>
  <c r="G148" i="14"/>
  <c r="H148" i="14" s="1"/>
  <c r="L148" i="14" s="1"/>
  <c r="D148" i="14"/>
  <c r="K147" i="14"/>
  <c r="G147" i="14"/>
  <c r="D147" i="14"/>
  <c r="K146" i="14"/>
  <c r="G146" i="14"/>
  <c r="D146" i="14"/>
  <c r="K145" i="14"/>
  <c r="G145" i="14"/>
  <c r="D145" i="14"/>
  <c r="K144" i="14"/>
  <c r="G144" i="14"/>
  <c r="D144" i="14"/>
  <c r="K143" i="14"/>
  <c r="G143" i="14"/>
  <c r="D143" i="14"/>
  <c r="K142" i="14"/>
  <c r="G142" i="14"/>
  <c r="D142" i="14"/>
  <c r="K141" i="14"/>
  <c r="G141" i="14"/>
  <c r="D141" i="14"/>
  <c r="K140" i="14"/>
  <c r="G140" i="14"/>
  <c r="D140" i="14"/>
  <c r="K139" i="14"/>
  <c r="G139" i="14"/>
  <c r="D139" i="14"/>
  <c r="K138" i="14"/>
  <c r="G138" i="14"/>
  <c r="D138" i="14"/>
  <c r="K137" i="14"/>
  <c r="G137" i="14"/>
  <c r="D137" i="14"/>
  <c r="K136" i="14"/>
  <c r="G136" i="14"/>
  <c r="D136" i="14"/>
  <c r="H136" i="14" s="1"/>
  <c r="K135" i="14"/>
  <c r="G135" i="14"/>
  <c r="D135" i="14"/>
  <c r="K134" i="14"/>
  <c r="G134" i="14"/>
  <c r="D134" i="14"/>
  <c r="K133" i="14"/>
  <c r="G133" i="14"/>
  <c r="D133" i="14"/>
  <c r="K132" i="14"/>
  <c r="G132" i="14"/>
  <c r="D132" i="14"/>
  <c r="K131" i="14"/>
  <c r="G131" i="14"/>
  <c r="D131" i="14"/>
  <c r="K130" i="14"/>
  <c r="G130" i="14"/>
  <c r="D130" i="14"/>
  <c r="K129" i="14"/>
  <c r="G129" i="14"/>
  <c r="D129" i="14"/>
  <c r="K128" i="14"/>
  <c r="G128" i="14"/>
  <c r="D128" i="14"/>
  <c r="H128" i="14" s="1"/>
  <c r="L128" i="14" s="1"/>
  <c r="K127" i="14"/>
  <c r="G127" i="14"/>
  <c r="D127" i="14"/>
  <c r="K126" i="14"/>
  <c r="G126" i="14"/>
  <c r="D126" i="14"/>
  <c r="K125" i="14"/>
  <c r="G125" i="14"/>
  <c r="D125" i="14"/>
  <c r="K124" i="14"/>
  <c r="G124" i="14"/>
  <c r="D124" i="14"/>
  <c r="K123" i="14"/>
  <c r="G123" i="14"/>
  <c r="D123" i="14"/>
  <c r="K122" i="14"/>
  <c r="G122" i="14"/>
  <c r="D122" i="14"/>
  <c r="K121" i="14"/>
  <c r="G121" i="14"/>
  <c r="H121" i="14" s="1"/>
  <c r="D121" i="14"/>
  <c r="K120" i="14"/>
  <c r="G120" i="14"/>
  <c r="D120" i="14"/>
  <c r="K119" i="14"/>
  <c r="G119" i="14"/>
  <c r="D119" i="14"/>
  <c r="K118" i="14"/>
  <c r="G118" i="14"/>
  <c r="D118" i="14"/>
  <c r="K117" i="14"/>
  <c r="L117" i="14" s="1"/>
  <c r="G117" i="14"/>
  <c r="H117" i="14" s="1"/>
  <c r="D117" i="14"/>
  <c r="K116" i="14"/>
  <c r="G116" i="14"/>
  <c r="D116" i="14"/>
  <c r="K111" i="14"/>
  <c r="G111" i="14"/>
  <c r="H111" i="14" s="1"/>
  <c r="D111" i="14"/>
  <c r="K110" i="14"/>
  <c r="G110" i="14"/>
  <c r="D110" i="14"/>
  <c r="K109" i="14"/>
  <c r="G109" i="14"/>
  <c r="D109" i="14"/>
  <c r="K108" i="14"/>
  <c r="G108" i="14"/>
  <c r="D108" i="14"/>
  <c r="K107" i="14"/>
  <c r="G107" i="14"/>
  <c r="H107" i="14" s="1"/>
  <c r="D107" i="14"/>
  <c r="K106" i="14"/>
  <c r="G106" i="14"/>
  <c r="D106" i="14"/>
  <c r="K105" i="14"/>
  <c r="G105" i="14"/>
  <c r="D105" i="14"/>
  <c r="K104" i="14"/>
  <c r="G104" i="14"/>
  <c r="D104" i="14"/>
  <c r="H104" i="14" s="1"/>
  <c r="K103" i="14"/>
  <c r="G103" i="14"/>
  <c r="D103" i="14"/>
  <c r="K102" i="14"/>
  <c r="G102" i="14"/>
  <c r="D102" i="14"/>
  <c r="K101" i="14"/>
  <c r="G101" i="14"/>
  <c r="D101" i="14"/>
  <c r="K100" i="14"/>
  <c r="G100" i="14"/>
  <c r="D100" i="14"/>
  <c r="K99" i="14"/>
  <c r="G99" i="14"/>
  <c r="D99" i="14"/>
  <c r="K98" i="14"/>
  <c r="G98" i="14"/>
  <c r="D98" i="14"/>
  <c r="K97" i="14"/>
  <c r="G97" i="14"/>
  <c r="D97" i="14"/>
  <c r="K96" i="14"/>
  <c r="G96" i="14"/>
  <c r="D96" i="14"/>
  <c r="H96" i="14" s="1"/>
  <c r="L96" i="14" s="1"/>
  <c r="K95" i="14"/>
  <c r="G95" i="14"/>
  <c r="D95" i="14"/>
  <c r="K94" i="14"/>
  <c r="G94" i="14"/>
  <c r="D94" i="14"/>
  <c r="K93" i="14"/>
  <c r="G93" i="14"/>
  <c r="H93" i="14" s="1"/>
  <c r="D93" i="14"/>
  <c r="K92" i="14"/>
  <c r="G92" i="14"/>
  <c r="D92" i="14"/>
  <c r="K91" i="14"/>
  <c r="G91" i="14"/>
  <c r="D91" i="14"/>
  <c r="K90" i="14"/>
  <c r="G90" i="14"/>
  <c r="D90" i="14"/>
  <c r="K89" i="14"/>
  <c r="G89" i="14"/>
  <c r="H89" i="14" s="1"/>
  <c r="D89" i="14"/>
  <c r="K88" i="14"/>
  <c r="G88" i="14"/>
  <c r="D88" i="14"/>
  <c r="K87" i="14"/>
  <c r="G87" i="14"/>
  <c r="D87" i="14"/>
  <c r="K86" i="14"/>
  <c r="G86" i="14"/>
  <c r="D86" i="14"/>
  <c r="K85" i="14"/>
  <c r="G85" i="14"/>
  <c r="D85" i="14"/>
  <c r="K84" i="14"/>
  <c r="G84" i="14"/>
  <c r="D84" i="14"/>
  <c r="K83" i="14"/>
  <c r="G83" i="14"/>
  <c r="H83" i="14" s="1"/>
  <c r="D83" i="14"/>
  <c r="K82" i="14"/>
  <c r="G82" i="14"/>
  <c r="D82" i="14"/>
  <c r="K81" i="14"/>
  <c r="G81" i="14"/>
  <c r="D81" i="14"/>
  <c r="K80" i="14"/>
  <c r="G80" i="14"/>
  <c r="D80" i="14"/>
  <c r="H80" i="14" s="1"/>
  <c r="K79" i="14"/>
  <c r="G79" i="14"/>
  <c r="D79" i="14"/>
  <c r="K78" i="14"/>
  <c r="G78" i="14"/>
  <c r="D78" i="14"/>
  <c r="K77" i="14"/>
  <c r="G77" i="14"/>
  <c r="D77" i="14"/>
  <c r="K76" i="14"/>
  <c r="G76" i="14"/>
  <c r="H76" i="14" s="1"/>
  <c r="L76" i="14" s="1"/>
  <c r="D76" i="14"/>
  <c r="K75" i="14"/>
  <c r="G75" i="14"/>
  <c r="D75" i="14"/>
  <c r="K74" i="14"/>
  <c r="G74" i="14"/>
  <c r="D74" i="14"/>
  <c r="H74" i="14" s="1"/>
  <c r="K73" i="14"/>
  <c r="G73" i="14"/>
  <c r="D73" i="14"/>
  <c r="K72" i="14"/>
  <c r="G72" i="14"/>
  <c r="D72" i="14"/>
  <c r="H72" i="14" s="1"/>
  <c r="L72" i="14" s="1"/>
  <c r="K71" i="14"/>
  <c r="G71" i="14"/>
  <c r="D71" i="14"/>
  <c r="K70" i="14"/>
  <c r="G70" i="14"/>
  <c r="D70" i="14"/>
  <c r="K69" i="14"/>
  <c r="G69" i="14"/>
  <c r="D69" i="14"/>
  <c r="K68" i="14"/>
  <c r="G68" i="14"/>
  <c r="D68" i="14"/>
  <c r="K67" i="14"/>
  <c r="G67" i="14"/>
  <c r="D67" i="14"/>
  <c r="K66" i="14"/>
  <c r="G66" i="14"/>
  <c r="D66" i="14"/>
  <c r="K65" i="14"/>
  <c r="G65" i="14"/>
  <c r="D65" i="14"/>
  <c r="K64" i="14"/>
  <c r="G64" i="14"/>
  <c r="D64" i="14"/>
  <c r="H64" i="14" s="1"/>
  <c r="L64" i="14" s="1"/>
  <c r="K63" i="14"/>
  <c r="G63" i="14"/>
  <c r="D63" i="14"/>
  <c r="K62" i="14"/>
  <c r="G62" i="14"/>
  <c r="D62" i="14"/>
  <c r="H62" i="14" s="1"/>
  <c r="K56" i="14"/>
  <c r="G56" i="14"/>
  <c r="D56" i="14"/>
  <c r="K55" i="14"/>
  <c r="G55" i="14"/>
  <c r="D55" i="14"/>
  <c r="K54" i="14"/>
  <c r="G54" i="14"/>
  <c r="D54" i="14"/>
  <c r="K53" i="14"/>
  <c r="G53" i="14"/>
  <c r="D53" i="14"/>
  <c r="H53" i="14" s="1"/>
  <c r="K52" i="14"/>
  <c r="G52" i="14"/>
  <c r="D52" i="14"/>
  <c r="K51" i="14"/>
  <c r="G51" i="14"/>
  <c r="D51" i="14"/>
  <c r="H51" i="14" s="1"/>
  <c r="L51" i="14" s="1"/>
  <c r="K50" i="14"/>
  <c r="G50" i="14"/>
  <c r="D50" i="14"/>
  <c r="K49" i="14"/>
  <c r="G49" i="14"/>
  <c r="D49" i="14"/>
  <c r="H49" i="14" s="1"/>
  <c r="K48" i="14"/>
  <c r="G48" i="14"/>
  <c r="D48" i="14"/>
  <c r="K47" i="14"/>
  <c r="G47" i="14"/>
  <c r="H47" i="14" s="1"/>
  <c r="L47" i="14" s="1"/>
  <c r="D47" i="14"/>
  <c r="K46" i="14"/>
  <c r="G46" i="14"/>
  <c r="D46" i="14"/>
  <c r="K45" i="14"/>
  <c r="G45" i="14"/>
  <c r="D45" i="14"/>
  <c r="H45" i="14" s="1"/>
  <c r="L45" i="14" s="1"/>
  <c r="K44" i="14"/>
  <c r="G44" i="14"/>
  <c r="D44" i="14"/>
  <c r="K43" i="14"/>
  <c r="G43" i="14"/>
  <c r="D43" i="14"/>
  <c r="K42" i="14"/>
  <c r="G42" i="14"/>
  <c r="H42" i="14" s="1"/>
  <c r="D42" i="14"/>
  <c r="K41" i="14"/>
  <c r="G41" i="14"/>
  <c r="D41" i="14"/>
  <c r="H41" i="14" s="1"/>
  <c r="L41" i="14" s="1"/>
  <c r="G40" i="14"/>
  <c r="D40" i="14"/>
  <c r="K39" i="14"/>
  <c r="G39" i="14"/>
  <c r="D39" i="14"/>
  <c r="K38" i="14"/>
  <c r="G38" i="14"/>
  <c r="D38" i="14"/>
  <c r="K37" i="14"/>
  <c r="G37" i="14"/>
  <c r="D37" i="14"/>
  <c r="K36" i="14"/>
  <c r="G36" i="14"/>
  <c r="D36" i="14"/>
  <c r="K35" i="14"/>
  <c r="G35" i="14"/>
  <c r="D35" i="14"/>
  <c r="H35" i="14" s="1"/>
  <c r="K34" i="14"/>
  <c r="G34" i="14"/>
  <c r="D34" i="14"/>
  <c r="K33" i="14"/>
  <c r="G33" i="14"/>
  <c r="D33" i="14"/>
  <c r="H33" i="14" s="1"/>
  <c r="K32" i="14"/>
  <c r="G32" i="14"/>
  <c r="D32" i="14"/>
  <c r="K31" i="14"/>
  <c r="G31" i="14"/>
  <c r="D31" i="14"/>
  <c r="K30" i="14"/>
  <c r="G30" i="14"/>
  <c r="D30" i="14"/>
  <c r="K29" i="14"/>
  <c r="G29" i="14"/>
  <c r="D29" i="14"/>
  <c r="H29" i="14" s="1"/>
  <c r="K28" i="14"/>
  <c r="G28" i="14"/>
  <c r="D28" i="14"/>
  <c r="K27" i="14"/>
  <c r="G27" i="14"/>
  <c r="D27" i="14"/>
  <c r="H27" i="14" s="1"/>
  <c r="L27" i="14" s="1"/>
  <c r="K26" i="14"/>
  <c r="G26" i="14"/>
  <c r="D26" i="14"/>
  <c r="K25" i="14"/>
  <c r="G25" i="14"/>
  <c r="D25" i="14"/>
  <c r="H25" i="14" s="1"/>
  <c r="K24" i="14"/>
  <c r="G24" i="14"/>
  <c r="D24" i="14"/>
  <c r="K23" i="14"/>
  <c r="G23" i="14"/>
  <c r="D23" i="14"/>
  <c r="K22" i="14"/>
  <c r="G22" i="14"/>
  <c r="D22" i="14"/>
  <c r="K21" i="14"/>
  <c r="G21" i="14"/>
  <c r="D21" i="14"/>
  <c r="H21" i="14" s="1"/>
  <c r="K20" i="14"/>
  <c r="G20" i="14"/>
  <c r="D20" i="14"/>
  <c r="K19" i="14"/>
  <c r="G19" i="14"/>
  <c r="D19" i="14"/>
  <c r="H19" i="14" s="1"/>
  <c r="K18" i="14"/>
  <c r="G18" i="14"/>
  <c r="D18" i="14"/>
  <c r="K17" i="14"/>
  <c r="G17" i="14"/>
  <c r="D17" i="14"/>
  <c r="K16" i="14"/>
  <c r="G16" i="14"/>
  <c r="D16" i="14"/>
  <c r="K15" i="14"/>
  <c r="G15" i="14"/>
  <c r="D15" i="14"/>
  <c r="K14" i="14"/>
  <c r="G14" i="14"/>
  <c r="D14" i="14"/>
  <c r="K13" i="14"/>
  <c r="G13" i="14"/>
  <c r="D13" i="14"/>
  <c r="K12" i="14"/>
  <c r="G12" i="14"/>
  <c r="D12" i="14"/>
  <c r="K11" i="14"/>
  <c r="G11" i="14"/>
  <c r="D11" i="14"/>
  <c r="H11" i="14" s="1"/>
  <c r="L11" i="14" s="1"/>
  <c r="K10" i="14"/>
  <c r="G10" i="14"/>
  <c r="D10" i="14"/>
  <c r="K9" i="14"/>
  <c r="G9" i="14"/>
  <c r="D9" i="14"/>
  <c r="H9" i="14" s="1"/>
  <c r="K8" i="14"/>
  <c r="G8" i="14"/>
  <c r="D8" i="14"/>
  <c r="K7" i="14"/>
  <c r="G7" i="14"/>
  <c r="H7" i="14" s="1"/>
  <c r="L7" i="14" s="1"/>
  <c r="D7" i="14"/>
  <c r="K6" i="14"/>
  <c r="G6" i="14"/>
  <c r="D6" i="14"/>
  <c r="K5" i="14"/>
  <c r="G5" i="14"/>
  <c r="D5" i="14"/>
  <c r="H5" i="14" s="1"/>
  <c r="L5" i="14" s="1"/>
  <c r="K4" i="14"/>
  <c r="G4" i="14"/>
  <c r="D4" i="14"/>
  <c r="K3" i="14"/>
  <c r="G3" i="14"/>
  <c r="D3" i="14"/>
  <c r="H150" i="14" l="1"/>
  <c r="L150" i="14" s="1"/>
  <c r="H154" i="14"/>
  <c r="H158" i="14"/>
  <c r="H170" i="14"/>
  <c r="L170" i="14" s="1"/>
  <c r="H10" i="14"/>
  <c r="H18" i="14"/>
  <c r="L18" i="14" s="1"/>
  <c r="H22" i="14"/>
  <c r="L22" i="14" s="1"/>
  <c r="H26" i="14"/>
  <c r="H38" i="14"/>
  <c r="L38" i="14" s="1"/>
  <c r="H71" i="14"/>
  <c r="L71" i="14" s="1"/>
  <c r="H139" i="14"/>
  <c r="L139" i="14" s="1"/>
  <c r="H143" i="14"/>
  <c r="H167" i="14"/>
  <c r="H55" i="14"/>
  <c r="L55" i="14" s="1"/>
  <c r="H132" i="14"/>
  <c r="L132" i="14" s="1"/>
  <c r="H23" i="14"/>
  <c r="L23" i="14" s="1"/>
  <c r="H68" i="14"/>
  <c r="L68" i="14" s="1"/>
  <c r="H156" i="14"/>
  <c r="L156" i="14" s="1"/>
  <c r="H8" i="14"/>
  <c r="L8" i="14" s="1"/>
  <c r="H12" i="14"/>
  <c r="L12" i="14" s="1"/>
  <c r="H24" i="14"/>
  <c r="L24" i="14" s="1"/>
  <c r="H48" i="14"/>
  <c r="H65" i="14"/>
  <c r="L65" i="14" s="1"/>
  <c r="H84" i="14"/>
  <c r="L84" i="14" s="1"/>
  <c r="H92" i="14"/>
  <c r="L92" i="14" s="1"/>
  <c r="H100" i="14"/>
  <c r="L100" i="14" s="1"/>
  <c r="H116" i="14"/>
  <c r="L116" i="14" s="1"/>
  <c r="H124" i="14"/>
  <c r="L124" i="14" s="1"/>
  <c r="H125" i="14"/>
  <c r="H39" i="14"/>
  <c r="L39" i="14" s="1"/>
  <c r="H108" i="14"/>
  <c r="L108" i="14" s="1"/>
  <c r="H140" i="14"/>
  <c r="L140" i="14" s="1"/>
  <c r="L9" i="14"/>
  <c r="L21" i="14"/>
  <c r="L33" i="14"/>
  <c r="L49" i="14"/>
  <c r="L74" i="14"/>
  <c r="H15" i="14"/>
  <c r="L15" i="14" s="1"/>
  <c r="H31" i="14"/>
  <c r="L31" i="14" s="1"/>
  <c r="H164" i="14"/>
  <c r="L164" i="14" s="1"/>
  <c r="H78" i="14"/>
  <c r="L78" i="14" s="1"/>
  <c r="H82" i="14"/>
  <c r="L82" i="14" s="1"/>
  <c r="H86" i="14"/>
  <c r="H90" i="14"/>
  <c r="L90" i="14" s="1"/>
  <c r="H102" i="14"/>
  <c r="L102" i="14" s="1"/>
  <c r="H110" i="14"/>
  <c r="L110" i="14" s="1"/>
  <c r="H118" i="14"/>
  <c r="L118" i="14" s="1"/>
  <c r="H122" i="14"/>
  <c r="L122" i="14" s="1"/>
  <c r="H130" i="14"/>
  <c r="H134" i="14"/>
  <c r="L134" i="14" s="1"/>
  <c r="H142" i="14"/>
  <c r="L142" i="14" s="1"/>
  <c r="H146" i="14"/>
  <c r="L146" i="14" s="1"/>
  <c r="H6" i="14"/>
  <c r="L6" i="14" s="1"/>
  <c r="H46" i="14"/>
  <c r="L46" i="14" s="1"/>
  <c r="H56" i="14"/>
  <c r="L56" i="14" s="1"/>
  <c r="H16" i="14"/>
  <c r="L16" i="14" s="1"/>
  <c r="H54" i="14"/>
  <c r="L54" i="14" s="1"/>
  <c r="H69" i="14"/>
  <c r="L69" i="14" s="1"/>
  <c r="H87" i="14"/>
  <c r="L87" i="14" s="1"/>
  <c r="H105" i="14"/>
  <c r="H119" i="14"/>
  <c r="H137" i="14"/>
  <c r="H165" i="14"/>
  <c r="L165" i="14" s="1"/>
  <c r="H4" i="14"/>
  <c r="H14" i="14"/>
  <c r="L14" i="14" s="1"/>
  <c r="L19" i="14"/>
  <c r="L29" i="14"/>
  <c r="H44" i="14"/>
  <c r="L44" i="14" s="1"/>
  <c r="L62" i="14"/>
  <c r="H67" i="14"/>
  <c r="L67" i="14" s="1"/>
  <c r="H77" i="14"/>
  <c r="L80" i="14"/>
  <c r="H95" i="14"/>
  <c r="L95" i="14" s="1"/>
  <c r="H98" i="14"/>
  <c r="L98" i="14" s="1"/>
  <c r="L105" i="14"/>
  <c r="H127" i="14"/>
  <c r="L130" i="14"/>
  <c r="H145" i="14"/>
  <c r="L145" i="14" s="1"/>
  <c r="L158" i="14"/>
  <c r="H163" i="14"/>
  <c r="L163" i="14" s="1"/>
  <c r="L10" i="14"/>
  <c r="L48" i="14"/>
  <c r="L89" i="14"/>
  <c r="H97" i="14"/>
  <c r="H36" i="14"/>
  <c r="L36" i="14" s="1"/>
  <c r="H155" i="14"/>
  <c r="L155" i="14" s="1"/>
  <c r="H17" i="14"/>
  <c r="L17" i="14" s="1"/>
  <c r="L26" i="14"/>
  <c r="H34" i="14"/>
  <c r="L34" i="14" s="1"/>
  <c r="H37" i="14"/>
  <c r="L37" i="14" s="1"/>
  <c r="H52" i="14"/>
  <c r="L52" i="14" s="1"/>
  <c r="H70" i="14"/>
  <c r="L70" i="14" s="1"/>
  <c r="H75" i="14"/>
  <c r="H85" i="14"/>
  <c r="L85" i="14" s="1"/>
  <c r="H88" i="14"/>
  <c r="L88" i="14" s="1"/>
  <c r="H103" i="14"/>
  <c r="L103" i="14" s="1"/>
  <c r="H106" i="14"/>
  <c r="L106" i="14" s="1"/>
  <c r="H120" i="14"/>
  <c r="L120" i="14" s="1"/>
  <c r="H135" i="14"/>
  <c r="L135" i="14" s="1"/>
  <c r="H138" i="14"/>
  <c r="L138" i="14" s="1"/>
  <c r="H153" i="14"/>
  <c r="L153" i="14" s="1"/>
  <c r="H166" i="14"/>
  <c r="L166" i="14" s="1"/>
  <c r="H171" i="14"/>
  <c r="L171" i="14" s="1"/>
  <c r="L75" i="14"/>
  <c r="L25" i="14"/>
  <c r="H32" i="14"/>
  <c r="L35" i="14"/>
  <c r="H50" i="14"/>
  <c r="L50" i="14" s="1"/>
  <c r="L53" i="14"/>
  <c r="H73" i="14"/>
  <c r="L73" i="14" s="1"/>
  <c r="L86" i="14"/>
  <c r="H91" i="14"/>
  <c r="H101" i="14"/>
  <c r="L101" i="14" s="1"/>
  <c r="L104" i="14"/>
  <c r="H123" i="14"/>
  <c r="L123" i="14" s="1"/>
  <c r="H133" i="14"/>
  <c r="L133" i="14" s="1"/>
  <c r="L136" i="14"/>
  <c r="H151" i="14"/>
  <c r="L154" i="14"/>
  <c r="H169" i="14"/>
  <c r="L169" i="14" s="1"/>
  <c r="H3" i="14"/>
  <c r="L3" i="14" s="1"/>
  <c r="H13" i="14"/>
  <c r="L13" i="14" s="1"/>
  <c r="H20" i="14"/>
  <c r="H30" i="14"/>
  <c r="L30" i="14" s="1"/>
  <c r="H40" i="14"/>
  <c r="L40" i="14" s="1"/>
  <c r="H43" i="14"/>
  <c r="L43" i="14" s="1"/>
  <c r="H63" i="14"/>
  <c r="H66" i="14"/>
  <c r="L66" i="14" s="1"/>
  <c r="H81" i="14"/>
  <c r="H94" i="14"/>
  <c r="L94" i="14" s="1"/>
  <c r="H99" i="14"/>
  <c r="L99" i="14" s="1"/>
  <c r="H109" i="14"/>
  <c r="H126" i="14"/>
  <c r="L126" i="14" s="1"/>
  <c r="H131" i="14"/>
  <c r="L131" i="14" s="1"/>
  <c r="H141" i="14"/>
  <c r="H144" i="14"/>
  <c r="L144" i="14" s="1"/>
  <c r="H159" i="14"/>
  <c r="L159" i="14" s="1"/>
  <c r="H162" i="14"/>
  <c r="L162" i="14" s="1"/>
  <c r="H28" i="14"/>
  <c r="L28" i="14" s="1"/>
  <c r="H79" i="14"/>
  <c r="L79" i="14" s="1"/>
  <c r="L107" i="14"/>
  <c r="L121" i="14"/>
  <c r="H129" i="14"/>
  <c r="L129" i="14" s="1"/>
  <c r="H147" i="14"/>
  <c r="L147" i="14" s="1"/>
  <c r="L149" i="14"/>
  <c r="H157" i="14"/>
  <c r="L167" i="14"/>
  <c r="L157" i="14"/>
  <c r="L32" i="14"/>
  <c r="L91" i="14"/>
  <c r="L119" i="14"/>
  <c r="L137" i="14"/>
  <c r="L42" i="14"/>
  <c r="L83" i="14"/>
  <c r="L93" i="14"/>
  <c r="L111" i="14"/>
  <c r="L20" i="14"/>
  <c r="L63" i="14"/>
  <c r="L81" i="14"/>
  <c r="L109" i="14"/>
  <c r="L127" i="14"/>
  <c r="L97" i="14"/>
  <c r="L125" i="14"/>
  <c r="L143" i="14"/>
  <c r="L161" i="14"/>
  <c r="L151" i="14"/>
  <c r="L4" i="14"/>
  <c r="L77" i="14"/>
  <c r="L141" i="14"/>
  <c r="H93" i="13" l="1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D93" i="13" l="1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F14" i="7" l="1"/>
  <c r="H14" i="7" s="1"/>
  <c r="C14" i="7"/>
  <c r="E14" i="7" s="1"/>
  <c r="F13" i="7"/>
  <c r="H13" i="7" s="1"/>
  <c r="C13" i="7"/>
  <c r="E13" i="7" s="1"/>
  <c r="I13" i="7" s="1"/>
  <c r="F12" i="7"/>
  <c r="H12" i="7" s="1"/>
  <c r="C12" i="7"/>
  <c r="E12" i="7" s="1"/>
  <c r="I12" i="7" s="1"/>
  <c r="F11" i="7"/>
  <c r="H11" i="7" s="1"/>
  <c r="C11" i="7"/>
  <c r="E11" i="7" s="1"/>
  <c r="F10" i="7"/>
  <c r="H10" i="7" s="1"/>
  <c r="E10" i="7"/>
  <c r="C10" i="7"/>
  <c r="F9" i="7"/>
  <c r="H9" i="7" s="1"/>
  <c r="C9" i="7"/>
  <c r="E9" i="7" s="1"/>
  <c r="I9" i="7" s="1"/>
  <c r="F8" i="7"/>
  <c r="H8" i="7" s="1"/>
  <c r="C8" i="7"/>
  <c r="E8" i="7" s="1"/>
  <c r="I8" i="7" s="1"/>
  <c r="F7" i="7"/>
  <c r="H7" i="7" s="1"/>
  <c r="C7" i="7"/>
  <c r="E7" i="7" s="1"/>
  <c r="F6" i="7"/>
  <c r="H6" i="7" s="1"/>
  <c r="C6" i="7"/>
  <c r="E6" i="7" s="1"/>
  <c r="F5" i="7"/>
  <c r="H5" i="7" s="1"/>
  <c r="C5" i="7"/>
  <c r="E5" i="7" s="1"/>
  <c r="F4" i="7"/>
  <c r="H4" i="7" s="1"/>
  <c r="C4" i="7"/>
  <c r="E4" i="7" s="1"/>
  <c r="F3" i="7"/>
  <c r="H3" i="7" s="1"/>
  <c r="C3" i="7"/>
  <c r="E3" i="7" s="1"/>
  <c r="I6" i="7" l="1"/>
  <c r="I10" i="7"/>
  <c r="I7" i="7"/>
  <c r="J7" i="7" s="1"/>
  <c r="I3" i="7"/>
  <c r="J3" i="7" s="1"/>
  <c r="J8" i="7"/>
  <c r="I11" i="7"/>
  <c r="J11" i="7" s="1"/>
  <c r="J9" i="7"/>
  <c r="I5" i="7"/>
  <c r="J5" i="7" s="1"/>
  <c r="I14" i="7"/>
  <c r="J14" i="7"/>
  <c r="J12" i="7"/>
  <c r="J6" i="7"/>
  <c r="I4" i="7"/>
  <c r="J10" i="7"/>
  <c r="J4" i="7" l="1"/>
  <c r="J13" i="7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P21" i="3" l="1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P18" i="3"/>
  <c r="N18" i="3"/>
  <c r="M18" i="3"/>
  <c r="L18" i="3"/>
  <c r="K18" i="3"/>
  <c r="J18" i="3"/>
  <c r="I18" i="3"/>
  <c r="G18" i="3"/>
  <c r="F18" i="3"/>
  <c r="E18" i="3"/>
  <c r="D18" i="3"/>
  <c r="C18" i="3"/>
  <c r="R18" i="3" s="1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R14" i="3" s="1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R13" i="3" s="1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P11" i="3"/>
  <c r="O11" i="3"/>
  <c r="M11" i="3"/>
  <c r="L11" i="3"/>
  <c r="K11" i="3"/>
  <c r="I11" i="3"/>
  <c r="H11" i="3"/>
  <c r="G11" i="3"/>
  <c r="F11" i="3"/>
  <c r="E11" i="3"/>
  <c r="D11" i="3"/>
  <c r="C11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P4" i="3"/>
  <c r="O4" i="3"/>
  <c r="N4" i="3"/>
  <c r="M4" i="3"/>
  <c r="L4" i="3"/>
  <c r="K4" i="3"/>
  <c r="J4" i="3"/>
  <c r="I4" i="3"/>
  <c r="H4" i="3"/>
  <c r="G4" i="3"/>
  <c r="F4" i="3"/>
  <c r="D4" i="3"/>
  <c r="C4" i="3"/>
  <c r="R19" i="3" l="1"/>
  <c r="R4" i="3"/>
  <c r="R5" i="3"/>
  <c r="R6" i="3"/>
  <c r="R21" i="3"/>
  <c r="R7" i="3"/>
  <c r="R11" i="3"/>
  <c r="R12" i="3"/>
  <c r="R20" i="3"/>
  <c r="Q4" i="3"/>
  <c r="Q5" i="3"/>
  <c r="Q6" i="3"/>
  <c r="Q7" i="3"/>
  <c r="Q11" i="3"/>
  <c r="Q12" i="3"/>
  <c r="Q13" i="3"/>
  <c r="Q14" i="3"/>
  <c r="Q18" i="3"/>
  <c r="Q19" i="3"/>
  <c r="Q20" i="3"/>
  <c r="Q21" i="3"/>
  <c r="G13" i="2" l="1"/>
  <c r="F13" i="2"/>
  <c r="C13" i="2"/>
  <c r="B13" i="2"/>
  <c r="M34" i="1"/>
  <c r="M25" i="1"/>
  <c r="L34" i="1"/>
  <c r="M33" i="1"/>
  <c r="L33" i="1"/>
  <c r="M32" i="1"/>
  <c r="L32" i="1"/>
  <c r="M31" i="1"/>
  <c r="L31" i="1"/>
  <c r="M30" i="1"/>
  <c r="L30" i="1"/>
  <c r="L25" i="1"/>
  <c r="M24" i="1"/>
  <c r="L24" i="1"/>
  <c r="M23" i="1"/>
  <c r="L23" i="1"/>
  <c r="M22" i="1"/>
  <c r="L22" i="1"/>
  <c r="M21" i="1"/>
  <c r="L21" i="1"/>
  <c r="M16" i="1"/>
  <c r="L16" i="1"/>
  <c r="M15" i="1"/>
  <c r="L15" i="1"/>
  <c r="M14" i="1"/>
  <c r="L14" i="1"/>
  <c r="M13" i="1"/>
  <c r="L13" i="1"/>
  <c r="M8" i="1"/>
  <c r="L8" i="1"/>
  <c r="M7" i="1"/>
  <c r="L7" i="1"/>
  <c r="M6" i="1"/>
  <c r="L6" i="1"/>
  <c r="M5" i="1"/>
  <c r="L5" i="1"/>
</calcChain>
</file>

<file path=xl/sharedStrings.xml><?xml version="1.0" encoding="utf-8"?>
<sst xmlns="http://schemas.openxmlformats.org/spreadsheetml/2006/main" count="1404" uniqueCount="814">
  <si>
    <t>from 7/18/2022 to 8/1/2022</t>
    <phoneticPr fontId="2" type="noConversion"/>
  </si>
  <si>
    <t>Nude mice</t>
    <phoneticPr fontId="2" type="noConversion"/>
  </si>
  <si>
    <t>shScr</t>
    <phoneticPr fontId="2" type="noConversion"/>
  </si>
  <si>
    <t>volume (mm3)</t>
    <phoneticPr fontId="2" type="noConversion"/>
  </si>
  <si>
    <t>AVERAGE</t>
    <phoneticPr fontId="2" type="noConversion"/>
  </si>
  <si>
    <t>SEM</t>
    <phoneticPr fontId="2" type="noConversion"/>
  </si>
  <si>
    <t>shmSPOP-6</t>
    <phoneticPr fontId="2" type="noConversion"/>
  </si>
  <si>
    <t>shScr</t>
    <phoneticPr fontId="2" type="noConversion"/>
  </si>
  <si>
    <t>SEM</t>
    <phoneticPr fontId="2" type="noConversion"/>
  </si>
  <si>
    <t>C57BL/6J</t>
    <phoneticPr fontId="2" type="noConversion"/>
  </si>
  <si>
    <t>tumor weight (g)</t>
    <phoneticPr fontId="2" type="noConversion"/>
  </si>
  <si>
    <t>tumor volume (mm3)</t>
    <phoneticPr fontId="2" type="noConversion"/>
  </si>
  <si>
    <t>Date</t>
    <phoneticPr fontId="2" type="noConversion"/>
  </si>
  <si>
    <t>day</t>
    <phoneticPr fontId="2" type="noConversion"/>
  </si>
  <si>
    <t>shSPOP-m3</t>
    <phoneticPr fontId="2" type="noConversion"/>
  </si>
  <si>
    <t>shSPOP-m3+HA-SPOP</t>
    <phoneticPr fontId="2" type="noConversion"/>
  </si>
  <si>
    <t>7/16</t>
    <phoneticPr fontId="2" type="noConversion"/>
  </si>
  <si>
    <t>7/18</t>
    <phoneticPr fontId="2" type="noConversion"/>
  </si>
  <si>
    <t>7/19</t>
    <phoneticPr fontId="2" type="noConversion"/>
  </si>
  <si>
    <t>7/20</t>
    <phoneticPr fontId="2" type="noConversion"/>
  </si>
  <si>
    <t>Scr</t>
    <phoneticPr fontId="2" type="noConversion"/>
  </si>
  <si>
    <t>tumor weight (g)</t>
    <phoneticPr fontId="2" type="noConversion"/>
  </si>
  <si>
    <t>Symbol</t>
    <phoneticPr fontId="2" type="noConversion"/>
  </si>
  <si>
    <t>Fold change</t>
    <phoneticPr fontId="2" type="noConversion"/>
  </si>
  <si>
    <t>log2 Fold change</t>
    <phoneticPr fontId="2" type="noConversion"/>
  </si>
  <si>
    <t>IFIT1</t>
  </si>
  <si>
    <t>29.83</t>
  </si>
  <si>
    <t>IFITM1</t>
  </si>
  <si>
    <t>27.59</t>
  </si>
  <si>
    <t>IFI27</t>
  </si>
  <si>
    <t>23.97</t>
  </si>
  <si>
    <t>CXCL10</t>
  </si>
  <si>
    <t>17.83</t>
  </si>
  <si>
    <t>ISG15</t>
  </si>
  <si>
    <t>14.26</t>
  </si>
  <si>
    <t>CCL5</t>
  </si>
  <si>
    <t>13.28</t>
  </si>
  <si>
    <t>MX1</t>
  </si>
  <si>
    <t>9.91</t>
  </si>
  <si>
    <t>OAS1</t>
  </si>
  <si>
    <t>8.19</t>
  </si>
  <si>
    <t>IFIH1</t>
  </si>
  <si>
    <t>7.73</t>
  </si>
  <si>
    <t>DDX58</t>
  </si>
  <si>
    <t>7.25</t>
  </si>
  <si>
    <t>OAS2</t>
  </si>
  <si>
    <t>6.69</t>
  </si>
  <si>
    <t>IFI6</t>
  </si>
  <si>
    <t>6.63</t>
  </si>
  <si>
    <t>IFIT3</t>
  </si>
  <si>
    <t>5.58</t>
  </si>
  <si>
    <t>IFIT2</t>
  </si>
  <si>
    <t>5.16</t>
  </si>
  <si>
    <t>IL6</t>
  </si>
  <si>
    <t>3.39</t>
  </si>
  <si>
    <t>STAT1</t>
  </si>
  <si>
    <t>3.34</t>
  </si>
  <si>
    <t>IRF9</t>
  </si>
  <si>
    <t>2.45</t>
  </si>
  <si>
    <t>BST2</t>
  </si>
  <si>
    <t>2.40</t>
  </si>
  <si>
    <t>IL15</t>
  </si>
  <si>
    <t>2.03</t>
  </si>
  <si>
    <t>EIF2AK2</t>
  </si>
  <si>
    <t>1.95</t>
  </si>
  <si>
    <t>IRF7</t>
  </si>
  <si>
    <t>1.93</t>
  </si>
  <si>
    <t>IFITM3</t>
  </si>
  <si>
    <t>1.92</t>
  </si>
  <si>
    <t>NMI</t>
  </si>
  <si>
    <t>1.83</t>
  </si>
  <si>
    <t>IFNB1</t>
  </si>
  <si>
    <t>1.69</t>
  </si>
  <si>
    <t>TNFSF10</t>
  </si>
  <si>
    <t>1.55</t>
  </si>
  <si>
    <t>STAT2</t>
  </si>
  <si>
    <t>1.49</t>
  </si>
  <si>
    <t>VEGFA</t>
  </si>
  <si>
    <t>1.40</t>
  </si>
  <si>
    <t>B2M</t>
  </si>
  <si>
    <t>1.26</t>
  </si>
  <si>
    <t>TAP1</t>
  </si>
  <si>
    <t>1.20</t>
  </si>
  <si>
    <t>SOCS1</t>
  </si>
  <si>
    <t>1.15</t>
  </si>
  <si>
    <t>IFNAR2</t>
  </si>
  <si>
    <t>1.11</t>
  </si>
  <si>
    <t>CD80</t>
  </si>
  <si>
    <t>1.09</t>
  </si>
  <si>
    <t>IRF3</t>
  </si>
  <si>
    <t>PSME2</t>
  </si>
  <si>
    <t>IFNW1</t>
  </si>
  <si>
    <t>1.07</t>
  </si>
  <si>
    <t>MYD88</t>
  </si>
  <si>
    <t>IFI16</t>
  </si>
  <si>
    <t>1.03</t>
  </si>
  <si>
    <t>RPLP0</t>
  </si>
  <si>
    <t>CIITA</t>
  </si>
  <si>
    <t>0.98</t>
  </si>
  <si>
    <t>GBP1</t>
  </si>
  <si>
    <t>0.97</t>
  </si>
  <si>
    <t>HLA-B</t>
  </si>
  <si>
    <t>0.95</t>
  </si>
  <si>
    <t>IRF1</t>
  </si>
  <si>
    <t>0.94</t>
  </si>
  <si>
    <t>TLR3</t>
  </si>
  <si>
    <t>0.92</t>
  </si>
  <si>
    <t>TLR9</t>
  </si>
  <si>
    <t>HLA-G</t>
  </si>
  <si>
    <t>0.91</t>
  </si>
  <si>
    <t>IL10</t>
  </si>
  <si>
    <t>NOS2</t>
  </si>
  <si>
    <t>0.89</t>
  </si>
  <si>
    <t>IFNE</t>
  </si>
  <si>
    <t>0.87</t>
  </si>
  <si>
    <t>CCL2</t>
  </si>
  <si>
    <t>0.86</t>
  </si>
  <si>
    <t>IFNA4</t>
  </si>
  <si>
    <t>CASP1</t>
  </si>
  <si>
    <t>0.85</t>
  </si>
  <si>
    <t>CRP</t>
  </si>
  <si>
    <t>SH2D1A</t>
  </si>
  <si>
    <t>STAT3</t>
  </si>
  <si>
    <t>0.84</t>
  </si>
  <si>
    <t>BAG3</t>
  </si>
  <si>
    <t>0.83</t>
  </si>
  <si>
    <t>JAK1</t>
  </si>
  <si>
    <t>TLR8</t>
  </si>
  <si>
    <t>0.82</t>
  </si>
  <si>
    <t>CD86</t>
  </si>
  <si>
    <t>0.79</t>
  </si>
  <si>
    <t>TLR7</t>
  </si>
  <si>
    <t>TIMP1</t>
  </si>
  <si>
    <t>0.77</t>
  </si>
  <si>
    <t>HPRT1</t>
  </si>
  <si>
    <t>ISG20</t>
  </si>
  <si>
    <t>0.76</t>
  </si>
  <si>
    <t>JAK2</t>
  </si>
  <si>
    <t>IFNA1</t>
  </si>
  <si>
    <t>0.75</t>
  </si>
  <si>
    <t>IRF5</t>
  </si>
  <si>
    <t>0.74</t>
  </si>
  <si>
    <t>IFNAR1</t>
  </si>
  <si>
    <t>0.73</t>
  </si>
  <si>
    <t>MAL</t>
  </si>
  <si>
    <t>ADAR</t>
  </si>
  <si>
    <t>0.72</t>
  </si>
  <si>
    <t>PML</t>
  </si>
  <si>
    <t>CDKN1B</t>
  </si>
  <si>
    <t>0.71</t>
  </si>
  <si>
    <t>MNDA</t>
  </si>
  <si>
    <t>TMEM173</t>
  </si>
  <si>
    <t>CD70</t>
  </si>
  <si>
    <t>0.70</t>
  </si>
  <si>
    <t>CAV1</t>
  </si>
  <si>
    <t>0.68</t>
  </si>
  <si>
    <t>TRAF3</t>
  </si>
  <si>
    <t>0.65</t>
  </si>
  <si>
    <t>IFNA2</t>
  </si>
  <si>
    <t>0.63</t>
  </si>
  <si>
    <t>HLA-E</t>
  </si>
  <si>
    <t>0.61</t>
  </si>
  <si>
    <t>SHB</t>
  </si>
  <si>
    <t>0.55</t>
  </si>
  <si>
    <t>TYK2</t>
  </si>
  <si>
    <t>MET</t>
  </si>
  <si>
    <t>0.51</t>
  </si>
  <si>
    <t>ACTB</t>
  </si>
  <si>
    <t>0.48</t>
  </si>
  <si>
    <t>TICAM1</t>
  </si>
  <si>
    <t>0.47</t>
  </si>
  <si>
    <t>MX2</t>
  </si>
  <si>
    <t>0.41</t>
  </si>
  <si>
    <t>IFITM2</t>
  </si>
  <si>
    <t>0.35</t>
  </si>
  <si>
    <t>PRKCZ</t>
  </si>
  <si>
    <t>GAPDH</t>
  </si>
  <si>
    <t>0.34</t>
  </si>
  <si>
    <t>IFI30</t>
  </si>
  <si>
    <t>0.32</t>
  </si>
  <si>
    <t>IRF2</t>
  </si>
  <si>
    <t>0.30</t>
  </si>
  <si>
    <t>HLA-A</t>
  </si>
  <si>
    <t>0.26</t>
  </si>
  <si>
    <t>shSPOP-C4</t>
    <phoneticPr fontId="2" type="noConversion"/>
  </si>
  <si>
    <t>IFIT1</t>
    <phoneticPr fontId="2" type="noConversion"/>
  </si>
  <si>
    <t>OAS1</t>
    <phoneticPr fontId="2" type="noConversion"/>
  </si>
  <si>
    <t>MX1</t>
    <phoneticPr fontId="2" type="noConversion"/>
  </si>
  <si>
    <t>IFNB1</t>
    <phoneticPr fontId="2" type="noConversion"/>
  </si>
  <si>
    <t>shScr</t>
  </si>
  <si>
    <t>shSPOP-C4</t>
  </si>
  <si>
    <t>IFI44</t>
  </si>
  <si>
    <r>
      <rPr>
        <sz val="10"/>
        <color theme="1"/>
        <rFont val="等线"/>
        <family val="3"/>
        <charset val="134"/>
      </rPr>
      <t>ΔΔ</t>
    </r>
    <r>
      <rPr>
        <sz val="10"/>
        <color theme="1"/>
        <rFont val="Arial"/>
        <family val="2"/>
      </rPr>
      <t>Ct</t>
    </r>
    <phoneticPr fontId="2" type="noConversion"/>
  </si>
  <si>
    <t>CHX (h)</t>
    <phoneticPr fontId="2" type="noConversion"/>
  </si>
  <si>
    <t>STING</t>
    <phoneticPr fontId="2" type="noConversion"/>
  </si>
  <si>
    <t>a-tubulin</t>
    <phoneticPr fontId="2" type="noConversion"/>
  </si>
  <si>
    <t>shSPOP-m3</t>
    <phoneticPr fontId="2" type="noConversion"/>
  </si>
  <si>
    <t>shSPOP-m3+SPOP</t>
    <phoneticPr fontId="2" type="noConversion"/>
  </si>
  <si>
    <t>shSPOP-C4 vs shScr</t>
    <phoneticPr fontId="2" type="noConversion"/>
  </si>
  <si>
    <t>relative STING protein level</t>
    <phoneticPr fontId="2" type="noConversion"/>
  </si>
  <si>
    <t>CSNK1G1</t>
  </si>
  <si>
    <t>STING1</t>
    <phoneticPr fontId="2" type="noConversion"/>
  </si>
  <si>
    <t>shCK1r1-1</t>
  </si>
  <si>
    <t>shCK1r1-2</t>
  </si>
  <si>
    <t>shCK1r1-3</t>
  </si>
  <si>
    <t>ΔΔCt</t>
    <phoneticPr fontId="2" type="noConversion"/>
  </si>
  <si>
    <t>Symbol</t>
    <phoneticPr fontId="2" type="noConversion"/>
  </si>
  <si>
    <t>Fold change</t>
    <phoneticPr fontId="2" type="noConversion"/>
  </si>
  <si>
    <t>log2 Fold change</t>
    <phoneticPr fontId="2" type="noConversion"/>
  </si>
  <si>
    <t>109.51</t>
  </si>
  <si>
    <t>57.01</t>
  </si>
  <si>
    <t>54.23</t>
  </si>
  <si>
    <t>43.68</t>
  </si>
  <si>
    <t>22.44</t>
  </si>
  <si>
    <t>22.19</t>
  </si>
  <si>
    <t>20.86</t>
  </si>
  <si>
    <t>18.41</t>
  </si>
  <si>
    <t>12.90</t>
  </si>
  <si>
    <t>12.63</t>
  </si>
  <si>
    <t>9.77</t>
  </si>
  <si>
    <t>9.34</t>
  </si>
  <si>
    <t>8.72</t>
  </si>
  <si>
    <t>8.18</t>
  </si>
  <si>
    <t>7.36</t>
  </si>
  <si>
    <t>6.04</t>
  </si>
  <si>
    <t>5.48</t>
  </si>
  <si>
    <t>5.35</t>
  </si>
  <si>
    <t>4.74</t>
  </si>
  <si>
    <t>4.60</t>
  </si>
  <si>
    <t>4.29</t>
  </si>
  <si>
    <t>3.80</t>
  </si>
  <si>
    <t>3.43</t>
  </si>
  <si>
    <t>3.38</t>
  </si>
  <si>
    <t>3.31</t>
  </si>
  <si>
    <t>3.22</t>
  </si>
  <si>
    <t>3.13</t>
  </si>
  <si>
    <t>2.90</t>
  </si>
  <si>
    <t>2.83</t>
  </si>
  <si>
    <t>2.75</t>
  </si>
  <si>
    <t>2.70</t>
  </si>
  <si>
    <t>2.64</t>
  </si>
  <si>
    <t>2.48</t>
  </si>
  <si>
    <t>2.46</t>
  </si>
  <si>
    <t>2.42</t>
  </si>
  <si>
    <t>2.41</t>
  </si>
  <si>
    <t>2.29</t>
  </si>
  <si>
    <t>2.27</t>
  </si>
  <si>
    <t>2.24</t>
  </si>
  <si>
    <t>2.19</t>
  </si>
  <si>
    <t>2.15</t>
  </si>
  <si>
    <t>2.13</t>
  </si>
  <si>
    <t>2.12</t>
  </si>
  <si>
    <t>2.07</t>
  </si>
  <si>
    <t>2.04</t>
  </si>
  <si>
    <t>2.01</t>
  </si>
  <si>
    <t>1.88</t>
  </si>
  <si>
    <t>1.84</t>
  </si>
  <si>
    <t>1.81</t>
  </si>
  <si>
    <t>1.78</t>
  </si>
  <si>
    <t>1.72</t>
  </si>
  <si>
    <t>1.66</t>
  </si>
  <si>
    <t>1.65</t>
  </si>
  <si>
    <t>1.63</t>
  </si>
  <si>
    <t>1.58</t>
  </si>
  <si>
    <t>1.54</t>
  </si>
  <si>
    <t>1.53</t>
  </si>
  <si>
    <t>1.42</t>
  </si>
  <si>
    <t>1.39</t>
  </si>
  <si>
    <t>1.37</t>
  </si>
  <si>
    <t>1.33</t>
  </si>
  <si>
    <t>1.32</t>
  </si>
  <si>
    <t>1.27</t>
  </si>
  <si>
    <t>1.08</t>
  </si>
  <si>
    <t>1.06</t>
  </si>
  <si>
    <t>1.05</t>
  </si>
  <si>
    <t>0.88</t>
  </si>
  <si>
    <t>0.64</t>
  </si>
  <si>
    <t>0.59</t>
  </si>
  <si>
    <t>0.49</t>
  </si>
  <si>
    <t>0.45</t>
  </si>
  <si>
    <t>0.38</t>
  </si>
  <si>
    <t>0.31</t>
  </si>
  <si>
    <t>A2058</t>
    <phoneticPr fontId="2" type="noConversion"/>
  </si>
  <si>
    <t>6lc vs vehicle</t>
    <phoneticPr fontId="2" type="noConversion"/>
  </si>
  <si>
    <t>Symbol</t>
    <phoneticPr fontId="2" type="noConversion"/>
  </si>
  <si>
    <t>Ccl5</t>
  </si>
  <si>
    <t>58.57</t>
  </si>
  <si>
    <t>Ccl4</t>
  </si>
  <si>
    <t>53.26</t>
  </si>
  <si>
    <t>Isg20</t>
  </si>
  <si>
    <t>34.91</t>
  </si>
  <si>
    <t>Isg15</t>
  </si>
  <si>
    <t>31.30</t>
  </si>
  <si>
    <t>Ifit1</t>
  </si>
  <si>
    <t>21.74</t>
  </si>
  <si>
    <t>H2-K1</t>
  </si>
  <si>
    <t>16.30</t>
  </si>
  <si>
    <t>Vegfa</t>
  </si>
  <si>
    <t>12.57</t>
  </si>
  <si>
    <t>Cxcl10</t>
  </si>
  <si>
    <t>11.55</t>
  </si>
  <si>
    <t>Ifih1</t>
  </si>
  <si>
    <t>11.16</t>
  </si>
  <si>
    <t>Ifi204</t>
  </si>
  <si>
    <t>9.27</t>
  </si>
  <si>
    <t>Mx2</t>
  </si>
  <si>
    <t>5.66</t>
  </si>
  <si>
    <t>Shb</t>
  </si>
  <si>
    <t>4.98</t>
  </si>
  <si>
    <t>Oas1b</t>
  </si>
  <si>
    <t>4.32</t>
  </si>
  <si>
    <t>B2m</t>
  </si>
  <si>
    <t>4.08</t>
  </si>
  <si>
    <t>Ifitm3</t>
  </si>
  <si>
    <t>3.88</t>
  </si>
  <si>
    <t>Bag3</t>
  </si>
  <si>
    <t>3.11</t>
  </si>
  <si>
    <t>Irf7</t>
  </si>
  <si>
    <t>3.03</t>
  </si>
  <si>
    <t>Ddx58</t>
  </si>
  <si>
    <t>2.95</t>
  </si>
  <si>
    <t>Ifit3</t>
  </si>
  <si>
    <t>2.47</t>
  </si>
  <si>
    <t>Il6</t>
  </si>
  <si>
    <t>2.38</t>
  </si>
  <si>
    <t>Stat2</t>
  </si>
  <si>
    <t>2.31</t>
  </si>
  <si>
    <t>Oas1a</t>
  </si>
  <si>
    <t>Tlr8</t>
  </si>
  <si>
    <t>1.89</t>
  </si>
  <si>
    <t>Jak1</t>
  </si>
  <si>
    <t>Tap1</t>
  </si>
  <si>
    <t>1.60</t>
  </si>
  <si>
    <t>H2-T10</t>
  </si>
  <si>
    <t>1.59</t>
  </si>
  <si>
    <t>Cdkn1b</t>
  </si>
  <si>
    <t>1.51</t>
  </si>
  <si>
    <t>Irf9</t>
  </si>
  <si>
    <t>1.50</t>
  </si>
  <si>
    <t>Cav1</t>
  </si>
  <si>
    <t>1.47</t>
  </si>
  <si>
    <t>Gbp2b</t>
  </si>
  <si>
    <t>Psme2</t>
  </si>
  <si>
    <t>1.25</t>
  </si>
  <si>
    <t>Cd80</t>
  </si>
  <si>
    <t>H2-D1</t>
  </si>
  <si>
    <t>1.23</t>
  </si>
  <si>
    <t>Ccl2</t>
  </si>
  <si>
    <t>1.21</t>
  </si>
  <si>
    <t>H2-M3</t>
  </si>
  <si>
    <t>Gapdh</t>
  </si>
  <si>
    <t>Mx1</t>
  </si>
  <si>
    <t>Irf1</t>
  </si>
  <si>
    <t>Ifitm1</t>
  </si>
  <si>
    <t>Sh2d1a</t>
  </si>
  <si>
    <t>1.04</t>
  </si>
  <si>
    <t>Cd70</t>
  </si>
  <si>
    <t>Hsp90ab1</t>
  </si>
  <si>
    <t>Casp1</t>
  </si>
  <si>
    <t>0.93</t>
  </si>
  <si>
    <t>Il15</t>
  </si>
  <si>
    <t>Crp</t>
  </si>
  <si>
    <t>Myd88</t>
  </si>
  <si>
    <t>Ifitm2</t>
  </si>
  <si>
    <t>Socs1</t>
  </si>
  <si>
    <t>0.90</t>
  </si>
  <si>
    <t>Nos2</t>
  </si>
  <si>
    <t>Cd86</t>
  </si>
  <si>
    <t>Ciita</t>
  </si>
  <si>
    <t>Tnfsf10</t>
  </si>
  <si>
    <t>Irf2</t>
  </si>
  <si>
    <t>Adar</t>
  </si>
  <si>
    <t>0.81</t>
  </si>
  <si>
    <t>Traf3</t>
  </si>
  <si>
    <t>Ifnb1</t>
  </si>
  <si>
    <t>Oas2</t>
  </si>
  <si>
    <t>Ifna4</t>
  </si>
  <si>
    <t>Bst2</t>
  </si>
  <si>
    <t>H2-M10.1</t>
  </si>
  <si>
    <t>Irf5</t>
  </si>
  <si>
    <t>Tlr9</t>
  </si>
  <si>
    <t>Stat3</t>
  </si>
  <si>
    <t>0.69</t>
  </si>
  <si>
    <t>Il10</t>
  </si>
  <si>
    <t>H2-Bl</t>
  </si>
  <si>
    <t>Cd69</t>
  </si>
  <si>
    <t>0.66</t>
  </si>
  <si>
    <t>Stat1</t>
  </si>
  <si>
    <t>Ifnar2</t>
  </si>
  <si>
    <t>Jak2</t>
  </si>
  <si>
    <t>Ticam1</t>
  </si>
  <si>
    <t>Ifna2</t>
  </si>
  <si>
    <t>0.62</t>
  </si>
  <si>
    <t>Tlr7</t>
  </si>
  <si>
    <t>0.58</t>
  </si>
  <si>
    <t>Ifne</t>
  </si>
  <si>
    <t>0.57</t>
  </si>
  <si>
    <t>Irf3</t>
  </si>
  <si>
    <t>0.54</t>
  </si>
  <si>
    <t>Tyk2</t>
  </si>
  <si>
    <t>0.53</t>
  </si>
  <si>
    <t>Ifnz</t>
  </si>
  <si>
    <t>0.52</t>
  </si>
  <si>
    <t>Gusb</t>
  </si>
  <si>
    <t>Timp1</t>
  </si>
  <si>
    <t>Nmi</t>
  </si>
  <si>
    <t>Ifi30</t>
  </si>
  <si>
    <t>0.39</t>
  </si>
  <si>
    <t>Tlr3</t>
  </si>
  <si>
    <t>Actb</t>
  </si>
  <si>
    <t>0.36</t>
  </si>
  <si>
    <t>Mal</t>
  </si>
  <si>
    <t>0.33</t>
  </si>
  <si>
    <t>Prkcz</t>
  </si>
  <si>
    <t>Pml</t>
  </si>
  <si>
    <t>0.29</t>
  </si>
  <si>
    <t>Eif2ak2</t>
  </si>
  <si>
    <t>Ifnar1</t>
  </si>
  <si>
    <t>Ifit2</t>
  </si>
  <si>
    <t>0.23</t>
  </si>
  <si>
    <t>Met</t>
  </si>
  <si>
    <t>0.09</t>
  </si>
  <si>
    <t>B16</t>
  </si>
  <si>
    <t>B16</t>
    <phoneticPr fontId="2" type="noConversion"/>
  </si>
  <si>
    <t>parental</t>
    <phoneticPr fontId="2" type="noConversion"/>
  </si>
  <si>
    <t>WT</t>
    <phoneticPr fontId="2" type="noConversion"/>
  </si>
  <si>
    <t>4A</t>
    <phoneticPr fontId="2" type="noConversion"/>
  </si>
  <si>
    <t>STING-WT</t>
    <phoneticPr fontId="2" type="noConversion"/>
  </si>
  <si>
    <t>STING-4A</t>
    <phoneticPr fontId="2" type="noConversion"/>
  </si>
  <si>
    <t>diABZI (h)</t>
    <phoneticPr fontId="2" type="noConversion"/>
  </si>
  <si>
    <t>ISD90 (h)</t>
    <phoneticPr fontId="2" type="noConversion"/>
  </si>
  <si>
    <t>parental</t>
    <phoneticPr fontId="2" type="noConversion"/>
  </si>
  <si>
    <t>sgSTING+EV</t>
  </si>
  <si>
    <t>sgSTING+WT</t>
  </si>
  <si>
    <t>sgSTING+T356M</t>
  </si>
  <si>
    <t>CXCL10</t>
    <phoneticPr fontId="2" type="noConversion"/>
  </si>
  <si>
    <t>D4476</t>
    <phoneticPr fontId="2" type="noConversion"/>
  </si>
  <si>
    <t>vehicle</t>
    <phoneticPr fontId="2" type="noConversion"/>
  </si>
  <si>
    <t>0uM</t>
    <phoneticPr fontId="2" type="noConversion"/>
  </si>
  <si>
    <t>total</t>
    <phoneticPr fontId="2" type="noConversion"/>
  </si>
  <si>
    <t>tail</t>
    <phoneticPr fontId="2" type="noConversion"/>
  </si>
  <si>
    <t>No.</t>
    <phoneticPr fontId="2" type="noConversion"/>
  </si>
  <si>
    <t>area</t>
    <phoneticPr fontId="2" type="noConversion"/>
  </si>
  <si>
    <t>brightness</t>
    <phoneticPr fontId="2" type="noConversion"/>
  </si>
  <si>
    <t>intensity</t>
    <phoneticPr fontId="2" type="noConversion"/>
  </si>
  <si>
    <t>area</t>
    <phoneticPr fontId="2" type="noConversion"/>
  </si>
  <si>
    <t>brightness</t>
    <phoneticPr fontId="2" type="noConversion"/>
  </si>
  <si>
    <t>intensity</t>
    <phoneticPr fontId="2" type="noConversion"/>
  </si>
  <si>
    <t>% tail DNA</t>
    <phoneticPr fontId="2" type="noConversion"/>
  </si>
  <si>
    <t>tail length</t>
    <phoneticPr fontId="2" type="noConversion"/>
  </si>
  <si>
    <t>tail length(nm)</t>
    <phoneticPr fontId="2" type="noConversion"/>
  </si>
  <si>
    <t>tail moment</t>
    <phoneticPr fontId="2" type="noConversion"/>
  </si>
  <si>
    <t>#1-1</t>
    <phoneticPr fontId="2" type="noConversion"/>
  </si>
  <si>
    <t>#1-2</t>
  </si>
  <si>
    <t>#1-3</t>
  </si>
  <si>
    <t>#2-1</t>
    <phoneticPr fontId="2" type="noConversion"/>
  </si>
  <si>
    <t>#2-2</t>
  </si>
  <si>
    <t>#2-3</t>
  </si>
  <si>
    <t>#2-4</t>
  </si>
  <si>
    <t>#2-5</t>
  </si>
  <si>
    <t>#3-1</t>
    <phoneticPr fontId="2" type="noConversion"/>
  </si>
  <si>
    <t>#3-2</t>
  </si>
  <si>
    <t>#3-3</t>
  </si>
  <si>
    <t>#3-4</t>
  </si>
  <si>
    <t>#4-1</t>
    <phoneticPr fontId="2" type="noConversion"/>
  </si>
  <si>
    <t>#4-2</t>
  </si>
  <si>
    <t>#4-3</t>
  </si>
  <si>
    <t>#4-4</t>
  </si>
  <si>
    <t>#4-5</t>
  </si>
  <si>
    <t>#5-1</t>
    <phoneticPr fontId="2" type="noConversion"/>
  </si>
  <si>
    <t>#5-2</t>
  </si>
  <si>
    <t>#5-3</t>
  </si>
  <si>
    <t>#6-1</t>
    <phoneticPr fontId="2" type="noConversion"/>
  </si>
  <si>
    <t>#6-2</t>
  </si>
  <si>
    <t>#6-3</t>
  </si>
  <si>
    <t>#6-4</t>
  </si>
  <si>
    <t>#6-5</t>
  </si>
  <si>
    <t>#7-1</t>
    <phoneticPr fontId="2" type="noConversion"/>
  </si>
  <si>
    <t>#7-2</t>
  </si>
  <si>
    <t>#7-3</t>
  </si>
  <si>
    <t>#7-4</t>
  </si>
  <si>
    <t>#8-1</t>
    <phoneticPr fontId="2" type="noConversion"/>
  </si>
  <si>
    <t>#8-2</t>
    <phoneticPr fontId="2" type="noConversion"/>
  </si>
  <si>
    <t>#9-1</t>
    <phoneticPr fontId="2" type="noConversion"/>
  </si>
  <si>
    <t>#10-1</t>
    <phoneticPr fontId="2" type="noConversion"/>
  </si>
  <si>
    <t>#10-2</t>
  </si>
  <si>
    <t>#10-3</t>
  </si>
  <si>
    <t>#10-4</t>
  </si>
  <si>
    <t>#10-5</t>
  </si>
  <si>
    <t>#10-6</t>
  </si>
  <si>
    <t>#11-1</t>
    <phoneticPr fontId="2" type="noConversion"/>
  </si>
  <si>
    <t>#11-2</t>
  </si>
  <si>
    <t>#11-3</t>
  </si>
  <si>
    <t>#11-4</t>
  </si>
  <si>
    <t>#11-5</t>
  </si>
  <si>
    <t>#11-6</t>
  </si>
  <si>
    <t>#11-7</t>
  </si>
  <si>
    <t>#11-8</t>
  </si>
  <si>
    <t>#12-1</t>
    <phoneticPr fontId="2" type="noConversion"/>
  </si>
  <si>
    <t>#12-2</t>
  </si>
  <si>
    <t>#12-3</t>
  </si>
  <si>
    <t>#12-4</t>
  </si>
  <si>
    <t>#12-5</t>
  </si>
  <si>
    <t>#12-6</t>
  </si>
  <si>
    <t>#12-7</t>
  </si>
  <si>
    <t>#12-8</t>
  </si>
  <si>
    <t>n=54</t>
    <phoneticPr fontId="2" type="noConversion"/>
  </si>
  <si>
    <t>n=50</t>
    <phoneticPr fontId="2" type="noConversion"/>
  </si>
  <si>
    <t>5uM</t>
    <phoneticPr fontId="2" type="noConversion"/>
  </si>
  <si>
    <t>total</t>
    <phoneticPr fontId="2" type="noConversion"/>
  </si>
  <si>
    <t>tail</t>
    <phoneticPr fontId="2" type="noConversion"/>
  </si>
  <si>
    <t>No.</t>
    <phoneticPr fontId="2" type="noConversion"/>
  </si>
  <si>
    <t>intensity</t>
    <phoneticPr fontId="2" type="noConversion"/>
  </si>
  <si>
    <t>% tail DNA</t>
    <phoneticPr fontId="2" type="noConversion"/>
  </si>
  <si>
    <t>tail length(nm)</t>
    <phoneticPr fontId="2" type="noConversion"/>
  </si>
  <si>
    <t>#1-1</t>
    <phoneticPr fontId="2" type="noConversion"/>
  </si>
  <si>
    <t>#2-1</t>
    <phoneticPr fontId="2" type="noConversion"/>
  </si>
  <si>
    <t>#3-5</t>
  </si>
  <si>
    <t>#4-1</t>
    <phoneticPr fontId="2" type="noConversion"/>
  </si>
  <si>
    <t>#5-4</t>
  </si>
  <si>
    <t>#5-5</t>
  </si>
  <si>
    <t>#5-6</t>
  </si>
  <si>
    <t>#6-1</t>
    <phoneticPr fontId="2" type="noConversion"/>
  </si>
  <si>
    <t>#8-2</t>
  </si>
  <si>
    <t>#8-3</t>
  </si>
  <si>
    <t>#9-1</t>
    <phoneticPr fontId="2" type="noConversion"/>
  </si>
  <si>
    <t>#11-1</t>
    <phoneticPr fontId="2" type="noConversion"/>
  </si>
  <si>
    <t>#12-1</t>
    <phoneticPr fontId="2" type="noConversion"/>
  </si>
  <si>
    <t>#13-1</t>
    <phoneticPr fontId="2" type="noConversion"/>
  </si>
  <si>
    <t>#13-2</t>
  </si>
  <si>
    <t>#13-3</t>
  </si>
  <si>
    <t>#13-4</t>
  </si>
  <si>
    <t>#14-1</t>
    <phoneticPr fontId="2" type="noConversion"/>
  </si>
  <si>
    <t>#14-2</t>
  </si>
  <si>
    <t>#14-3</t>
  </si>
  <si>
    <t>n=56</t>
    <phoneticPr fontId="2" type="noConversion"/>
  </si>
  <si>
    <t>10uM</t>
    <phoneticPr fontId="2" type="noConversion"/>
  </si>
  <si>
    <t>total</t>
    <phoneticPr fontId="2" type="noConversion"/>
  </si>
  <si>
    <t>tail</t>
    <phoneticPr fontId="2" type="noConversion"/>
  </si>
  <si>
    <t>No.</t>
    <phoneticPr fontId="2" type="noConversion"/>
  </si>
  <si>
    <t>intensity</t>
    <phoneticPr fontId="2" type="noConversion"/>
  </si>
  <si>
    <t>tail moment</t>
    <phoneticPr fontId="2" type="noConversion"/>
  </si>
  <si>
    <t>#1-1</t>
    <phoneticPr fontId="2" type="noConversion"/>
  </si>
  <si>
    <t>#1-4</t>
  </si>
  <si>
    <t>#1-5</t>
  </si>
  <si>
    <t>#5-1</t>
    <phoneticPr fontId="2" type="noConversion"/>
  </si>
  <si>
    <t>#9-1</t>
    <phoneticPr fontId="2" type="noConversion"/>
  </si>
  <si>
    <t>#9-2</t>
  </si>
  <si>
    <t>#9-3</t>
  </si>
  <si>
    <t>#9-4</t>
  </si>
  <si>
    <t>#9-5</t>
  </si>
  <si>
    <t>#10-1</t>
    <phoneticPr fontId="2" type="noConversion"/>
  </si>
  <si>
    <t>#11-1</t>
    <phoneticPr fontId="2" type="noConversion"/>
  </si>
  <si>
    <t>#20-1</t>
    <phoneticPr fontId="2" type="noConversion"/>
  </si>
  <si>
    <t>#20-2</t>
  </si>
  <si>
    <t>#20-3</t>
  </si>
  <si>
    <t>#20-4</t>
  </si>
  <si>
    <t>#20-5</t>
  </si>
  <si>
    <t>#20-6</t>
  </si>
  <si>
    <t>#20-7</t>
  </si>
  <si>
    <t>#20-8</t>
  </si>
  <si>
    <t>0uM</t>
    <phoneticPr fontId="2" type="noConversion"/>
  </si>
  <si>
    <t>nuclei</t>
    <phoneticPr fontId="2" type="noConversion"/>
  </si>
  <si>
    <t>rH2AX</t>
    <phoneticPr fontId="2" type="noConversion"/>
  </si>
  <si>
    <t>positive</t>
    <phoneticPr fontId="2" type="noConversion"/>
  </si>
  <si>
    <t>(%)</t>
  </si>
  <si>
    <t>10uM</t>
    <phoneticPr fontId="2" type="noConversion"/>
  </si>
  <si>
    <t>nuclei</t>
    <phoneticPr fontId="2" type="noConversion"/>
  </si>
  <si>
    <t>rH2AX</t>
    <phoneticPr fontId="2" type="noConversion"/>
  </si>
  <si>
    <t>positive</t>
    <phoneticPr fontId="2" type="noConversion"/>
  </si>
  <si>
    <t>6lc-5uM</t>
    <phoneticPr fontId="2" type="noConversion"/>
  </si>
  <si>
    <t>6lc-10uM</t>
    <phoneticPr fontId="2" type="noConversion"/>
  </si>
  <si>
    <t>vehicle</t>
    <phoneticPr fontId="2" type="noConversion"/>
  </si>
  <si>
    <t>6lc-10uM</t>
    <phoneticPr fontId="2" type="noConversion"/>
  </si>
  <si>
    <t>vehicle</t>
    <phoneticPr fontId="2" type="noConversion"/>
  </si>
  <si>
    <t>rH2AX+/total cells</t>
    <phoneticPr fontId="2" type="noConversion"/>
  </si>
  <si>
    <t>B16</t>
    <phoneticPr fontId="2" type="noConversion"/>
  </si>
  <si>
    <t>0uM</t>
  </si>
  <si>
    <t>5uM</t>
  </si>
  <si>
    <t>10uM</t>
  </si>
  <si>
    <t>ΔΔCt</t>
    <phoneticPr fontId="2" type="noConversion"/>
  </si>
  <si>
    <t>Ctrl-0uM</t>
  </si>
  <si>
    <t>Ctrl-5uM</t>
  </si>
  <si>
    <t>Ctrl-10uM</t>
  </si>
  <si>
    <t>sgSTING-0uM</t>
  </si>
  <si>
    <t>sgSTING-5uM</t>
  </si>
  <si>
    <t>sgSTING-10uM</t>
  </si>
  <si>
    <t>shSPOP-m6</t>
    <phoneticPr fontId="2" type="noConversion"/>
  </si>
  <si>
    <t>rH2AX+/total cells</t>
    <phoneticPr fontId="2" type="noConversion"/>
  </si>
  <si>
    <t>Log2FC T1 v C1</t>
  </si>
  <si>
    <r>
      <t>-log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(Q value) T1 v C1</t>
    </r>
  </si>
  <si>
    <t>left</t>
    <phoneticPr fontId="2" type="noConversion"/>
  </si>
  <si>
    <t>right</t>
    <phoneticPr fontId="2" type="noConversion"/>
  </si>
  <si>
    <t>20uM 6lc(h)</t>
    <phoneticPr fontId="2" type="noConversion"/>
  </si>
  <si>
    <t>CBX4</t>
    <phoneticPr fontId="2" type="noConversion"/>
  </si>
  <si>
    <t>EV</t>
  </si>
  <si>
    <t>EV</t>
    <phoneticPr fontId="2" type="noConversion"/>
  </si>
  <si>
    <t>EV+6lc</t>
    <phoneticPr fontId="2" type="noConversion"/>
  </si>
  <si>
    <t>CBX4+6lc</t>
    <phoneticPr fontId="2" type="noConversion"/>
  </si>
  <si>
    <t>CBX4 foci/cell</t>
    <phoneticPr fontId="2" type="noConversion"/>
  </si>
  <si>
    <t>BMI1 foci/cell</t>
    <phoneticPr fontId="2" type="noConversion"/>
  </si>
  <si>
    <t>dsDNA MFI</t>
    <phoneticPr fontId="2" type="noConversion"/>
  </si>
  <si>
    <t>EV+6lc</t>
    <phoneticPr fontId="2" type="noConversion"/>
  </si>
  <si>
    <t>CBX4-WT+6lc</t>
    <phoneticPr fontId="2" type="noConversion"/>
  </si>
  <si>
    <t>CBX4-ΔSIM+6lc</t>
    <phoneticPr fontId="2" type="noConversion"/>
  </si>
  <si>
    <t>CBX4-OE</t>
  </si>
  <si>
    <t>vehicle</t>
  </si>
  <si>
    <t>6lc</t>
    <phoneticPr fontId="2" type="noConversion"/>
  </si>
  <si>
    <t>6lc</t>
    <phoneticPr fontId="2" type="noConversion"/>
  </si>
  <si>
    <t>vehicle</t>
    <phoneticPr fontId="2" type="noConversion"/>
  </si>
  <si>
    <t>Date</t>
    <phoneticPr fontId="2" type="noConversion"/>
  </si>
  <si>
    <t>Day</t>
    <phoneticPr fontId="2" type="noConversion"/>
  </si>
  <si>
    <t>10.10</t>
    <phoneticPr fontId="2" type="noConversion"/>
  </si>
  <si>
    <t>6b</t>
    <phoneticPr fontId="2" type="noConversion"/>
  </si>
  <si>
    <t>anti-PD-1</t>
    <phoneticPr fontId="2" type="noConversion"/>
  </si>
  <si>
    <t>6b+anti-PD-1</t>
    <phoneticPr fontId="2" type="noConversion"/>
  </si>
  <si>
    <t>tumor volume (mm3)</t>
    <phoneticPr fontId="2" type="noConversion"/>
  </si>
  <si>
    <t>tumor volume (mm3)</t>
    <phoneticPr fontId="2" type="noConversion"/>
  </si>
  <si>
    <t>sgCtrl</t>
    <phoneticPr fontId="2" type="noConversion"/>
  </si>
  <si>
    <t>day</t>
    <phoneticPr fontId="2" type="noConversion"/>
  </si>
  <si>
    <t>sgCtrl</t>
  </si>
  <si>
    <t>sgCtrl+como</t>
  </si>
  <si>
    <t>sgSTING+combo</t>
  </si>
  <si>
    <t>6b</t>
    <phoneticPr fontId="10" type="noConversion"/>
  </si>
  <si>
    <t>CD45+CD11b-CD19-CD3+CD8+ in tumor cells (absolute CD8 T)</t>
    <phoneticPr fontId="10" type="noConversion"/>
  </si>
  <si>
    <t>6b</t>
    <phoneticPr fontId="10" type="noConversion"/>
  </si>
  <si>
    <t>PD-1i+6b</t>
    <phoneticPr fontId="10" type="noConversion"/>
  </si>
  <si>
    <t>6b</t>
    <phoneticPr fontId="10" type="noConversion"/>
  </si>
  <si>
    <t>6b</t>
    <phoneticPr fontId="10" type="noConversion"/>
  </si>
  <si>
    <t>Vehicle</t>
  </si>
  <si>
    <t>Anti-PD-1</t>
  </si>
  <si>
    <t>Combo</t>
  </si>
  <si>
    <t>6b</t>
    <phoneticPr fontId="2" type="noConversion"/>
  </si>
  <si>
    <t>MFI of IFNγ in CD4+ cells</t>
  </si>
  <si>
    <t>CD45+CD11b-CD19-CD3+ in tumor cells (absolute T)</t>
    <phoneticPr fontId="10" type="noConversion"/>
  </si>
  <si>
    <t>vehicle</t>
    <phoneticPr fontId="10" type="noConversion"/>
  </si>
  <si>
    <t>CD45+CD11b-CD19-CD3+CD4+ in tumor cells (absolute CD4 T)</t>
    <phoneticPr fontId="10" type="noConversion"/>
  </si>
  <si>
    <r>
      <t>CD8+GrzB+/CD8+</t>
    </r>
    <r>
      <rPr>
        <sz val="10"/>
        <rFont val="Arial"/>
        <family val="2"/>
      </rPr>
      <t xml:space="preserve"> (GrzB+CD8+ T)</t>
    </r>
    <phoneticPr fontId="10" type="noConversion"/>
  </si>
  <si>
    <t>vehicle</t>
    <phoneticPr fontId="10" type="noConversion"/>
  </si>
  <si>
    <t>CAR.CD19-T</t>
  </si>
  <si>
    <t>6lc+CAR.CD19-T</t>
  </si>
  <si>
    <t>tumor volume (mm3)</t>
    <phoneticPr fontId="2" type="noConversion"/>
  </si>
  <si>
    <t>6lc</t>
  </si>
  <si>
    <t>CAR-T cells in CD45 (%)</t>
    <phoneticPr fontId="2" type="noConversion"/>
  </si>
  <si>
    <t>CD4+ in CD45 (%)</t>
    <phoneticPr fontId="2" type="noConversion"/>
  </si>
  <si>
    <t>CD8+ in CD45 (%)</t>
    <phoneticPr fontId="2" type="noConversion"/>
  </si>
  <si>
    <t>NK cells in CD45 (%)</t>
    <phoneticPr fontId="2" type="noConversion"/>
  </si>
  <si>
    <t>macrophages in CD45 (%)</t>
    <phoneticPr fontId="2" type="noConversion"/>
  </si>
  <si>
    <t>786-o</t>
    <phoneticPr fontId="2" type="noConversion"/>
  </si>
  <si>
    <t>shSPOP-A2</t>
  </si>
  <si>
    <t>colony number</t>
    <phoneticPr fontId="2" type="noConversion"/>
  </si>
  <si>
    <t>A498</t>
    <phoneticPr fontId="2" type="noConversion"/>
  </si>
  <si>
    <t>shSPOP-A2</t>
    <phoneticPr fontId="2" type="noConversion"/>
  </si>
  <si>
    <t>shScr</t>
    <phoneticPr fontId="2" type="noConversion"/>
  </si>
  <si>
    <t>shSPOP-A2</t>
    <phoneticPr fontId="2" type="noConversion"/>
  </si>
  <si>
    <t>shSPOP-C4</t>
    <phoneticPr fontId="2" type="noConversion"/>
  </si>
  <si>
    <t>shSPOP-A2</t>
    <phoneticPr fontId="2" type="noConversion"/>
  </si>
  <si>
    <t>shSPOP-C4</t>
    <phoneticPr fontId="2" type="noConversion"/>
  </si>
  <si>
    <t>HMCB</t>
    <phoneticPr fontId="2" type="noConversion"/>
  </si>
  <si>
    <t>shmSPOP-4</t>
    <phoneticPr fontId="2" type="noConversion"/>
  </si>
  <si>
    <t>shmSPOP-6</t>
    <phoneticPr fontId="2" type="noConversion"/>
  </si>
  <si>
    <t>Renca</t>
    <phoneticPr fontId="2" type="noConversion"/>
  </si>
  <si>
    <t>shmSPOP-4</t>
    <phoneticPr fontId="2" type="noConversion"/>
  </si>
  <si>
    <t>786-o</t>
    <phoneticPr fontId="2" type="noConversion"/>
  </si>
  <si>
    <t>sghSPOP-1</t>
    <phoneticPr fontId="2" type="noConversion"/>
  </si>
  <si>
    <t>sghSPOP-6</t>
    <phoneticPr fontId="2" type="noConversion"/>
  </si>
  <si>
    <t>sghSPOP-4</t>
    <phoneticPr fontId="2" type="noConversion"/>
  </si>
  <si>
    <t>SPOP</t>
  </si>
  <si>
    <t>shSPOP-m3</t>
  </si>
  <si>
    <t>Figure S1L</t>
    <phoneticPr fontId="2" type="noConversion"/>
  </si>
  <si>
    <t>ISD-4h</t>
  </si>
  <si>
    <t>ISD-8h</t>
  </si>
  <si>
    <t>Figure S1M</t>
    <phoneticPr fontId="2" type="noConversion"/>
  </si>
  <si>
    <t>Figure S1N</t>
    <phoneticPr fontId="2" type="noConversion"/>
  </si>
  <si>
    <t>Figure S1O</t>
    <phoneticPr fontId="2" type="noConversion"/>
  </si>
  <si>
    <t>Figure S1P</t>
    <phoneticPr fontId="2" type="noConversion"/>
  </si>
  <si>
    <t>Figure S1Q</t>
    <phoneticPr fontId="2" type="noConversion"/>
  </si>
  <si>
    <t>Figure S1R</t>
    <phoneticPr fontId="2" type="noConversion"/>
  </si>
  <si>
    <t>Figure S1S</t>
    <phoneticPr fontId="2" type="noConversion"/>
  </si>
  <si>
    <t>Figure S1T</t>
    <phoneticPr fontId="2" type="noConversion"/>
  </si>
  <si>
    <t>Figure S1U</t>
    <phoneticPr fontId="2" type="noConversion"/>
  </si>
  <si>
    <t>Figure S1V</t>
    <phoneticPr fontId="2" type="noConversion"/>
  </si>
  <si>
    <t>Figure S1W</t>
    <phoneticPr fontId="2" type="noConversion"/>
  </si>
  <si>
    <t>Figure S1X</t>
    <phoneticPr fontId="2" type="noConversion"/>
  </si>
  <si>
    <t>Figure S1Y</t>
    <phoneticPr fontId="2" type="noConversion"/>
  </si>
  <si>
    <t>Scr</t>
    <phoneticPr fontId="2" type="noConversion"/>
  </si>
  <si>
    <t>C4</t>
    <phoneticPr fontId="2" type="noConversion"/>
  </si>
  <si>
    <t>m6</t>
    <phoneticPr fontId="2" type="noConversion"/>
  </si>
  <si>
    <t>diABZI</t>
    <phoneticPr fontId="2" type="noConversion"/>
  </si>
  <si>
    <t>Batch 1</t>
    <phoneticPr fontId="2" type="noConversion"/>
  </si>
  <si>
    <t>STING</t>
    <phoneticPr fontId="2" type="noConversion"/>
  </si>
  <si>
    <t>vinculin</t>
    <phoneticPr fontId="2" type="noConversion"/>
  </si>
  <si>
    <t>STING/vin</t>
    <phoneticPr fontId="2" type="noConversion"/>
  </si>
  <si>
    <t>A2</t>
    <phoneticPr fontId="2" type="noConversion"/>
  </si>
  <si>
    <t>C4</t>
    <phoneticPr fontId="2" type="noConversion"/>
  </si>
  <si>
    <t>Batch 2</t>
    <phoneticPr fontId="2" type="noConversion"/>
  </si>
  <si>
    <t>STING</t>
    <phoneticPr fontId="2" type="noConversion"/>
  </si>
  <si>
    <t>vinculin</t>
    <phoneticPr fontId="2" type="noConversion"/>
  </si>
  <si>
    <t>STING/vin</t>
    <phoneticPr fontId="2" type="noConversion"/>
  </si>
  <si>
    <t>Scr</t>
    <phoneticPr fontId="2" type="noConversion"/>
  </si>
  <si>
    <t>Batch 3</t>
    <phoneticPr fontId="2" type="noConversion"/>
  </si>
  <si>
    <t>STING/vin</t>
    <phoneticPr fontId="2" type="noConversion"/>
  </si>
  <si>
    <t>Scr</t>
    <phoneticPr fontId="2" type="noConversion"/>
  </si>
  <si>
    <t>A2</t>
    <phoneticPr fontId="2" type="noConversion"/>
  </si>
  <si>
    <t>C4</t>
    <phoneticPr fontId="2" type="noConversion"/>
  </si>
  <si>
    <t>Scr</t>
    <phoneticPr fontId="2" type="noConversion"/>
  </si>
  <si>
    <t>A2</t>
    <phoneticPr fontId="2" type="noConversion"/>
  </si>
  <si>
    <t>Relative STING protein level</t>
    <phoneticPr fontId="2" type="noConversion"/>
  </si>
  <si>
    <t>CHX (h)</t>
    <phoneticPr fontId="2" type="noConversion"/>
  </si>
  <si>
    <t>sgSPOP-1</t>
    <phoneticPr fontId="2" type="noConversion"/>
  </si>
  <si>
    <t>sgSPOP-1+SPOP</t>
    <phoneticPr fontId="2" type="noConversion"/>
  </si>
  <si>
    <t>WT</t>
    <phoneticPr fontId="2" type="noConversion"/>
  </si>
  <si>
    <t>4A</t>
    <phoneticPr fontId="2" type="noConversion"/>
  </si>
  <si>
    <t>0h</t>
    <phoneticPr fontId="2" type="noConversion"/>
  </si>
  <si>
    <t>4h</t>
    <phoneticPr fontId="2" type="noConversion"/>
  </si>
  <si>
    <t>8h</t>
    <phoneticPr fontId="2" type="noConversion"/>
  </si>
  <si>
    <t>parental</t>
    <phoneticPr fontId="2" type="noConversion"/>
  </si>
  <si>
    <t>Figure S3A</t>
    <phoneticPr fontId="2" type="noConversion"/>
  </si>
  <si>
    <t>Figure S3B</t>
    <phoneticPr fontId="2" type="noConversion"/>
  </si>
  <si>
    <t>Figure S3C</t>
    <phoneticPr fontId="2" type="noConversion"/>
  </si>
  <si>
    <t>STING-WT</t>
    <phoneticPr fontId="2" type="noConversion"/>
  </si>
  <si>
    <t>STING-4A</t>
    <phoneticPr fontId="2" type="noConversion"/>
  </si>
  <si>
    <t>STING-4A</t>
    <phoneticPr fontId="2" type="noConversion"/>
  </si>
  <si>
    <t>Figure S3D</t>
    <phoneticPr fontId="2" type="noConversion"/>
  </si>
  <si>
    <t>Figure S3I</t>
    <phoneticPr fontId="2" type="noConversion"/>
  </si>
  <si>
    <t>Figure S3J</t>
    <phoneticPr fontId="2" type="noConversion"/>
  </si>
  <si>
    <t>vehicle</t>
    <phoneticPr fontId="2" type="noConversion"/>
  </si>
  <si>
    <t>D4476</t>
    <phoneticPr fontId="2" type="noConversion"/>
  </si>
  <si>
    <t>parental</t>
    <phoneticPr fontId="2" type="noConversion"/>
  </si>
  <si>
    <t>vehicle</t>
    <phoneticPr fontId="2" type="noConversion"/>
  </si>
  <si>
    <t>D4476</t>
    <phoneticPr fontId="2" type="noConversion"/>
  </si>
  <si>
    <t>Figure S3K</t>
    <phoneticPr fontId="2" type="noConversion"/>
  </si>
  <si>
    <t>Figure S3L</t>
    <phoneticPr fontId="2" type="noConversion"/>
  </si>
  <si>
    <t>Figure S3M</t>
    <phoneticPr fontId="2" type="noConversion"/>
  </si>
  <si>
    <t>rH2AX+/total cells</t>
    <phoneticPr fontId="2" type="noConversion"/>
  </si>
  <si>
    <t>0h-1</t>
  </si>
  <si>
    <t>0h-2</t>
  </si>
  <si>
    <t>0h-3</t>
  </si>
  <si>
    <t>3h-1</t>
  </si>
  <si>
    <t>3h-2</t>
  </si>
  <si>
    <t>3h-3</t>
  </si>
  <si>
    <t>6h-1</t>
  </si>
  <si>
    <t>6h-2</t>
  </si>
  <si>
    <t>6h-3</t>
  </si>
  <si>
    <t>12h-1</t>
  </si>
  <si>
    <t>12h-2</t>
  </si>
  <si>
    <t>12h-3</t>
  </si>
  <si>
    <t>cyto</t>
  </si>
  <si>
    <t>EtBr</t>
  </si>
  <si>
    <t>EtBr+6lc</t>
  </si>
  <si>
    <t>shCBX4-1</t>
    <phoneticPr fontId="2" type="noConversion"/>
  </si>
  <si>
    <t>shCBX4-2</t>
    <phoneticPr fontId="2" type="noConversion"/>
  </si>
  <si>
    <t>CBX4+6lc</t>
    <phoneticPr fontId="2" type="noConversion"/>
  </si>
  <si>
    <t>Figure S6G</t>
    <phoneticPr fontId="2" type="noConversion"/>
  </si>
  <si>
    <t>Mean dsDNA intensity per cell</t>
    <phoneticPr fontId="2" type="noConversion"/>
  </si>
  <si>
    <t>shScr+6lc</t>
    <phoneticPr fontId="2" type="noConversion"/>
  </si>
  <si>
    <t>shCBX4-1+6lc</t>
    <phoneticPr fontId="2" type="noConversion"/>
  </si>
  <si>
    <t>Figure S6H</t>
    <phoneticPr fontId="2" type="noConversion"/>
  </si>
  <si>
    <t>rH2AX+ (%)</t>
    <phoneticPr fontId="2" type="noConversion"/>
  </si>
  <si>
    <t>shScr</t>
    <phoneticPr fontId="2" type="noConversion"/>
  </si>
  <si>
    <t>shCBX4-80</t>
    <phoneticPr fontId="2" type="noConversion"/>
  </si>
  <si>
    <t>shScr+6lc</t>
    <phoneticPr fontId="2" type="noConversion"/>
  </si>
  <si>
    <t>shCBX4-80+6lc</t>
    <phoneticPr fontId="2" type="noConversion"/>
  </si>
  <si>
    <t>EV+6lc</t>
    <phoneticPr fontId="2" type="noConversion"/>
  </si>
  <si>
    <t>WT+6lc</t>
    <phoneticPr fontId="2" type="noConversion"/>
  </si>
  <si>
    <t>delSIM1/2+6lc</t>
    <phoneticPr fontId="2" type="noConversion"/>
  </si>
  <si>
    <t>WT</t>
    <phoneticPr fontId="2" type="noConversion"/>
  </si>
  <si>
    <t>delSIM1/2</t>
    <phoneticPr fontId="2" type="noConversion"/>
  </si>
  <si>
    <t>CBX4 foci+ cells (%)</t>
    <phoneticPr fontId="2" type="noConversion"/>
  </si>
  <si>
    <t>BMI1 foci+ cells (%)</t>
    <phoneticPr fontId="2" type="noConversion"/>
  </si>
  <si>
    <t>Figure S6J</t>
    <phoneticPr fontId="2" type="noConversion"/>
  </si>
  <si>
    <t>Figure S6K</t>
    <phoneticPr fontId="2" type="noConversion"/>
  </si>
  <si>
    <t>6b</t>
    <phoneticPr fontId="10" type="noConversion"/>
  </si>
  <si>
    <t>CD11b+F4/80+ in tumor cells (macrophage)</t>
    <phoneticPr fontId="10" type="noConversion"/>
  </si>
  <si>
    <t>vehicle</t>
    <phoneticPr fontId="10" type="noConversion"/>
  </si>
  <si>
    <t>PD-1i</t>
    <phoneticPr fontId="10" type="noConversion"/>
  </si>
  <si>
    <t>weight (g)</t>
    <phoneticPr fontId="2" type="noConversion"/>
  </si>
  <si>
    <t>Day</t>
    <phoneticPr fontId="2" type="noConversion"/>
  </si>
  <si>
    <t>10.10</t>
    <phoneticPr fontId="2" type="noConversion"/>
  </si>
  <si>
    <t>6b</t>
    <phoneticPr fontId="2" type="noConversion"/>
  </si>
  <si>
    <t>anti-PD-1</t>
    <phoneticPr fontId="2" type="noConversion"/>
  </si>
  <si>
    <t>9</t>
    <phoneticPr fontId="2" type="noConversion"/>
  </si>
  <si>
    <t>combo</t>
  </si>
  <si>
    <t>combo</t>
    <phoneticPr fontId="2" type="noConversion"/>
  </si>
  <si>
    <t>M1/MΦ</t>
  </si>
  <si>
    <t>M2/MΦ</t>
  </si>
  <si>
    <t>6b</t>
    <phoneticPr fontId="10" type="noConversion"/>
  </si>
  <si>
    <t>anti-PD-1</t>
    <phoneticPr fontId="10" type="noConversion"/>
  </si>
  <si>
    <t>Combo</t>
    <phoneticPr fontId="10" type="noConversion"/>
  </si>
  <si>
    <t>Figure S8F</t>
    <phoneticPr fontId="2" type="noConversion"/>
  </si>
  <si>
    <t>Figure S8G</t>
    <phoneticPr fontId="2" type="noConversion"/>
  </si>
  <si>
    <t>(%)</t>
    <phoneticPr fontId="2" type="noConversion"/>
  </si>
  <si>
    <t>anti-PD-1</t>
  </si>
  <si>
    <t>"1" means mouse died on that day</t>
    <phoneticPr fontId="2" type="noConversion"/>
  </si>
  <si>
    <t>Day</t>
    <phoneticPr fontId="2" type="noConversion"/>
  </si>
  <si>
    <t>Tumor volume (mm3)</t>
    <phoneticPr fontId="2" type="noConversion"/>
  </si>
  <si>
    <t>Figure 12F</t>
  </si>
  <si>
    <t>Figure 12G</t>
  </si>
  <si>
    <t>Figure 12H</t>
  </si>
  <si>
    <t>Figure 12I</t>
  </si>
  <si>
    <t>Figure 12J</t>
  </si>
  <si>
    <t>Figure 13A</t>
  </si>
  <si>
    <t>Figure 13C</t>
  </si>
  <si>
    <t>Figure 14D</t>
  </si>
  <si>
    <t>Figure 14G</t>
  </si>
  <si>
    <t>Figure 14H</t>
  </si>
  <si>
    <t>Figure 14E</t>
  </si>
  <si>
    <t>Figure 14F</t>
  </si>
  <si>
    <t>Figure 11J</t>
  </si>
  <si>
    <t>Figure 11I</t>
  </si>
  <si>
    <t>Figure 7D</t>
  </si>
  <si>
    <t>Figure 7E</t>
  </si>
  <si>
    <t>Figure 4D</t>
  </si>
  <si>
    <t>Figure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</si>
</sst>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 "/>
    <numFmt numFmtId="165" formatCode="0.000_);[Red]\(0.000\)"/>
    <numFmt numFmtId="166" formatCode="#,##0.000"/>
    <numFmt numFmtId="167" formatCode="0.0000_);[Red]\(0.0000\)"/>
    <numFmt numFmtId="168" formatCode="0.00_);[Red]\(0.00\)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4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等线"/>
      <family val="3"/>
      <charset val="134"/>
    </font>
    <font>
      <vertAlign val="subscript"/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4" fontId="1" fillId="0" borderId="0" xfId="0" applyNumberFormat="1" applyFont="1"/>
    <xf numFmtId="4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4" fontId="1" fillId="2" borderId="0" xfId="0" applyNumberFormat="1" applyFont="1" applyFill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/>
    <xf numFmtId="0" fontId="1" fillId="5" borderId="0" xfId="0" applyFont="1" applyFill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5" fillId="0" borderId="0" xfId="0" applyFont="1"/>
    <xf numFmtId="0" fontId="5" fillId="6" borderId="0" xfId="0" applyFont="1" applyFill="1"/>
    <xf numFmtId="0" fontId="7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1" fillId="0" borderId="0" xfId="0" applyNumberFormat="1" applyFont="1"/>
    <xf numFmtId="166" fontId="1" fillId="2" borderId="0" xfId="0" applyNumberFormat="1" applyFont="1" applyFill="1"/>
    <xf numFmtId="0" fontId="3" fillId="2" borderId="0" xfId="0" applyFont="1" applyFill="1"/>
    <xf numFmtId="0" fontId="1" fillId="6" borderId="0" xfId="0" applyFont="1" applyFill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opLeftCell="A10" workbookViewId="0">
      <selection activeCell="C16" sqref="C16"/>
    </sheetView>
  </sheetViews>
  <sheetFormatPr baseColWidth="10" defaultColWidth="8.83203125" defaultRowHeight="15"/>
  <cols>
    <col min="1" max="1" width="11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 t="s">
        <v>3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 t="s">
        <v>4</v>
      </c>
      <c r="M4" s="1" t="s">
        <v>5</v>
      </c>
      <c r="N4" s="1"/>
      <c r="O4" s="1"/>
    </row>
    <row r="5" spans="1:15">
      <c r="A5" s="1">
        <v>7.25</v>
      </c>
      <c r="B5" s="1">
        <v>24.86</v>
      </c>
      <c r="C5" s="1">
        <v>23.72</v>
      </c>
      <c r="D5" s="1">
        <v>0</v>
      </c>
      <c r="E5" s="1">
        <v>63.4</v>
      </c>
      <c r="F5" s="1">
        <v>22.9</v>
      </c>
      <c r="G5" s="1">
        <v>66.02</v>
      </c>
      <c r="H5" s="1">
        <v>12.64</v>
      </c>
      <c r="I5" s="1">
        <v>36.46</v>
      </c>
      <c r="J5" s="1">
        <v>34.06</v>
      </c>
      <c r="K5" s="1">
        <v>28.18</v>
      </c>
      <c r="L5" s="1">
        <f>AVERAGE(B5:K5)</f>
        <v>31.223999999999997</v>
      </c>
      <c r="M5" s="1">
        <f>STDEV(B5:K5)/10^0.5</f>
        <v>6.4783261212548835</v>
      </c>
      <c r="N5" s="1"/>
      <c r="O5" s="1"/>
    </row>
    <row r="6" spans="1:15">
      <c r="A6" s="1">
        <v>7.27</v>
      </c>
      <c r="B6" s="1">
        <v>84</v>
      </c>
      <c r="C6" s="1">
        <v>129.68</v>
      </c>
      <c r="D6" s="1">
        <v>4</v>
      </c>
      <c r="E6" s="1">
        <v>268.89999999999998</v>
      </c>
      <c r="F6" s="1">
        <v>229.64</v>
      </c>
      <c r="G6" s="1">
        <v>187.14</v>
      </c>
      <c r="H6" s="1">
        <v>56.07</v>
      </c>
      <c r="I6" s="1">
        <v>42.77</v>
      </c>
      <c r="J6" s="1">
        <v>74.38</v>
      </c>
      <c r="K6" s="1">
        <v>40.79</v>
      </c>
      <c r="L6" s="1">
        <f t="shared" ref="L6:L8" si="0">AVERAGE(B6:K6)</f>
        <v>111.73699999999999</v>
      </c>
      <c r="M6" s="1">
        <f t="shared" ref="M6:M8" si="1">STDEV(B6:K6)/10^0.5</f>
        <v>28.140476227905836</v>
      </c>
      <c r="N6" s="1"/>
      <c r="O6" s="1"/>
    </row>
    <row r="7" spans="1:15">
      <c r="A7" s="1">
        <v>7.29</v>
      </c>
      <c r="B7" s="1">
        <v>418.57</v>
      </c>
      <c r="C7" s="1">
        <v>527.66</v>
      </c>
      <c r="D7" s="1">
        <v>22.6</v>
      </c>
      <c r="E7" s="1">
        <v>1095.3499999999999</v>
      </c>
      <c r="F7" s="1">
        <v>846.17</v>
      </c>
      <c r="G7" s="1">
        <v>614.12</v>
      </c>
      <c r="H7" s="1">
        <v>318.69</v>
      </c>
      <c r="I7" s="1">
        <v>208.44</v>
      </c>
      <c r="J7" s="1">
        <v>354.53</v>
      </c>
      <c r="K7" s="1">
        <v>174.28</v>
      </c>
      <c r="L7" s="1">
        <f t="shared" si="0"/>
        <v>458.041</v>
      </c>
      <c r="M7" s="1">
        <f t="shared" si="1"/>
        <v>102.74755247098481</v>
      </c>
      <c r="N7" s="1"/>
      <c r="O7" s="1"/>
    </row>
    <row r="8" spans="1:15">
      <c r="A8" s="1">
        <v>7.31</v>
      </c>
      <c r="B8" s="1">
        <v>999.59</v>
      </c>
      <c r="C8" s="1">
        <v>901.27</v>
      </c>
      <c r="D8" s="1">
        <v>125</v>
      </c>
      <c r="E8" s="1">
        <v>2554.14</v>
      </c>
      <c r="F8" s="1">
        <v>1941.7</v>
      </c>
      <c r="G8" s="1">
        <v>1508.06</v>
      </c>
      <c r="H8" s="1">
        <v>1127.8399999999999</v>
      </c>
      <c r="I8" s="1">
        <v>1023.13</v>
      </c>
      <c r="J8" s="1">
        <v>1456.18</v>
      </c>
      <c r="K8" s="1">
        <v>860.55</v>
      </c>
      <c r="L8" s="1">
        <f t="shared" si="0"/>
        <v>1249.7459999999999</v>
      </c>
      <c r="M8" s="1">
        <f t="shared" si="1"/>
        <v>209.66485654862512</v>
      </c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2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 t="s">
        <v>3</v>
      </c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1">
        <v>10</v>
      </c>
      <c r="L12" s="1" t="s">
        <v>4</v>
      </c>
      <c r="M12" s="1" t="s">
        <v>5</v>
      </c>
      <c r="N12" s="1"/>
      <c r="O12" s="1"/>
    </row>
    <row r="13" spans="1:15">
      <c r="A13" s="1">
        <v>7.25</v>
      </c>
      <c r="B13" s="1">
        <v>0</v>
      </c>
      <c r="C13" s="1">
        <v>31.2</v>
      </c>
      <c r="D13" s="1">
        <v>4</v>
      </c>
      <c r="E13" s="1">
        <v>11.16</v>
      </c>
      <c r="F13" s="1">
        <v>0</v>
      </c>
      <c r="G13" s="1">
        <v>8.89</v>
      </c>
      <c r="H13" s="1">
        <v>15.48</v>
      </c>
      <c r="I13" s="1">
        <v>0</v>
      </c>
      <c r="J13" s="1">
        <v>0</v>
      </c>
      <c r="K13" s="1">
        <v>24.92</v>
      </c>
      <c r="L13" s="1">
        <f>AVERAGE(B13:K13)</f>
        <v>9.5650000000000013</v>
      </c>
      <c r="M13" s="1">
        <f>STDEV(B13:K13)/10^0.5</f>
        <v>3.5570934608032001</v>
      </c>
      <c r="N13" s="1"/>
      <c r="O13" s="1"/>
    </row>
    <row r="14" spans="1:15">
      <c r="A14" s="1">
        <v>7.27</v>
      </c>
      <c r="B14" s="1">
        <v>56.82</v>
      </c>
      <c r="C14" s="1">
        <v>120.85</v>
      </c>
      <c r="D14" s="1">
        <v>56.04</v>
      </c>
      <c r="E14" s="1">
        <v>28.56</v>
      </c>
      <c r="F14" s="1">
        <v>0</v>
      </c>
      <c r="G14" s="1">
        <v>2</v>
      </c>
      <c r="H14" s="1">
        <v>165.69</v>
      </c>
      <c r="I14" s="1">
        <v>0</v>
      </c>
      <c r="J14" s="1">
        <v>38.36</v>
      </c>
      <c r="K14" s="1">
        <v>96.55</v>
      </c>
      <c r="L14" s="1">
        <f>AVERAGE(B14:K14)</f>
        <v>56.487000000000002</v>
      </c>
      <c r="M14" s="1">
        <f t="shared" ref="M14:M16" si="2">STDEV(B14:K14)/10^0.5</f>
        <v>17.679915349847626</v>
      </c>
      <c r="N14" s="1"/>
      <c r="O14" s="1"/>
    </row>
    <row r="15" spans="1:15">
      <c r="A15" s="1">
        <v>7.29</v>
      </c>
      <c r="B15" s="1">
        <v>201.78</v>
      </c>
      <c r="C15" s="1">
        <v>537.96</v>
      </c>
      <c r="D15" s="1">
        <v>464.79</v>
      </c>
      <c r="E15" s="1">
        <v>237.1</v>
      </c>
      <c r="F15" s="1">
        <v>0</v>
      </c>
      <c r="G15" s="1">
        <v>52.42</v>
      </c>
      <c r="H15" s="1">
        <v>489.8</v>
      </c>
      <c r="I15" s="1">
        <v>50.41</v>
      </c>
      <c r="J15" s="1">
        <v>178.32</v>
      </c>
      <c r="K15" s="1">
        <v>552.46</v>
      </c>
      <c r="L15" s="1">
        <f t="shared" ref="L15:L16" si="3">AVERAGE(B15:K15)</f>
        <v>276.50400000000002</v>
      </c>
      <c r="M15" s="1">
        <f t="shared" si="2"/>
        <v>68.314696844009291</v>
      </c>
      <c r="N15" s="1"/>
      <c r="O15" s="1"/>
    </row>
    <row r="16" spans="1:15">
      <c r="A16" s="1">
        <v>7.31</v>
      </c>
      <c r="B16" s="1">
        <v>871.91</v>
      </c>
      <c r="C16" s="1">
        <v>1338.09</v>
      </c>
      <c r="D16" s="1">
        <v>934.28</v>
      </c>
      <c r="E16" s="1">
        <v>1092.6600000000001</v>
      </c>
      <c r="F16" s="1">
        <v>0</v>
      </c>
      <c r="G16" s="1">
        <v>164.8</v>
      </c>
      <c r="H16" s="1">
        <v>921.95</v>
      </c>
      <c r="I16" s="1">
        <v>141.27000000000001</v>
      </c>
      <c r="J16" s="1">
        <v>681.24</v>
      </c>
      <c r="K16" s="1">
        <v>1838.14</v>
      </c>
      <c r="L16" s="1">
        <f t="shared" si="3"/>
        <v>798.43399999999997</v>
      </c>
      <c r="M16" s="1">
        <f t="shared" si="2"/>
        <v>182.04038072300818</v>
      </c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3" t="s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 t="s">
        <v>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 t="s">
        <v>3</v>
      </c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 t="s">
        <v>4</v>
      </c>
      <c r="M20" s="1" t="s">
        <v>8</v>
      </c>
      <c r="N20" s="1"/>
      <c r="O20" s="1"/>
    </row>
    <row r="21" spans="1:15">
      <c r="A21" s="1">
        <v>7.25</v>
      </c>
      <c r="B21" s="1">
        <v>0</v>
      </c>
      <c r="C21" s="1">
        <v>25.35</v>
      </c>
      <c r="D21" s="1">
        <v>0</v>
      </c>
      <c r="E21" s="1">
        <v>0</v>
      </c>
      <c r="F21" s="1">
        <v>0</v>
      </c>
      <c r="G21" s="1">
        <v>0</v>
      </c>
      <c r="H21" s="1">
        <v>47.41</v>
      </c>
      <c r="I21" s="1">
        <v>0</v>
      </c>
      <c r="J21" s="1">
        <v>0</v>
      </c>
      <c r="K21" s="1">
        <v>0</v>
      </c>
      <c r="L21" s="1">
        <f>AVERAGE(B21:K21)</f>
        <v>7.2759999999999989</v>
      </c>
      <c r="M21" s="1">
        <f>STDEV(B21:K21)/10^0.5</f>
        <v>5.1217714383469568</v>
      </c>
      <c r="N21" s="1"/>
      <c r="O21" s="1"/>
    </row>
    <row r="22" spans="1:15">
      <c r="A22" s="1">
        <v>7.27</v>
      </c>
      <c r="B22" s="1">
        <v>119.05</v>
      </c>
      <c r="C22" s="1">
        <v>45.56</v>
      </c>
      <c r="D22" s="1">
        <v>14</v>
      </c>
      <c r="E22" s="1">
        <v>48.24</v>
      </c>
      <c r="F22" s="1">
        <v>69.38</v>
      </c>
      <c r="G22" s="1">
        <v>86.4</v>
      </c>
      <c r="H22" s="1">
        <v>27.34</v>
      </c>
      <c r="I22" s="1">
        <v>30.46</v>
      </c>
      <c r="J22" s="1">
        <v>57.75</v>
      </c>
      <c r="K22" s="1">
        <v>34.71</v>
      </c>
      <c r="L22" s="1">
        <f t="shared" ref="L22:L25" si="4">AVERAGE(B22:K22)</f>
        <v>53.289000000000001</v>
      </c>
      <c r="M22" s="1">
        <f t="shared" ref="M22:M24" si="5">STDEV(B22:K22)/10^0.5</f>
        <v>9.9265170628977391</v>
      </c>
      <c r="N22" s="1"/>
      <c r="O22" s="1"/>
    </row>
    <row r="23" spans="1:15">
      <c r="A23" s="1">
        <v>7.29</v>
      </c>
      <c r="B23" s="1">
        <v>292.83</v>
      </c>
      <c r="C23" s="1">
        <v>112.84</v>
      </c>
      <c r="D23" s="1">
        <v>28.16</v>
      </c>
      <c r="E23" s="1">
        <v>151.4</v>
      </c>
      <c r="F23" s="1">
        <v>149</v>
      </c>
      <c r="G23" s="1">
        <v>226.5</v>
      </c>
      <c r="H23" s="1">
        <v>86.45</v>
      </c>
      <c r="I23" s="1">
        <v>166.07</v>
      </c>
      <c r="J23" s="1">
        <v>213.75</v>
      </c>
      <c r="K23" s="1">
        <v>233.1</v>
      </c>
      <c r="L23" s="1">
        <f t="shared" si="4"/>
        <v>166.01</v>
      </c>
      <c r="M23" s="1">
        <f t="shared" si="5"/>
        <v>24.762155039943959</v>
      </c>
      <c r="N23" s="1"/>
      <c r="O23" s="1"/>
    </row>
    <row r="24" spans="1:15">
      <c r="A24" s="1">
        <v>7.31</v>
      </c>
      <c r="B24" s="1">
        <v>1368.5</v>
      </c>
      <c r="C24" s="1">
        <v>405.16</v>
      </c>
      <c r="D24" s="1">
        <v>96.23</v>
      </c>
      <c r="E24" s="1">
        <v>650.54999999999995</v>
      </c>
      <c r="F24" s="1">
        <v>285.5</v>
      </c>
      <c r="G24" s="1">
        <v>840</v>
      </c>
      <c r="H24" s="1">
        <v>292.63</v>
      </c>
      <c r="I24" s="1">
        <v>496.39</v>
      </c>
      <c r="J24" s="1">
        <v>344.77</v>
      </c>
      <c r="K24" s="1">
        <v>404.98</v>
      </c>
      <c r="L24" s="1">
        <f t="shared" si="4"/>
        <v>518.47099999999989</v>
      </c>
      <c r="M24" s="1">
        <f t="shared" si="5"/>
        <v>114.66479479528338</v>
      </c>
      <c r="N24" s="1"/>
      <c r="O24" s="1"/>
    </row>
    <row r="25" spans="1:15">
      <c r="A25" s="1">
        <v>8.1</v>
      </c>
      <c r="B25" s="1">
        <v>2589.4</v>
      </c>
      <c r="C25" s="1">
        <v>571.29</v>
      </c>
      <c r="D25" s="1">
        <v>119.42</v>
      </c>
      <c r="E25" s="1">
        <v>762.78</v>
      </c>
      <c r="F25" s="1">
        <v>299.38</v>
      </c>
      <c r="G25" s="1">
        <v>780</v>
      </c>
      <c r="H25" s="1">
        <v>432.32</v>
      </c>
      <c r="I25" s="1">
        <v>627.4</v>
      </c>
      <c r="J25" s="1">
        <v>365.25</v>
      </c>
      <c r="K25" s="1">
        <v>425.91</v>
      </c>
      <c r="L25" s="1">
        <f t="shared" si="4"/>
        <v>697.31499999999994</v>
      </c>
      <c r="M25" s="1">
        <f>STDEV(B25:K25)/10^0.5</f>
        <v>220.05917421482596</v>
      </c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3" t="s">
        <v>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 t="s">
        <v>3</v>
      </c>
      <c r="B29" s="1">
        <v>1</v>
      </c>
      <c r="C29" s="1">
        <v>2</v>
      </c>
      <c r="D29" s="1">
        <v>3</v>
      </c>
      <c r="E29" s="1">
        <v>4</v>
      </c>
      <c r="F29" s="1">
        <v>5</v>
      </c>
      <c r="G29" s="1">
        <v>6</v>
      </c>
      <c r="H29" s="1">
        <v>7</v>
      </c>
      <c r="I29" s="1">
        <v>8</v>
      </c>
      <c r="J29" s="1">
        <v>9</v>
      </c>
      <c r="K29" s="1">
        <v>10</v>
      </c>
      <c r="L29" s="1" t="s">
        <v>4</v>
      </c>
      <c r="M29" s="1" t="s">
        <v>5</v>
      </c>
      <c r="N29" s="1"/>
      <c r="O29" s="1"/>
    </row>
    <row r="30" spans="1:15">
      <c r="A30" s="1">
        <v>7.25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f>AVERAGE(B30:K30)</f>
        <v>0</v>
      </c>
      <c r="M30" s="1">
        <f>STDEV(B30:K30)/10^0.5</f>
        <v>0</v>
      </c>
      <c r="N30" s="1"/>
      <c r="O30" s="1"/>
    </row>
    <row r="31" spans="1:15">
      <c r="A31" s="1">
        <v>7.27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7.81</v>
      </c>
      <c r="I31" s="1">
        <v>40.35</v>
      </c>
      <c r="J31" s="1">
        <v>0</v>
      </c>
      <c r="K31" s="1">
        <v>0</v>
      </c>
      <c r="L31" s="1">
        <f t="shared" ref="L31:L33" si="6">AVERAGE(B31:K31)</f>
        <v>4.8160000000000007</v>
      </c>
      <c r="M31" s="1">
        <f t="shared" ref="M31:M33" si="7">STDEV(B31:K31)/10^0.5</f>
        <v>4.0237904186641398</v>
      </c>
      <c r="N31" s="1"/>
      <c r="O31" s="1"/>
    </row>
    <row r="32" spans="1:15">
      <c r="A32" s="1">
        <v>7.29</v>
      </c>
      <c r="B32" s="1">
        <v>0</v>
      </c>
      <c r="C32" s="1">
        <v>19.829999999999998</v>
      </c>
      <c r="D32" s="1">
        <v>4</v>
      </c>
      <c r="E32" s="1">
        <v>165.77</v>
      </c>
      <c r="F32" s="1">
        <v>0</v>
      </c>
      <c r="G32" s="1">
        <v>0</v>
      </c>
      <c r="H32" s="1">
        <v>87.5</v>
      </c>
      <c r="I32" s="1">
        <v>153.18</v>
      </c>
      <c r="J32" s="1">
        <v>0</v>
      </c>
      <c r="K32" s="1">
        <v>39.200000000000003</v>
      </c>
      <c r="L32" s="1">
        <f t="shared" si="6"/>
        <v>46.948</v>
      </c>
      <c r="M32" s="1">
        <f t="shared" si="7"/>
        <v>20.684072551925869</v>
      </c>
      <c r="N32" s="1"/>
      <c r="O32" s="1"/>
    </row>
    <row r="33" spans="1:15">
      <c r="A33" s="1">
        <v>7.31</v>
      </c>
      <c r="B33" s="1">
        <v>0</v>
      </c>
      <c r="C33" s="1">
        <v>170.04</v>
      </c>
      <c r="D33" s="1">
        <v>74.06</v>
      </c>
      <c r="E33" s="1">
        <v>646.5</v>
      </c>
      <c r="F33" s="1">
        <v>91.75</v>
      </c>
      <c r="G33" s="1">
        <v>0</v>
      </c>
      <c r="H33" s="1">
        <v>342.09</v>
      </c>
      <c r="I33" s="1">
        <v>517.78</v>
      </c>
      <c r="J33" s="1">
        <v>141.4</v>
      </c>
      <c r="K33" s="1">
        <v>130.34</v>
      </c>
      <c r="L33" s="1">
        <f t="shared" si="6"/>
        <v>211.39600000000002</v>
      </c>
      <c r="M33" s="1">
        <f t="shared" si="7"/>
        <v>69.602065872916285</v>
      </c>
      <c r="N33" s="1"/>
      <c r="O33" s="1"/>
    </row>
    <row r="34" spans="1:15">
      <c r="A34" s="1">
        <v>8.1</v>
      </c>
      <c r="B34" s="1">
        <v>0</v>
      </c>
      <c r="C34" s="1">
        <v>191.58</v>
      </c>
      <c r="D34" s="1">
        <v>162.18</v>
      </c>
      <c r="E34" s="1">
        <v>772.11</v>
      </c>
      <c r="F34" s="1">
        <v>174.24</v>
      </c>
      <c r="G34" s="1">
        <v>0</v>
      </c>
      <c r="H34" s="1">
        <v>461.4</v>
      </c>
      <c r="I34" s="1">
        <v>628.89</v>
      </c>
      <c r="J34" s="1">
        <v>145.58000000000001</v>
      </c>
      <c r="K34" s="1">
        <v>294.91000000000003</v>
      </c>
      <c r="L34" s="1">
        <f>AVERAGE(B34:K34)</f>
        <v>283.08899999999994</v>
      </c>
      <c r="M34" s="1">
        <f>STDEV(B34:K34)/10^0.5</f>
        <v>81.967669499762081</v>
      </c>
      <c r="N34" s="1"/>
      <c r="O34" s="1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"/>
  <sheetViews>
    <sheetView workbookViewId="0"/>
  </sheetViews>
  <sheetFormatPr baseColWidth="10" defaultColWidth="8.83203125" defaultRowHeight="15"/>
  <sheetData>
    <row r="1" spans="1:10">
      <c r="A1" s="1" t="s">
        <v>205</v>
      </c>
    </row>
    <row r="2" spans="1:10">
      <c r="A2" s="13" t="s">
        <v>71</v>
      </c>
    </row>
    <row r="3" spans="1:10">
      <c r="A3" s="1" t="s">
        <v>429</v>
      </c>
      <c r="B3" s="14" t="s">
        <v>431</v>
      </c>
      <c r="C3" s="1"/>
      <c r="D3" s="1"/>
      <c r="E3" s="14" t="s">
        <v>427</v>
      </c>
      <c r="F3" s="17"/>
      <c r="G3" s="1"/>
      <c r="H3" s="1" t="s">
        <v>428</v>
      </c>
      <c r="I3" s="1"/>
      <c r="J3" s="1"/>
    </row>
    <row r="4" spans="1:10">
      <c r="A4" s="1">
        <v>0</v>
      </c>
      <c r="B4" s="15">
        <v>1</v>
      </c>
      <c r="C4" s="15">
        <v>1</v>
      </c>
      <c r="D4" s="15">
        <v>1</v>
      </c>
      <c r="E4" s="1">
        <v>11.126377803738233</v>
      </c>
      <c r="F4" s="1">
        <v>6.4567292321132612</v>
      </c>
      <c r="G4" s="1">
        <v>16.718633286016306</v>
      </c>
      <c r="H4" s="14">
        <v>1.6052631641175421</v>
      </c>
      <c r="I4" s="1">
        <v>2.4677201350239106</v>
      </c>
      <c r="J4" s="1">
        <v>2.6506870462610701</v>
      </c>
    </row>
    <row r="5" spans="1:10">
      <c r="A5" s="1">
        <v>4</v>
      </c>
      <c r="B5" s="1">
        <v>0.6818818497260235</v>
      </c>
      <c r="C5" s="1">
        <v>0.66354405533188698</v>
      </c>
      <c r="D5" s="1">
        <v>0.89175816561060572</v>
      </c>
      <c r="E5" s="1">
        <v>144.56392906541222</v>
      </c>
      <c r="F5" s="1">
        <v>139.31416125935013</v>
      </c>
      <c r="G5" s="14">
        <v>155.54610960760837</v>
      </c>
      <c r="H5" s="1">
        <v>78.079345208966814</v>
      </c>
      <c r="I5" s="1">
        <v>63.784938235637995</v>
      </c>
      <c r="J5" s="1">
        <v>94.209477200568813</v>
      </c>
    </row>
    <row r="6" spans="1:10">
      <c r="A6" s="1">
        <v>8</v>
      </c>
      <c r="B6" s="1">
        <v>7.8011455445952</v>
      </c>
      <c r="C6" s="1">
        <v>5.6807469034077673</v>
      </c>
      <c r="D6" s="1">
        <v>7.5772920674837083</v>
      </c>
      <c r="E6" s="14">
        <v>19.917197579914191</v>
      </c>
      <c r="F6" s="14">
        <v>20.027834795587637</v>
      </c>
      <c r="G6" s="14">
        <v>30.318746738498291</v>
      </c>
      <c r="H6" s="1">
        <v>21.082610978620092</v>
      </c>
      <c r="I6" s="1">
        <v>17.519826653815475</v>
      </c>
      <c r="J6" s="1">
        <v>20.808193549638474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workbookViewId="0">
      <selection activeCell="D21" sqref="D21"/>
    </sheetView>
  </sheetViews>
  <sheetFormatPr baseColWidth="10" defaultColWidth="8.83203125" defaultRowHeight="15"/>
  <cols>
    <col min="1" max="11" width="8.6640625" style="1"/>
  </cols>
  <sheetData>
    <row r="1" spans="1:10">
      <c r="A1" s="1" t="s">
        <v>205</v>
      </c>
    </row>
    <row r="2" spans="1:10">
      <c r="A2" s="1" t="s">
        <v>430</v>
      </c>
    </row>
    <row r="3" spans="1:10">
      <c r="A3" s="18" t="s">
        <v>188</v>
      </c>
      <c r="B3" s="1" t="s">
        <v>432</v>
      </c>
      <c r="E3" s="1" t="s">
        <v>433</v>
      </c>
      <c r="H3" s="1" t="s">
        <v>434</v>
      </c>
    </row>
    <row r="4" spans="1:10">
      <c r="A4" s="1">
        <v>0</v>
      </c>
      <c r="B4" s="1">
        <v>1</v>
      </c>
      <c r="C4" s="1">
        <v>1</v>
      </c>
      <c r="D4" s="1">
        <v>1</v>
      </c>
      <c r="E4" s="1">
        <v>0.2416346281439905</v>
      </c>
      <c r="F4" s="1">
        <v>0.31370787867931416</v>
      </c>
      <c r="G4" s="1">
        <v>0.25225782448500494</v>
      </c>
      <c r="H4" s="1">
        <v>0.14294499280453055</v>
      </c>
      <c r="I4" s="1">
        <v>0.15785071806055931</v>
      </c>
      <c r="J4" s="1">
        <v>0.12365529993128301</v>
      </c>
    </row>
    <row r="5" spans="1:10">
      <c r="A5" s="1">
        <v>4</v>
      </c>
      <c r="B5" s="1">
        <v>0.43678336431300735</v>
      </c>
      <c r="C5" s="1">
        <v>0.41216568714885471</v>
      </c>
      <c r="D5" s="1">
        <v>0.46821247871595101</v>
      </c>
      <c r="E5" s="1">
        <v>1.5156197817887282</v>
      </c>
      <c r="F5" s="1">
        <v>1.206612735751716</v>
      </c>
      <c r="G5" s="1">
        <v>1.1462383282726269</v>
      </c>
      <c r="H5" s="1">
        <v>2.9085313056179096</v>
      </c>
      <c r="I5" s="1">
        <v>4.3324865612292758</v>
      </c>
      <c r="J5" s="1">
        <v>5.2926028280613204</v>
      </c>
    </row>
    <row r="6" spans="1:10">
      <c r="A6" s="1">
        <v>8</v>
      </c>
      <c r="B6" s="1">
        <v>0.64168776901357627</v>
      </c>
      <c r="C6" s="1">
        <v>0.67773365567583099</v>
      </c>
      <c r="D6" s="1">
        <v>1.0040869250072981</v>
      </c>
      <c r="E6" s="1">
        <v>2.3227573232572056</v>
      </c>
      <c r="F6" s="1">
        <v>1.7969289558538257</v>
      </c>
      <c r="G6" s="1">
        <v>2.001149211766815</v>
      </c>
      <c r="H6" s="1">
        <v>4.9584651230215941</v>
      </c>
      <c r="I6" s="1">
        <v>4.0967967149783195</v>
      </c>
      <c r="J6" s="1">
        <v>4.3601864815000848</v>
      </c>
    </row>
    <row r="8" spans="1:10">
      <c r="A8" s="18" t="s">
        <v>185</v>
      </c>
      <c r="B8" s="1" t="s">
        <v>432</v>
      </c>
      <c r="E8" s="1" t="s">
        <v>433</v>
      </c>
      <c r="H8" s="1" t="s">
        <v>434</v>
      </c>
    </row>
    <row r="9" spans="1:10">
      <c r="A9" s="1">
        <v>0</v>
      </c>
      <c r="B9" s="1">
        <v>1</v>
      </c>
      <c r="C9" s="1">
        <v>1</v>
      </c>
      <c r="D9" s="1">
        <v>1</v>
      </c>
      <c r="E9" s="1">
        <v>2.5576761491163831</v>
      </c>
      <c r="F9" s="1">
        <v>2.8604441304640891</v>
      </c>
      <c r="G9" s="1">
        <v>2.236452267767306</v>
      </c>
      <c r="H9" s="1">
        <v>6.7025273452881002</v>
      </c>
      <c r="I9" s="1">
        <v>7.5302800217581778</v>
      </c>
      <c r="J9" s="1">
        <v>9.2030569204943848</v>
      </c>
    </row>
    <row r="10" spans="1:10">
      <c r="A10" s="1">
        <v>4</v>
      </c>
      <c r="B10" s="1">
        <v>2.6712725816626497</v>
      </c>
      <c r="C10" s="1">
        <v>1.8010530962687539</v>
      </c>
      <c r="D10" s="1">
        <v>2.4644858494512896</v>
      </c>
      <c r="E10" s="1">
        <v>5.775280482038136</v>
      </c>
      <c r="F10" s="1">
        <v>4.6089045963861395</v>
      </c>
      <c r="G10" s="1">
        <v>5.6208654258378488</v>
      </c>
      <c r="H10" s="1">
        <v>11.880174824489913</v>
      </c>
      <c r="I10" s="1">
        <v>10.356798080941276</v>
      </c>
      <c r="J10" s="1">
        <v>14.296028731798852</v>
      </c>
    </row>
    <row r="11" spans="1:10">
      <c r="A11" s="1">
        <v>8</v>
      </c>
      <c r="B11" s="1">
        <v>8.942740486942645</v>
      </c>
      <c r="C11" s="1">
        <v>8.7706731181642539</v>
      </c>
      <c r="D11" s="1">
        <v>6.7920871974744186</v>
      </c>
      <c r="E11" s="1">
        <v>14.284145322998311</v>
      </c>
      <c r="F11" s="1">
        <v>14.343680274306772</v>
      </c>
      <c r="G11" s="1">
        <v>11.808893711069304</v>
      </c>
      <c r="H11" s="1">
        <v>20.895569298449495</v>
      </c>
      <c r="I11" s="1">
        <v>22.630274070807335</v>
      </c>
      <c r="J11" s="1">
        <v>15.478259268564628</v>
      </c>
    </row>
    <row r="13" spans="1:10">
      <c r="A13" s="18" t="s">
        <v>435</v>
      </c>
      <c r="B13" s="1" t="s">
        <v>432</v>
      </c>
      <c r="E13" s="1" t="s">
        <v>433</v>
      </c>
      <c r="H13" s="1" t="s">
        <v>434</v>
      </c>
    </row>
    <row r="14" spans="1:10">
      <c r="A14" s="1">
        <v>0</v>
      </c>
      <c r="B14" s="1">
        <v>1</v>
      </c>
      <c r="C14" s="1">
        <v>1</v>
      </c>
      <c r="D14" s="1">
        <v>1</v>
      </c>
      <c r="E14" s="1">
        <v>1.4268197370410229</v>
      </c>
      <c r="F14" s="1">
        <v>1.8319530987560011</v>
      </c>
      <c r="G14" s="1">
        <v>1.35742292637634</v>
      </c>
      <c r="H14" s="1">
        <v>5.364301732186024</v>
      </c>
      <c r="I14" s="1">
        <v>4.8748069179243476</v>
      </c>
      <c r="J14" s="1">
        <v>6.6583100817205514</v>
      </c>
    </row>
    <row r="15" spans="1:10">
      <c r="A15" s="1">
        <v>4</v>
      </c>
      <c r="B15" s="1">
        <v>1.5608357479330561</v>
      </c>
      <c r="C15" s="1">
        <v>1.2789268403183989</v>
      </c>
      <c r="D15" s="1">
        <v>1.7790818534141153</v>
      </c>
      <c r="E15" s="1">
        <v>4.9291215798076458</v>
      </c>
      <c r="F15" s="1">
        <v>6.2905985175069992</v>
      </c>
      <c r="G15" s="1">
        <v>3.3258556365898215</v>
      </c>
      <c r="H15" s="1">
        <v>11.715962658102015</v>
      </c>
      <c r="I15" s="1">
        <v>13.011819011725766</v>
      </c>
      <c r="J15" s="1">
        <v>8.9172570089883845</v>
      </c>
    </row>
    <row r="16" spans="1:10">
      <c r="A16" s="1">
        <v>8</v>
      </c>
      <c r="B16" s="1">
        <v>4.7530974760383842</v>
      </c>
      <c r="C16" s="1">
        <v>6.874504458232785</v>
      </c>
      <c r="D16" s="1">
        <v>6.4266749022629055</v>
      </c>
      <c r="E16" s="1">
        <v>9.5014580393452555</v>
      </c>
      <c r="F16" s="1">
        <v>9.0308507811191827</v>
      </c>
      <c r="G16" s="1">
        <v>5.4653523980316638</v>
      </c>
      <c r="H16" s="1">
        <v>22.183594447099463</v>
      </c>
      <c r="I16" s="1">
        <v>19.196756665868165</v>
      </c>
      <c r="J16" s="1">
        <v>12.962712533692498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workbookViewId="0">
      <selection activeCell="Q15" sqref="Q15"/>
    </sheetView>
  </sheetViews>
  <sheetFormatPr baseColWidth="10" defaultColWidth="8.83203125" defaultRowHeight="15"/>
  <sheetData>
    <row r="1" spans="1:7">
      <c r="A1" s="1" t="s">
        <v>205</v>
      </c>
    </row>
    <row r="2" spans="1:7">
      <c r="A2" s="1" t="s">
        <v>430</v>
      </c>
    </row>
    <row r="3" spans="1:7">
      <c r="A3" s="13" t="s">
        <v>71</v>
      </c>
      <c r="B3" s="14" t="s">
        <v>437</v>
      </c>
      <c r="C3" s="1"/>
      <c r="D3" s="1"/>
      <c r="E3" s="1" t="s">
        <v>436</v>
      </c>
      <c r="F3" s="16"/>
      <c r="G3" s="1"/>
    </row>
    <row r="4" spans="1:7">
      <c r="A4" s="1">
        <v>0</v>
      </c>
      <c r="B4" s="15">
        <v>1</v>
      </c>
      <c r="C4" s="15">
        <v>1</v>
      </c>
      <c r="D4" s="15">
        <v>1</v>
      </c>
      <c r="E4" s="1">
        <v>7.1116812275529107</v>
      </c>
      <c r="F4" s="1">
        <v>5.5022365240317672</v>
      </c>
      <c r="G4" s="1">
        <v>5.888847468966409</v>
      </c>
    </row>
    <row r="5" spans="1:7">
      <c r="A5" s="1">
        <v>4</v>
      </c>
      <c r="B5" s="1">
        <v>0.6818818497260235</v>
      </c>
      <c r="C5" s="1">
        <v>0.66354405533188698</v>
      </c>
      <c r="D5" s="1">
        <v>0.89175816561060572</v>
      </c>
      <c r="E5" s="1">
        <v>6.6343262097586893</v>
      </c>
      <c r="F5" s="1">
        <v>6.693052529580898</v>
      </c>
      <c r="G5" s="1">
        <v>7.8123026103673867</v>
      </c>
    </row>
    <row r="6" spans="1:7">
      <c r="A6" s="1">
        <v>8</v>
      </c>
      <c r="B6" s="1">
        <v>7.8011455445952</v>
      </c>
      <c r="C6" s="1">
        <v>5.6807469034077673</v>
      </c>
      <c r="D6" s="1">
        <v>7.5772920674837083</v>
      </c>
      <c r="E6" s="1">
        <v>9.4379274244452311</v>
      </c>
      <c r="F6" s="1">
        <v>9.0598504019031694</v>
      </c>
      <c r="G6" s="1">
        <v>10.875460672824479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93"/>
  <sheetViews>
    <sheetView workbookViewId="0">
      <selection activeCell="I9" sqref="I9"/>
    </sheetView>
  </sheetViews>
  <sheetFormatPr baseColWidth="10" defaultColWidth="8.83203125" defaultRowHeight="15"/>
  <cols>
    <col min="2" max="9" width="8.6640625" style="1"/>
  </cols>
  <sheetData>
    <row r="1" spans="2:8">
      <c r="B1" s="1" t="s">
        <v>810</v>
      </c>
      <c r="F1" s="1" t="s">
        <v>811</v>
      </c>
    </row>
    <row r="2" spans="2:8">
      <c r="B2" s="1" t="s">
        <v>282</v>
      </c>
      <c r="F2" s="1" t="s">
        <v>423</v>
      </c>
    </row>
    <row r="3" spans="2:8">
      <c r="B3" s="1" t="s">
        <v>283</v>
      </c>
      <c r="F3" s="1" t="s">
        <v>283</v>
      </c>
    </row>
    <row r="4" spans="2:8">
      <c r="B4" s="9" t="s">
        <v>206</v>
      </c>
      <c r="C4" s="9" t="s">
        <v>207</v>
      </c>
      <c r="D4" s="9" t="s">
        <v>208</v>
      </c>
      <c r="F4" s="9" t="s">
        <v>284</v>
      </c>
      <c r="G4" s="9" t="s">
        <v>207</v>
      </c>
      <c r="H4" s="9" t="s">
        <v>208</v>
      </c>
    </row>
    <row r="5" spans="2:8">
      <c r="B5" s="12" t="s">
        <v>31</v>
      </c>
      <c r="C5" s="11" t="s">
        <v>209</v>
      </c>
      <c r="D5" s="1">
        <f t="shared" ref="D5:D68" si="0">LOG(C5,2)</f>
        <v>6.774918806557193</v>
      </c>
      <c r="F5" s="12" t="s">
        <v>285</v>
      </c>
      <c r="G5" s="11" t="s">
        <v>286</v>
      </c>
      <c r="H5" s="1">
        <f>LOG(G5,2)</f>
        <v>5.8720899893347935</v>
      </c>
    </row>
    <row r="6" spans="2:8">
      <c r="B6" s="12" t="s">
        <v>29</v>
      </c>
      <c r="C6" s="11" t="s">
        <v>210</v>
      </c>
      <c r="D6" s="1">
        <f t="shared" si="0"/>
        <v>5.8331430963583371</v>
      </c>
      <c r="F6" s="12" t="s">
        <v>287</v>
      </c>
      <c r="G6" s="11" t="s">
        <v>288</v>
      </c>
      <c r="H6" s="1">
        <f t="shared" ref="H6:H69" si="1">LOG(G6,2)</f>
        <v>5.7349805234358895</v>
      </c>
    </row>
    <row r="7" spans="2:8">
      <c r="B7" s="12" t="s">
        <v>35</v>
      </c>
      <c r="C7" s="11" t="s">
        <v>211</v>
      </c>
      <c r="D7" s="1">
        <f t="shared" si="0"/>
        <v>5.7610192652404839</v>
      </c>
      <c r="F7" s="12" t="s">
        <v>289</v>
      </c>
      <c r="G7" s="11" t="s">
        <v>290</v>
      </c>
      <c r="H7" s="1">
        <f t="shared" si="1"/>
        <v>5.1255684517780296</v>
      </c>
    </row>
    <row r="8" spans="2:8">
      <c r="B8" s="12" t="s">
        <v>53</v>
      </c>
      <c r="C8" s="11" t="s">
        <v>212</v>
      </c>
      <c r="D8" s="1">
        <f t="shared" si="0"/>
        <v>5.4489009511451281</v>
      </c>
      <c r="F8" s="12" t="s">
        <v>291</v>
      </c>
      <c r="G8" s="11" t="s">
        <v>292</v>
      </c>
      <c r="H8" s="1">
        <f t="shared" si="1"/>
        <v>4.9680907520452564</v>
      </c>
    </row>
    <row r="9" spans="2:8">
      <c r="B9" s="12" t="s">
        <v>101</v>
      </c>
      <c r="C9" s="11" t="s">
        <v>213</v>
      </c>
      <c r="D9" s="1">
        <f t="shared" si="0"/>
        <v>4.488000770834069</v>
      </c>
      <c r="F9" s="12" t="s">
        <v>293</v>
      </c>
      <c r="G9" s="11" t="s">
        <v>294</v>
      </c>
      <c r="H9" s="1">
        <f t="shared" si="1"/>
        <v>4.4422800352525842</v>
      </c>
    </row>
    <row r="10" spans="2:8">
      <c r="B10" s="12" t="s">
        <v>49</v>
      </c>
      <c r="C10" s="11" t="s">
        <v>214</v>
      </c>
      <c r="D10" s="1">
        <f t="shared" si="0"/>
        <v>4.4718377624222869</v>
      </c>
      <c r="F10" s="12" t="s">
        <v>295</v>
      </c>
      <c r="G10" s="11" t="s">
        <v>296</v>
      </c>
      <c r="H10" s="1">
        <f t="shared" si="1"/>
        <v>4.0268000593437154</v>
      </c>
    </row>
    <row r="11" spans="2:8">
      <c r="B11" s="12" t="s">
        <v>43</v>
      </c>
      <c r="C11" s="11" t="s">
        <v>215</v>
      </c>
      <c r="D11" s="1">
        <f t="shared" si="0"/>
        <v>4.3826672527450405</v>
      </c>
      <c r="F11" s="12" t="s">
        <v>297</v>
      </c>
      <c r="G11" s="11" t="s">
        <v>298</v>
      </c>
      <c r="H11" s="1">
        <f t="shared" si="1"/>
        <v>3.6519127446457831</v>
      </c>
    </row>
    <row r="12" spans="2:8">
      <c r="B12" s="12" t="s">
        <v>25</v>
      </c>
      <c r="C12" s="11" t="s">
        <v>216</v>
      </c>
      <c r="D12" s="1">
        <f t="shared" si="0"/>
        <v>4.2024177215751815</v>
      </c>
      <c r="F12" s="12" t="s">
        <v>299</v>
      </c>
      <c r="G12" s="11" t="s">
        <v>300</v>
      </c>
      <c r="H12" s="1">
        <f t="shared" si="1"/>
        <v>3.5298209465286958</v>
      </c>
    </row>
    <row r="13" spans="2:8">
      <c r="B13" s="12" t="s">
        <v>39</v>
      </c>
      <c r="C13" s="11" t="s">
        <v>216</v>
      </c>
      <c r="D13" s="1">
        <f t="shared" si="0"/>
        <v>4.2024177215751815</v>
      </c>
      <c r="F13" s="12" t="s">
        <v>301</v>
      </c>
      <c r="G13" s="11" t="s">
        <v>302</v>
      </c>
      <c r="H13" s="1">
        <f t="shared" si="1"/>
        <v>3.4802651220544627</v>
      </c>
    </row>
    <row r="14" spans="2:8">
      <c r="B14" s="12" t="s">
        <v>27</v>
      </c>
      <c r="C14" s="11" t="s">
        <v>217</v>
      </c>
      <c r="D14" s="1">
        <f t="shared" si="0"/>
        <v>3.6892991605358918</v>
      </c>
      <c r="F14" s="12" t="s">
        <v>303</v>
      </c>
      <c r="G14" s="11" t="s">
        <v>304</v>
      </c>
      <c r="H14" s="1">
        <f t="shared" si="1"/>
        <v>3.2125693388508059</v>
      </c>
    </row>
    <row r="15" spans="2:8">
      <c r="B15" s="12" t="s">
        <v>45</v>
      </c>
      <c r="C15" s="11" t="s">
        <v>218</v>
      </c>
      <c r="D15" s="1">
        <f t="shared" si="0"/>
        <v>3.6587827340128278</v>
      </c>
      <c r="F15" s="12" t="s">
        <v>305</v>
      </c>
      <c r="G15" s="11" t="s">
        <v>306</v>
      </c>
      <c r="H15" s="1">
        <f t="shared" si="1"/>
        <v>2.5008020530571575</v>
      </c>
    </row>
    <row r="16" spans="2:8">
      <c r="B16" s="12" t="s">
        <v>118</v>
      </c>
      <c r="C16" s="11" t="s">
        <v>219</v>
      </c>
      <c r="D16" s="1">
        <f t="shared" si="0"/>
        <v>3.2883585621936606</v>
      </c>
      <c r="F16" s="12" t="s">
        <v>307</v>
      </c>
      <c r="G16" s="11" t="s">
        <v>308</v>
      </c>
      <c r="H16" s="1">
        <f t="shared" si="1"/>
        <v>2.3161457422933562</v>
      </c>
    </row>
    <row r="17" spans="2:8">
      <c r="B17" s="12" t="s">
        <v>33</v>
      </c>
      <c r="C17" s="11" t="s">
        <v>220</v>
      </c>
      <c r="D17" s="1">
        <f t="shared" si="0"/>
        <v>3.2234225499349369</v>
      </c>
      <c r="F17" s="12" t="s">
        <v>309</v>
      </c>
      <c r="G17" s="11" t="s">
        <v>310</v>
      </c>
      <c r="H17" s="1">
        <f t="shared" si="1"/>
        <v>2.1110313123887439</v>
      </c>
    </row>
    <row r="18" spans="2:8">
      <c r="B18" s="12" t="s">
        <v>37</v>
      </c>
      <c r="C18" s="11" t="s">
        <v>221</v>
      </c>
      <c r="D18" s="1">
        <f t="shared" si="0"/>
        <v>3.1243281350022016</v>
      </c>
      <c r="F18" s="12" t="s">
        <v>311</v>
      </c>
      <c r="G18" s="11" t="s">
        <v>312</v>
      </c>
      <c r="H18" s="1">
        <f t="shared" si="1"/>
        <v>2.0285691521967708</v>
      </c>
    </row>
    <row r="19" spans="2:8">
      <c r="B19" s="12" t="s">
        <v>41</v>
      </c>
      <c r="C19" s="11" t="s">
        <v>222</v>
      </c>
      <c r="D19" s="1">
        <f t="shared" si="0"/>
        <v>3.0321008431670244</v>
      </c>
      <c r="F19" s="12" t="s">
        <v>313</v>
      </c>
      <c r="G19" s="11" t="s">
        <v>314</v>
      </c>
      <c r="H19" s="1">
        <f t="shared" si="1"/>
        <v>1.956056652412403</v>
      </c>
    </row>
    <row r="20" spans="2:8">
      <c r="B20" s="12" t="s">
        <v>103</v>
      </c>
      <c r="C20" s="11" t="s">
        <v>223</v>
      </c>
      <c r="D20" s="1">
        <f t="shared" si="0"/>
        <v>2.8797057662822882</v>
      </c>
      <c r="F20" s="12" t="s">
        <v>315</v>
      </c>
      <c r="G20" s="11" t="s">
        <v>316</v>
      </c>
      <c r="H20" s="1">
        <f t="shared" si="1"/>
        <v>1.636914580355878</v>
      </c>
    </row>
    <row r="21" spans="2:8">
      <c r="B21" s="12" t="s">
        <v>152</v>
      </c>
      <c r="C21" s="11" t="s">
        <v>224</v>
      </c>
      <c r="D21" s="1">
        <f t="shared" si="0"/>
        <v>2.5945485495503542</v>
      </c>
      <c r="F21" s="12" t="s">
        <v>317</v>
      </c>
      <c r="G21" s="11" t="s">
        <v>318</v>
      </c>
      <c r="H21" s="1">
        <f t="shared" si="1"/>
        <v>1.5993177936982261</v>
      </c>
    </row>
    <row r="22" spans="2:8">
      <c r="B22" s="12" t="s">
        <v>81</v>
      </c>
      <c r="C22" s="11" t="s">
        <v>225</v>
      </c>
      <c r="D22" s="1">
        <f t="shared" si="0"/>
        <v>2.4541758931858024</v>
      </c>
      <c r="F22" s="12" t="s">
        <v>319</v>
      </c>
      <c r="G22" s="11" t="s">
        <v>320</v>
      </c>
      <c r="H22" s="1">
        <f t="shared" si="1"/>
        <v>1.5607149544744789</v>
      </c>
    </row>
    <row r="23" spans="2:8">
      <c r="B23" s="12" t="s">
        <v>113</v>
      </c>
      <c r="C23" s="11" t="s">
        <v>226</v>
      </c>
      <c r="D23" s="1">
        <f t="shared" si="0"/>
        <v>2.4195388915137848</v>
      </c>
      <c r="F23" s="12" t="s">
        <v>321</v>
      </c>
      <c r="G23" s="11" t="s">
        <v>322</v>
      </c>
      <c r="H23" s="1">
        <f t="shared" si="1"/>
        <v>1.304511041809953</v>
      </c>
    </row>
    <row r="24" spans="2:8">
      <c r="B24" s="12" t="s">
        <v>115</v>
      </c>
      <c r="C24" s="11" t="s">
        <v>227</v>
      </c>
      <c r="D24" s="1">
        <f t="shared" si="0"/>
        <v>2.2448870591235344</v>
      </c>
      <c r="F24" s="12" t="s">
        <v>323</v>
      </c>
      <c r="G24" s="11" t="s">
        <v>324</v>
      </c>
      <c r="H24" s="1">
        <f t="shared" si="1"/>
        <v>1.2509615735332189</v>
      </c>
    </row>
    <row r="25" spans="2:8">
      <c r="B25" s="12" t="s">
        <v>47</v>
      </c>
      <c r="C25" s="11" t="s">
        <v>228</v>
      </c>
      <c r="D25" s="1">
        <f t="shared" si="0"/>
        <v>2.2016338611696504</v>
      </c>
      <c r="F25" s="12" t="s">
        <v>325</v>
      </c>
      <c r="G25" s="11" t="s">
        <v>326</v>
      </c>
      <c r="H25" s="1">
        <f t="shared" si="1"/>
        <v>1.207892851641333</v>
      </c>
    </row>
    <row r="26" spans="2:8">
      <c r="B26" s="12" t="s">
        <v>61</v>
      </c>
      <c r="C26" s="11" t="s">
        <v>229</v>
      </c>
      <c r="D26" s="1">
        <f t="shared" si="0"/>
        <v>2.1009776477248208</v>
      </c>
      <c r="F26" s="12" t="s">
        <v>327</v>
      </c>
      <c r="G26" s="12" t="s">
        <v>66</v>
      </c>
      <c r="H26" s="1">
        <f t="shared" si="1"/>
        <v>0.94860084749335571</v>
      </c>
    </row>
    <row r="27" spans="2:8">
      <c r="B27" s="12" t="s">
        <v>182</v>
      </c>
      <c r="C27" s="11" t="s">
        <v>230</v>
      </c>
      <c r="D27" s="1">
        <f t="shared" si="0"/>
        <v>1.925999418556223</v>
      </c>
      <c r="F27" s="12" t="s">
        <v>328</v>
      </c>
      <c r="G27" s="12" t="s">
        <v>329</v>
      </c>
      <c r="H27" s="1">
        <f t="shared" si="1"/>
        <v>0.91838623444634793</v>
      </c>
    </row>
    <row r="28" spans="2:8">
      <c r="B28" s="12" t="s">
        <v>75</v>
      </c>
      <c r="C28" s="11" t="s">
        <v>231</v>
      </c>
      <c r="D28" s="1">
        <f t="shared" si="0"/>
        <v>1.7782085763980877</v>
      </c>
      <c r="F28" s="12" t="s">
        <v>330</v>
      </c>
      <c r="G28" s="12" t="s">
        <v>72</v>
      </c>
      <c r="H28" s="1">
        <f t="shared" si="1"/>
        <v>0.75702324650745967</v>
      </c>
    </row>
    <row r="29" spans="2:8">
      <c r="B29" s="12" t="s">
        <v>65</v>
      </c>
      <c r="C29" s="11" t="s">
        <v>232</v>
      </c>
      <c r="D29" s="1">
        <f t="shared" si="0"/>
        <v>1.7570232465074596</v>
      </c>
      <c r="F29" s="12" t="s">
        <v>331</v>
      </c>
      <c r="G29" s="12" t="s">
        <v>332</v>
      </c>
      <c r="H29" s="1">
        <f t="shared" si="1"/>
        <v>0.67807190511263782</v>
      </c>
    </row>
    <row r="30" spans="2:8">
      <c r="B30" s="12" t="s">
        <v>154</v>
      </c>
      <c r="C30" s="11" t="s">
        <v>56</v>
      </c>
      <c r="D30" s="1">
        <f t="shared" si="0"/>
        <v>1.7398481026993275</v>
      </c>
      <c r="F30" s="12" t="s">
        <v>333</v>
      </c>
      <c r="G30" s="12" t="s">
        <v>334</v>
      </c>
      <c r="H30" s="1">
        <f t="shared" si="1"/>
        <v>0.66902676550963081</v>
      </c>
    </row>
    <row r="31" spans="2:8">
      <c r="B31" s="12" t="s">
        <v>51</v>
      </c>
      <c r="C31" s="11" t="s">
        <v>233</v>
      </c>
      <c r="D31" s="1">
        <f t="shared" si="0"/>
        <v>1.7268312170324931</v>
      </c>
      <c r="F31" s="12" t="s">
        <v>335</v>
      </c>
      <c r="G31" s="12" t="s">
        <v>336</v>
      </c>
      <c r="H31" s="1">
        <f t="shared" si="1"/>
        <v>0.5945485495503543</v>
      </c>
    </row>
    <row r="32" spans="2:8">
      <c r="B32" s="12" t="s">
        <v>99</v>
      </c>
      <c r="C32" s="11" t="s">
        <v>234</v>
      </c>
      <c r="D32" s="1">
        <f t="shared" si="0"/>
        <v>1.6870606883398924</v>
      </c>
      <c r="F32" s="12" t="s">
        <v>337</v>
      </c>
      <c r="G32" s="12" t="s">
        <v>338</v>
      </c>
      <c r="H32" s="1">
        <f t="shared" si="1"/>
        <v>0.58496250072115619</v>
      </c>
    </row>
    <row r="33" spans="2:8">
      <c r="B33" s="12" t="s">
        <v>89</v>
      </c>
      <c r="C33" s="11" t="s">
        <v>235</v>
      </c>
      <c r="D33" s="1">
        <f t="shared" si="0"/>
        <v>1.6461626571578936</v>
      </c>
      <c r="F33" s="12" t="s">
        <v>339</v>
      </c>
      <c r="G33" s="12" t="s">
        <v>340</v>
      </c>
      <c r="H33" s="1">
        <f t="shared" si="1"/>
        <v>0.55581615506163962</v>
      </c>
    </row>
    <row r="34" spans="2:8">
      <c r="B34" s="12" t="s">
        <v>178</v>
      </c>
      <c r="C34" s="11" t="s">
        <v>236</v>
      </c>
      <c r="D34" s="1">
        <f t="shared" si="0"/>
        <v>1.5360529002402097</v>
      </c>
      <c r="F34" s="12" t="s">
        <v>341</v>
      </c>
      <c r="G34" s="12" t="s">
        <v>271</v>
      </c>
      <c r="H34" s="1">
        <f t="shared" si="1"/>
        <v>0.34482849699744117</v>
      </c>
    </row>
    <row r="35" spans="2:8">
      <c r="B35" s="12" t="s">
        <v>71</v>
      </c>
      <c r="C35" s="11" t="s">
        <v>237</v>
      </c>
      <c r="D35" s="1">
        <f t="shared" si="0"/>
        <v>1.5008020530571577</v>
      </c>
      <c r="F35" s="12" t="s">
        <v>342</v>
      </c>
      <c r="G35" s="12" t="s">
        <v>343</v>
      </c>
      <c r="H35" s="1">
        <f t="shared" si="1"/>
        <v>0.32192809488736235</v>
      </c>
    </row>
    <row r="36" spans="2:8">
      <c r="B36" s="12" t="s">
        <v>59</v>
      </c>
      <c r="C36" s="11" t="s">
        <v>238</v>
      </c>
      <c r="D36" s="1">
        <f t="shared" si="0"/>
        <v>1.4594316186372973</v>
      </c>
      <c r="F36" s="12" t="s">
        <v>344</v>
      </c>
      <c r="G36" s="12" t="s">
        <v>343</v>
      </c>
      <c r="H36" s="1">
        <f t="shared" si="1"/>
        <v>0.32192809488736235</v>
      </c>
    </row>
    <row r="37" spans="2:8">
      <c r="B37" s="12" t="s">
        <v>79</v>
      </c>
      <c r="C37" s="11" t="s">
        <v>239</v>
      </c>
      <c r="D37" s="1">
        <f t="shared" si="0"/>
        <v>1.4329594072761063</v>
      </c>
      <c r="F37" s="12" t="s">
        <v>345</v>
      </c>
      <c r="G37" s="12" t="s">
        <v>346</v>
      </c>
      <c r="H37" s="1">
        <f t="shared" si="1"/>
        <v>0.29865831556451516</v>
      </c>
    </row>
    <row r="38" spans="2:8">
      <c r="B38" s="12" t="s">
        <v>160</v>
      </c>
      <c r="C38" s="11" t="s">
        <v>240</v>
      </c>
      <c r="D38" s="1">
        <f t="shared" si="0"/>
        <v>1.4005379295837288</v>
      </c>
      <c r="F38" s="12" t="s">
        <v>347</v>
      </c>
      <c r="G38" s="12" t="s">
        <v>348</v>
      </c>
      <c r="H38" s="1">
        <f t="shared" si="1"/>
        <v>0.27500704749986982</v>
      </c>
    </row>
    <row r="39" spans="2:8">
      <c r="B39" s="12" t="s">
        <v>105</v>
      </c>
      <c r="C39" s="11" t="s">
        <v>241</v>
      </c>
      <c r="D39" s="1">
        <f t="shared" si="0"/>
        <v>1.3103401206121505</v>
      </c>
      <c r="F39" s="12" t="s">
        <v>349</v>
      </c>
      <c r="G39" s="12" t="s">
        <v>272</v>
      </c>
      <c r="H39" s="1">
        <f t="shared" si="1"/>
        <v>0.11103131238874395</v>
      </c>
    </row>
    <row r="40" spans="2:8">
      <c r="B40" s="12" t="s">
        <v>180</v>
      </c>
      <c r="C40" s="11" t="s">
        <v>242</v>
      </c>
      <c r="D40" s="1">
        <f t="shared" si="0"/>
        <v>1.2986583155645153</v>
      </c>
      <c r="F40" s="12" t="s">
        <v>350</v>
      </c>
      <c r="G40" s="12" t="s">
        <v>273</v>
      </c>
      <c r="H40" s="1">
        <f t="shared" si="1"/>
        <v>8.4064264788474549E-2</v>
      </c>
    </row>
    <row r="41" spans="2:8">
      <c r="B41" s="12" t="s">
        <v>57</v>
      </c>
      <c r="C41" s="11" t="s">
        <v>243</v>
      </c>
      <c r="D41" s="1">
        <f t="shared" si="0"/>
        <v>1.2750070474998698</v>
      </c>
      <c r="F41" s="12" t="s">
        <v>351</v>
      </c>
      <c r="G41" s="12" t="s">
        <v>274</v>
      </c>
      <c r="H41" s="1">
        <f t="shared" si="1"/>
        <v>7.0389327891398012E-2</v>
      </c>
    </row>
    <row r="42" spans="2:8">
      <c r="B42" s="12" t="s">
        <v>90</v>
      </c>
      <c r="C42" s="11" t="s">
        <v>244</v>
      </c>
      <c r="D42" s="1">
        <f t="shared" si="0"/>
        <v>1.2690331464552369</v>
      </c>
      <c r="F42" s="12" t="s">
        <v>352</v>
      </c>
      <c r="G42" s="12" t="s">
        <v>274</v>
      </c>
      <c r="H42" s="1">
        <f t="shared" si="1"/>
        <v>7.0389327891398012E-2</v>
      </c>
    </row>
    <row r="43" spans="2:8">
      <c r="B43" s="12" t="s">
        <v>93</v>
      </c>
      <c r="C43" s="11" t="s">
        <v>245</v>
      </c>
      <c r="D43" s="1">
        <f t="shared" si="0"/>
        <v>1.1953475983222193</v>
      </c>
      <c r="F43" s="12" t="s">
        <v>353</v>
      </c>
      <c r="G43" s="12" t="s">
        <v>274</v>
      </c>
      <c r="H43" s="1">
        <f t="shared" si="1"/>
        <v>7.0389327891398012E-2</v>
      </c>
    </row>
    <row r="44" spans="2:8">
      <c r="B44" s="12" t="s">
        <v>131</v>
      </c>
      <c r="C44" s="11" t="s">
        <v>246</v>
      </c>
      <c r="D44" s="1">
        <f t="shared" si="0"/>
        <v>1.1826922975161904</v>
      </c>
      <c r="F44" s="12" t="s">
        <v>354</v>
      </c>
      <c r="G44" s="12" t="s">
        <v>355</v>
      </c>
      <c r="H44" s="1">
        <f t="shared" si="1"/>
        <v>5.6583528366367514E-2</v>
      </c>
    </row>
    <row r="45" spans="2:8">
      <c r="B45" s="12" t="s">
        <v>83</v>
      </c>
      <c r="C45" s="11" t="s">
        <v>247</v>
      </c>
      <c r="D45" s="1">
        <f t="shared" si="0"/>
        <v>1.1634987322828796</v>
      </c>
      <c r="F45" s="12" t="s">
        <v>356</v>
      </c>
      <c r="G45" s="12" t="s">
        <v>102</v>
      </c>
      <c r="H45" s="1">
        <f t="shared" si="1"/>
        <v>-7.4000581443776928E-2</v>
      </c>
    </row>
    <row r="46" spans="2:8">
      <c r="B46" s="12" t="s">
        <v>151</v>
      </c>
      <c r="C46" s="11" t="s">
        <v>248</v>
      </c>
      <c r="D46" s="1">
        <f t="shared" si="0"/>
        <v>1.1309308698264486</v>
      </c>
      <c r="F46" s="12" t="s">
        <v>357</v>
      </c>
      <c r="G46" s="12" t="s">
        <v>104</v>
      </c>
      <c r="H46" s="1">
        <f t="shared" si="1"/>
        <v>-8.9267338097087409E-2</v>
      </c>
    </row>
    <row r="47" spans="2:8">
      <c r="B47" s="12" t="s">
        <v>55</v>
      </c>
      <c r="C47" s="11" t="s">
        <v>249</v>
      </c>
      <c r="D47" s="1">
        <f t="shared" si="0"/>
        <v>1.1043366598147357</v>
      </c>
      <c r="F47" s="12" t="s">
        <v>358</v>
      </c>
      <c r="G47" s="12" t="s">
        <v>359</v>
      </c>
      <c r="H47" s="1">
        <f t="shared" si="1"/>
        <v>-0.10469737866669322</v>
      </c>
    </row>
    <row r="48" spans="2:8">
      <c r="B48" s="12" t="s">
        <v>162</v>
      </c>
      <c r="C48" s="11" t="s">
        <v>250</v>
      </c>
      <c r="D48" s="1">
        <f t="shared" si="0"/>
        <v>1.0908534304511135</v>
      </c>
      <c r="F48" s="12" t="s">
        <v>360</v>
      </c>
      <c r="G48" s="12" t="s">
        <v>106</v>
      </c>
      <c r="H48" s="1">
        <f t="shared" si="1"/>
        <v>-0.12029423371771177</v>
      </c>
    </row>
    <row r="49" spans="2:8">
      <c r="B49" s="12" t="s">
        <v>69</v>
      </c>
      <c r="C49" s="11" t="s">
        <v>251</v>
      </c>
      <c r="D49" s="1">
        <f t="shared" si="0"/>
        <v>1.0840642647884746</v>
      </c>
      <c r="F49" s="12" t="s">
        <v>361</v>
      </c>
      <c r="G49" s="12" t="s">
        <v>106</v>
      </c>
      <c r="H49" s="1">
        <f t="shared" si="1"/>
        <v>-0.12029423371771177</v>
      </c>
    </row>
    <row r="50" spans="2:8">
      <c r="B50" s="12" t="s">
        <v>169</v>
      </c>
      <c r="C50" s="11" t="s">
        <v>252</v>
      </c>
      <c r="D50" s="1">
        <f t="shared" si="0"/>
        <v>1.0496307677246004</v>
      </c>
      <c r="F50" s="12" t="s">
        <v>362</v>
      </c>
      <c r="G50" s="12" t="s">
        <v>109</v>
      </c>
      <c r="H50" s="1">
        <f t="shared" si="1"/>
        <v>-0.13606154957602837</v>
      </c>
    </row>
    <row r="51" spans="2:8">
      <c r="B51" s="12" t="s">
        <v>111</v>
      </c>
      <c r="C51" s="11" t="s">
        <v>253</v>
      </c>
      <c r="D51" s="1">
        <f t="shared" si="0"/>
        <v>1.028569152196771</v>
      </c>
      <c r="F51" s="12" t="s">
        <v>363</v>
      </c>
      <c r="G51" s="12" t="s">
        <v>109</v>
      </c>
      <c r="H51" s="1">
        <f t="shared" si="1"/>
        <v>-0.13606154957602837</v>
      </c>
    </row>
    <row r="52" spans="2:8">
      <c r="B52" s="12" t="s">
        <v>147</v>
      </c>
      <c r="C52" s="11" t="s">
        <v>254</v>
      </c>
      <c r="D52" s="1">
        <f t="shared" si="0"/>
        <v>1.0071955014042038</v>
      </c>
      <c r="F52" s="12" t="s">
        <v>364</v>
      </c>
      <c r="G52" s="12" t="s">
        <v>365</v>
      </c>
      <c r="H52" s="1">
        <f t="shared" si="1"/>
        <v>-0.15200309344504997</v>
      </c>
    </row>
    <row r="53" spans="2:8">
      <c r="B53" s="12" t="s">
        <v>129</v>
      </c>
      <c r="C53" s="12" t="s">
        <v>64</v>
      </c>
      <c r="D53" s="1">
        <f t="shared" si="0"/>
        <v>0.96347412397488608</v>
      </c>
      <c r="F53" s="12" t="s">
        <v>366</v>
      </c>
      <c r="G53" s="12" t="s">
        <v>116</v>
      </c>
      <c r="H53" s="1">
        <f t="shared" si="1"/>
        <v>-0.21759143507262679</v>
      </c>
    </row>
    <row r="54" spans="2:8">
      <c r="B54" s="12" t="s">
        <v>145</v>
      </c>
      <c r="C54" s="12" t="s">
        <v>255</v>
      </c>
      <c r="D54" s="1">
        <f t="shared" si="0"/>
        <v>0.91073266190291258</v>
      </c>
      <c r="F54" s="12" t="s">
        <v>367</v>
      </c>
      <c r="G54" s="12" t="s">
        <v>116</v>
      </c>
      <c r="H54" s="1">
        <f t="shared" si="1"/>
        <v>-0.21759143507262679</v>
      </c>
    </row>
    <row r="55" spans="2:8">
      <c r="B55" s="12" t="s">
        <v>135</v>
      </c>
      <c r="C55" s="12" t="s">
        <v>256</v>
      </c>
      <c r="D55" s="1">
        <f t="shared" si="0"/>
        <v>0.87970576628228825</v>
      </c>
      <c r="F55" s="12" t="s">
        <v>368</v>
      </c>
      <c r="G55" s="12" t="s">
        <v>119</v>
      </c>
      <c r="H55" s="1">
        <f t="shared" si="1"/>
        <v>-0.23446525363702297</v>
      </c>
    </row>
    <row r="56" spans="2:8">
      <c r="B56" s="12" t="s">
        <v>67</v>
      </c>
      <c r="C56" s="12" t="s">
        <v>257</v>
      </c>
      <c r="D56" s="1">
        <f t="shared" si="0"/>
        <v>0.85598969730848073</v>
      </c>
      <c r="F56" s="12" t="s">
        <v>369</v>
      </c>
      <c r="G56" s="12" t="s">
        <v>123</v>
      </c>
      <c r="H56" s="1">
        <f t="shared" si="1"/>
        <v>-0.2515387669959645</v>
      </c>
    </row>
    <row r="57" spans="2:8">
      <c r="B57" s="12" t="s">
        <v>124</v>
      </c>
      <c r="C57" s="12" t="s">
        <v>258</v>
      </c>
      <c r="D57" s="1">
        <f t="shared" si="0"/>
        <v>0.83187724119167306</v>
      </c>
      <c r="F57" s="12" t="s">
        <v>370</v>
      </c>
      <c r="G57" s="12" t="s">
        <v>128</v>
      </c>
      <c r="H57" s="1">
        <f t="shared" si="1"/>
        <v>-0.28630418515664108</v>
      </c>
    </row>
    <row r="58" spans="2:8">
      <c r="B58" s="12" t="s">
        <v>120</v>
      </c>
      <c r="C58" s="12" t="s">
        <v>259</v>
      </c>
      <c r="D58" s="1">
        <f t="shared" si="0"/>
        <v>0.78240856492737332</v>
      </c>
      <c r="F58" s="12" t="s">
        <v>371</v>
      </c>
      <c r="G58" s="12" t="s">
        <v>372</v>
      </c>
      <c r="H58" s="1">
        <f t="shared" si="1"/>
        <v>-0.30400618689009989</v>
      </c>
    </row>
    <row r="59" spans="2:8">
      <c r="B59" s="12" t="s">
        <v>144</v>
      </c>
      <c r="C59" s="12" t="s">
        <v>260</v>
      </c>
      <c r="D59" s="1">
        <f t="shared" si="0"/>
        <v>0.73118324157220005</v>
      </c>
      <c r="F59" s="12" t="s">
        <v>373</v>
      </c>
      <c r="G59" s="12" t="s">
        <v>130</v>
      </c>
      <c r="H59" s="1">
        <f t="shared" si="1"/>
        <v>-0.34007544159762171</v>
      </c>
    </row>
    <row r="60" spans="2:8">
      <c r="B60" s="12" t="s">
        <v>150</v>
      </c>
      <c r="C60" s="12" t="s">
        <v>261</v>
      </c>
      <c r="D60" s="1">
        <f t="shared" si="0"/>
        <v>0.72246602447109098</v>
      </c>
      <c r="F60" s="12" t="s">
        <v>374</v>
      </c>
      <c r="G60" s="12" t="s">
        <v>130</v>
      </c>
      <c r="H60" s="1">
        <f t="shared" si="1"/>
        <v>-0.34007544159762171</v>
      </c>
    </row>
    <row r="61" spans="2:8">
      <c r="B61" s="12" t="s">
        <v>77</v>
      </c>
      <c r="C61" s="12" t="s">
        <v>262</v>
      </c>
      <c r="D61" s="1">
        <f t="shared" si="0"/>
        <v>0.70487196445635281</v>
      </c>
      <c r="F61" s="12" t="s">
        <v>375</v>
      </c>
      <c r="G61" s="12" t="s">
        <v>136</v>
      </c>
      <c r="H61" s="1">
        <f t="shared" si="1"/>
        <v>-0.39592867633113921</v>
      </c>
    </row>
    <row r="62" spans="2:8">
      <c r="B62" s="12" t="s">
        <v>63</v>
      </c>
      <c r="C62" s="12" t="s">
        <v>263</v>
      </c>
      <c r="D62" s="1">
        <f t="shared" si="0"/>
        <v>0.65992455840237829</v>
      </c>
      <c r="F62" s="12" t="s">
        <v>376</v>
      </c>
      <c r="G62" s="12" t="s">
        <v>139</v>
      </c>
      <c r="H62" s="1">
        <f t="shared" si="1"/>
        <v>-0.41503749927884381</v>
      </c>
    </row>
    <row r="63" spans="2:8">
      <c r="B63" s="12" t="s">
        <v>73</v>
      </c>
      <c r="C63" s="12" t="s">
        <v>264</v>
      </c>
      <c r="D63" s="1">
        <f t="shared" si="0"/>
        <v>0.62293035092017679</v>
      </c>
      <c r="F63" s="12" t="s">
        <v>377</v>
      </c>
      <c r="G63" s="12" t="s">
        <v>139</v>
      </c>
      <c r="H63" s="1">
        <f t="shared" si="1"/>
        <v>-0.41503749927884381</v>
      </c>
    </row>
    <row r="64" spans="2:8">
      <c r="B64" s="12" t="s">
        <v>108</v>
      </c>
      <c r="C64" s="12" t="s">
        <v>265</v>
      </c>
      <c r="D64" s="1">
        <f t="shared" si="0"/>
        <v>0.61353165291792711</v>
      </c>
      <c r="F64" s="12" t="s">
        <v>378</v>
      </c>
      <c r="G64" s="12" t="s">
        <v>141</v>
      </c>
      <c r="H64" s="1">
        <f t="shared" si="1"/>
        <v>-0.43440282414577491</v>
      </c>
    </row>
    <row r="65" spans="2:8">
      <c r="B65" s="12" t="s">
        <v>165</v>
      </c>
      <c r="C65" s="12" t="s">
        <v>266</v>
      </c>
      <c r="D65" s="1">
        <f t="shared" si="0"/>
        <v>0.50589092972995731</v>
      </c>
      <c r="F65" s="12" t="s">
        <v>379</v>
      </c>
      <c r="G65" s="12" t="s">
        <v>143</v>
      </c>
      <c r="H65" s="1">
        <f t="shared" si="1"/>
        <v>-0.45403163089470749</v>
      </c>
    </row>
    <row r="66" spans="2:8">
      <c r="B66" s="12" t="s">
        <v>107</v>
      </c>
      <c r="C66" s="12" t="s">
        <v>78</v>
      </c>
      <c r="D66" s="1">
        <f t="shared" si="0"/>
        <v>0.48542682717024171</v>
      </c>
      <c r="F66" s="12" t="s">
        <v>380</v>
      </c>
      <c r="G66" s="12" t="s">
        <v>149</v>
      </c>
      <c r="H66" s="1">
        <f t="shared" si="1"/>
        <v>-0.49410907027004275</v>
      </c>
    </row>
    <row r="67" spans="2:8">
      <c r="B67" s="12" t="s">
        <v>91</v>
      </c>
      <c r="C67" s="12" t="s">
        <v>267</v>
      </c>
      <c r="D67" s="1">
        <f t="shared" si="0"/>
        <v>0.47508488294878265</v>
      </c>
      <c r="F67" s="12" t="s">
        <v>381</v>
      </c>
      <c r="G67" s="12" t="s">
        <v>382</v>
      </c>
      <c r="H67" s="1">
        <f t="shared" si="1"/>
        <v>-0.53533173299655579</v>
      </c>
    </row>
    <row r="68" spans="2:8">
      <c r="B68" s="12" t="s">
        <v>156</v>
      </c>
      <c r="C68" s="12" t="s">
        <v>268</v>
      </c>
      <c r="D68" s="1">
        <f t="shared" si="0"/>
        <v>0.45417589318580209</v>
      </c>
      <c r="F68" s="12" t="s">
        <v>383</v>
      </c>
      <c r="G68" s="12" t="s">
        <v>155</v>
      </c>
      <c r="H68" s="1">
        <f t="shared" si="1"/>
        <v>-0.55639334852438527</v>
      </c>
    </row>
    <row r="69" spans="2:8">
      <c r="B69" s="12" t="s">
        <v>87</v>
      </c>
      <c r="C69" s="12" t="s">
        <v>269</v>
      </c>
      <c r="D69" s="1">
        <f t="shared" ref="D69:D93" si="2">LOG(C69,2)</f>
        <v>0.41142624572646502</v>
      </c>
      <c r="F69" s="12" t="s">
        <v>384</v>
      </c>
      <c r="G69" s="12" t="s">
        <v>155</v>
      </c>
      <c r="H69" s="1">
        <f t="shared" si="1"/>
        <v>-0.55639334852438527</v>
      </c>
    </row>
    <row r="70" spans="2:8">
      <c r="B70" s="12" t="s">
        <v>140</v>
      </c>
      <c r="C70" s="12" t="s">
        <v>269</v>
      </c>
      <c r="D70" s="1">
        <f t="shared" si="2"/>
        <v>0.41142624572646502</v>
      </c>
      <c r="F70" s="12" t="s">
        <v>385</v>
      </c>
      <c r="G70" s="11" t="s">
        <v>386</v>
      </c>
      <c r="H70" s="1">
        <f t="shared" ref="H70:H93" si="3">LOG(G70,2)</f>
        <v>-0.5994620704162712</v>
      </c>
    </row>
    <row r="71" spans="2:8">
      <c r="B71" s="12" t="s">
        <v>127</v>
      </c>
      <c r="C71" s="12" t="s">
        <v>269</v>
      </c>
      <c r="D71" s="1">
        <f t="shared" si="2"/>
        <v>0.41142624572646502</v>
      </c>
      <c r="F71" s="12" t="s">
        <v>387</v>
      </c>
      <c r="G71" s="11" t="s">
        <v>157</v>
      </c>
      <c r="H71" s="1">
        <f t="shared" si="3"/>
        <v>-0.62148837674627011</v>
      </c>
    </row>
    <row r="72" spans="2:8">
      <c r="B72" s="12" t="s">
        <v>171</v>
      </c>
      <c r="C72" s="12" t="s">
        <v>270</v>
      </c>
      <c r="D72" s="1">
        <f t="shared" si="2"/>
        <v>0.40053792958372886</v>
      </c>
      <c r="F72" s="12" t="s">
        <v>388</v>
      </c>
      <c r="G72" s="11" t="s">
        <v>157</v>
      </c>
      <c r="H72" s="1">
        <f t="shared" si="3"/>
        <v>-0.62148837674627011</v>
      </c>
    </row>
    <row r="73" spans="2:8">
      <c r="B73" s="12" t="s">
        <v>110</v>
      </c>
      <c r="C73" s="12" t="s">
        <v>271</v>
      </c>
      <c r="D73" s="1">
        <f t="shared" si="2"/>
        <v>0.34482849699744117</v>
      </c>
      <c r="F73" s="12" t="s">
        <v>389</v>
      </c>
      <c r="G73" s="11" t="s">
        <v>276</v>
      </c>
      <c r="H73" s="1">
        <f t="shared" si="3"/>
        <v>-0.6438561897747247</v>
      </c>
    </row>
    <row r="74" spans="2:8">
      <c r="B74" s="12" t="s">
        <v>148</v>
      </c>
      <c r="C74" s="12" t="s">
        <v>82</v>
      </c>
      <c r="D74" s="1">
        <f t="shared" si="2"/>
        <v>0.26303440583379378</v>
      </c>
      <c r="F74" s="12" t="s">
        <v>390</v>
      </c>
      <c r="G74" s="11" t="s">
        <v>159</v>
      </c>
      <c r="H74" s="1">
        <f t="shared" si="3"/>
        <v>-0.66657626627480826</v>
      </c>
    </row>
    <row r="75" spans="2:8">
      <c r="B75" s="12" t="s">
        <v>97</v>
      </c>
      <c r="C75" s="12" t="s">
        <v>272</v>
      </c>
      <c r="D75" s="1">
        <f t="shared" si="2"/>
        <v>0.11103131238874395</v>
      </c>
      <c r="F75" s="12" t="s">
        <v>391</v>
      </c>
      <c r="G75" s="11" t="s">
        <v>392</v>
      </c>
      <c r="H75" s="1">
        <f t="shared" si="3"/>
        <v>-0.68965987938784945</v>
      </c>
    </row>
    <row r="76" spans="2:8">
      <c r="B76" s="12" t="s">
        <v>121</v>
      </c>
      <c r="C76" s="12" t="s">
        <v>273</v>
      </c>
      <c r="D76" s="1">
        <f t="shared" si="2"/>
        <v>8.4064264788474549E-2</v>
      </c>
      <c r="F76" s="12" t="s">
        <v>393</v>
      </c>
      <c r="G76" s="11" t="s">
        <v>394</v>
      </c>
      <c r="H76" s="1">
        <f t="shared" si="3"/>
        <v>-0.78587519464715272</v>
      </c>
    </row>
    <row r="77" spans="2:8">
      <c r="B77" s="12" t="s">
        <v>94</v>
      </c>
      <c r="C77" s="12" t="s">
        <v>274</v>
      </c>
      <c r="D77" s="1">
        <f t="shared" si="2"/>
        <v>7.0389327891398012E-2</v>
      </c>
      <c r="F77" s="12" t="s">
        <v>395</v>
      </c>
      <c r="G77" s="11" t="s">
        <v>396</v>
      </c>
      <c r="H77" s="1">
        <f t="shared" si="3"/>
        <v>-0.81096617560998319</v>
      </c>
    </row>
    <row r="78" spans="2:8">
      <c r="B78" s="12" t="s">
        <v>126</v>
      </c>
      <c r="C78" s="12" t="s">
        <v>100</v>
      </c>
      <c r="D78" s="1">
        <f t="shared" si="2"/>
        <v>-4.3943347587597055E-2</v>
      </c>
      <c r="F78" s="12" t="s">
        <v>397</v>
      </c>
      <c r="G78" s="11" t="s">
        <v>398</v>
      </c>
      <c r="H78" s="1">
        <f t="shared" si="3"/>
        <v>-0.88896868761125614</v>
      </c>
    </row>
    <row r="79" spans="2:8">
      <c r="B79" s="12" t="s">
        <v>158</v>
      </c>
      <c r="C79" s="12" t="s">
        <v>106</v>
      </c>
      <c r="D79" s="1">
        <f t="shared" si="2"/>
        <v>-0.12029423371771177</v>
      </c>
      <c r="F79" s="12" t="s">
        <v>399</v>
      </c>
      <c r="G79" s="11" t="s">
        <v>400</v>
      </c>
      <c r="H79" s="1">
        <f t="shared" si="3"/>
        <v>-0.91593573521152549</v>
      </c>
    </row>
    <row r="80" spans="2:8">
      <c r="B80" s="12" t="s">
        <v>142</v>
      </c>
      <c r="C80" s="12" t="s">
        <v>112</v>
      </c>
      <c r="D80" s="1">
        <f t="shared" si="2"/>
        <v>-0.16812275880832692</v>
      </c>
      <c r="F80" s="12" t="s">
        <v>401</v>
      </c>
      <c r="G80" s="11" t="s">
        <v>402</v>
      </c>
      <c r="H80" s="1">
        <f t="shared" si="3"/>
        <v>-0.9434164716336324</v>
      </c>
    </row>
    <row r="81" spans="2:8">
      <c r="B81" s="12" t="s">
        <v>132</v>
      </c>
      <c r="C81" s="12" t="s">
        <v>275</v>
      </c>
      <c r="D81" s="1">
        <f t="shared" si="2"/>
        <v>-0.18442457113742744</v>
      </c>
      <c r="F81" s="12" t="s">
        <v>403</v>
      </c>
      <c r="G81" s="11" t="s">
        <v>402</v>
      </c>
      <c r="H81" s="1">
        <f t="shared" si="3"/>
        <v>-0.9434164716336324</v>
      </c>
    </row>
    <row r="82" spans="2:8">
      <c r="B82" s="12" t="s">
        <v>122</v>
      </c>
      <c r="C82" s="12" t="s">
        <v>119</v>
      </c>
      <c r="D82" s="1">
        <f t="shared" si="2"/>
        <v>-0.23446525363702297</v>
      </c>
      <c r="F82" s="12" t="s">
        <v>404</v>
      </c>
      <c r="G82" s="11" t="s">
        <v>278</v>
      </c>
      <c r="H82" s="1">
        <f t="shared" si="3"/>
        <v>-1.0291463456595165</v>
      </c>
    </row>
    <row r="83" spans="2:8">
      <c r="B83" s="12" t="s">
        <v>134</v>
      </c>
      <c r="C83" s="12" t="s">
        <v>128</v>
      </c>
      <c r="D83" s="1">
        <f t="shared" si="2"/>
        <v>-0.28630418515664108</v>
      </c>
      <c r="F83" s="12" t="s">
        <v>405</v>
      </c>
      <c r="G83" s="11" t="s">
        <v>278</v>
      </c>
      <c r="H83" s="1">
        <f t="shared" si="3"/>
        <v>-1.0291463456595165</v>
      </c>
    </row>
    <row r="84" spans="2:8">
      <c r="B84" s="12" t="s">
        <v>85</v>
      </c>
      <c r="C84" s="12" t="s">
        <v>139</v>
      </c>
      <c r="D84" s="1">
        <f t="shared" si="2"/>
        <v>-0.41503749927884381</v>
      </c>
      <c r="F84" s="12" t="s">
        <v>406</v>
      </c>
      <c r="G84" s="11" t="s">
        <v>407</v>
      </c>
      <c r="H84" s="1">
        <f t="shared" si="3"/>
        <v>-1.3584539709124763</v>
      </c>
    </row>
    <row r="85" spans="2:8">
      <c r="B85" s="12" t="s">
        <v>173</v>
      </c>
      <c r="C85" s="12" t="s">
        <v>276</v>
      </c>
      <c r="D85" s="1">
        <f t="shared" si="2"/>
        <v>-0.6438561897747247</v>
      </c>
      <c r="F85" s="12" t="s">
        <v>408</v>
      </c>
      <c r="G85" s="11" t="s">
        <v>280</v>
      </c>
      <c r="H85" s="1">
        <f t="shared" si="3"/>
        <v>-1.3959286763311392</v>
      </c>
    </row>
    <row r="86" spans="2:8">
      <c r="B86" s="12" t="s">
        <v>164</v>
      </c>
      <c r="C86" s="12" t="s">
        <v>277</v>
      </c>
      <c r="D86" s="1">
        <f t="shared" si="2"/>
        <v>-0.76121314041288357</v>
      </c>
      <c r="F86" s="12" t="s">
        <v>409</v>
      </c>
      <c r="G86" s="11" t="s">
        <v>410</v>
      </c>
      <c r="H86" s="1">
        <f t="shared" si="3"/>
        <v>-1.4739311883324124</v>
      </c>
    </row>
    <row r="87" spans="2:8">
      <c r="B87" s="12" t="s">
        <v>138</v>
      </c>
      <c r="C87" s="12" t="s">
        <v>166</v>
      </c>
      <c r="D87" s="1">
        <f t="shared" si="2"/>
        <v>-0.97143084780322919</v>
      </c>
      <c r="F87" s="12" t="s">
        <v>411</v>
      </c>
      <c r="G87" s="11" t="s">
        <v>412</v>
      </c>
      <c r="H87" s="1">
        <f t="shared" si="3"/>
        <v>-1.5994620704162712</v>
      </c>
    </row>
    <row r="88" spans="2:8">
      <c r="B88" s="12" t="s">
        <v>117</v>
      </c>
      <c r="C88" s="11" t="s">
        <v>278</v>
      </c>
      <c r="D88" s="1">
        <f t="shared" si="2"/>
        <v>-1.0291463456595165</v>
      </c>
      <c r="F88" s="12" t="s">
        <v>413</v>
      </c>
      <c r="G88" s="11" t="s">
        <v>179</v>
      </c>
      <c r="H88" s="1">
        <f t="shared" si="3"/>
        <v>-1.6438561897747248</v>
      </c>
    </row>
    <row r="89" spans="2:8">
      <c r="B89" s="12" t="s">
        <v>137</v>
      </c>
      <c r="C89" s="11" t="s">
        <v>170</v>
      </c>
      <c r="D89" s="1">
        <f t="shared" si="2"/>
        <v>-1.0892673380970874</v>
      </c>
      <c r="F89" s="12" t="s">
        <v>414</v>
      </c>
      <c r="G89" s="11" t="s">
        <v>415</v>
      </c>
      <c r="H89" s="1">
        <f t="shared" si="3"/>
        <v>-1.7858751946471527</v>
      </c>
    </row>
    <row r="90" spans="2:8">
      <c r="B90" s="12" t="s">
        <v>96</v>
      </c>
      <c r="C90" s="11" t="s">
        <v>279</v>
      </c>
      <c r="D90" s="1">
        <f t="shared" si="2"/>
        <v>-1.15200309344505</v>
      </c>
      <c r="F90" s="12" t="s">
        <v>416</v>
      </c>
      <c r="G90" s="11" t="s">
        <v>415</v>
      </c>
      <c r="H90" s="1">
        <f t="shared" si="3"/>
        <v>-1.7858751946471527</v>
      </c>
    </row>
    <row r="91" spans="2:8">
      <c r="B91" s="12" t="s">
        <v>175</v>
      </c>
      <c r="C91" s="11" t="s">
        <v>280</v>
      </c>
      <c r="D91" s="1">
        <f t="shared" si="2"/>
        <v>-1.3959286763311392</v>
      </c>
      <c r="F91" s="12" t="s">
        <v>417</v>
      </c>
      <c r="G91" s="11" t="s">
        <v>183</v>
      </c>
      <c r="H91" s="1">
        <f t="shared" si="3"/>
        <v>-1.9434164716336324</v>
      </c>
    </row>
    <row r="92" spans="2:8">
      <c r="B92" s="12" t="s">
        <v>176</v>
      </c>
      <c r="C92" s="11" t="s">
        <v>179</v>
      </c>
      <c r="D92" s="1">
        <f t="shared" si="2"/>
        <v>-1.6438561897747248</v>
      </c>
      <c r="F92" s="12" t="s">
        <v>418</v>
      </c>
      <c r="G92" s="11" t="s">
        <v>419</v>
      </c>
      <c r="H92" s="1">
        <f t="shared" si="3"/>
        <v>-2.1202942337177118</v>
      </c>
    </row>
    <row r="93" spans="2:8">
      <c r="B93" s="12" t="s">
        <v>167</v>
      </c>
      <c r="C93" s="11" t="s">
        <v>281</v>
      </c>
      <c r="D93" s="1">
        <f t="shared" si="2"/>
        <v>-1.6896598793878495</v>
      </c>
      <c r="F93" s="12" t="s">
        <v>420</v>
      </c>
      <c r="G93" s="11" t="s">
        <v>421</v>
      </c>
      <c r="H93" s="1">
        <f t="shared" si="3"/>
        <v>-3.4739311883324127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72"/>
  <sheetViews>
    <sheetView workbookViewId="0">
      <selection activeCell="L41" sqref="L41"/>
    </sheetView>
  </sheetViews>
  <sheetFormatPr baseColWidth="10" defaultColWidth="8.83203125" defaultRowHeight="15"/>
  <sheetData>
    <row r="1" spans="1:12">
      <c r="A1" s="4" t="s">
        <v>438</v>
      </c>
      <c r="B1" s="2" t="s">
        <v>439</v>
      </c>
      <c r="C1" s="1"/>
      <c r="D1" s="1"/>
      <c r="E1" s="2" t="s">
        <v>440</v>
      </c>
      <c r="F1" s="1"/>
      <c r="G1" s="1"/>
      <c r="H1" s="1"/>
      <c r="I1" s="1"/>
      <c r="J1" s="1"/>
      <c r="K1" s="1"/>
      <c r="L1" s="1"/>
    </row>
    <row r="2" spans="1:12">
      <c r="A2" s="1" t="s">
        <v>441</v>
      </c>
      <c r="B2" s="1" t="s">
        <v>442</v>
      </c>
      <c r="C2" s="1" t="s">
        <v>443</v>
      </c>
      <c r="D2" s="1" t="s">
        <v>444</v>
      </c>
      <c r="E2" s="1" t="s">
        <v>445</v>
      </c>
      <c r="F2" s="1" t="s">
        <v>446</v>
      </c>
      <c r="G2" s="1" t="s">
        <v>447</v>
      </c>
      <c r="H2" s="1" t="s">
        <v>448</v>
      </c>
      <c r="I2" s="1" t="s">
        <v>449</v>
      </c>
      <c r="J2" s="1"/>
      <c r="K2" s="1" t="s">
        <v>450</v>
      </c>
      <c r="L2" s="1" t="s">
        <v>451</v>
      </c>
    </row>
    <row r="3" spans="1:12">
      <c r="A3" s="5" t="s">
        <v>452</v>
      </c>
      <c r="B3" s="1">
        <v>10867</v>
      </c>
      <c r="C3" s="1">
        <v>39.19</v>
      </c>
      <c r="D3" s="1">
        <f t="shared" ref="D3:D66" si="0">B3*C3</f>
        <v>425877.73</v>
      </c>
      <c r="E3" s="1">
        <v>5973</v>
      </c>
      <c r="F3" s="1">
        <v>23.86</v>
      </c>
      <c r="G3" s="1">
        <f>E3*F3</f>
        <v>142515.78</v>
      </c>
      <c r="H3" s="1">
        <f>G3/D3</f>
        <v>0.33464013250939417</v>
      </c>
      <c r="I3" s="1">
        <v>2.19</v>
      </c>
      <c r="J3" s="1">
        <v>0</v>
      </c>
      <c r="K3" s="1">
        <f>(I3^2+J3^2)^0.5/4.66*50</f>
        <v>23.497854077253216</v>
      </c>
      <c r="L3" s="1">
        <f>K3*H3</f>
        <v>7.8633250020984242</v>
      </c>
    </row>
    <row r="4" spans="1:12">
      <c r="A4" s="5" t="s">
        <v>453</v>
      </c>
      <c r="B4" s="1">
        <v>12502</v>
      </c>
      <c r="C4" s="1">
        <v>34.83</v>
      </c>
      <c r="D4" s="1">
        <f t="shared" si="0"/>
        <v>435444.66</v>
      </c>
      <c r="E4" s="1">
        <v>7317</v>
      </c>
      <c r="F4" s="1">
        <v>20.18</v>
      </c>
      <c r="G4" s="1">
        <f t="shared" ref="G4:G67" si="1">E4*F4</f>
        <v>147657.06</v>
      </c>
      <c r="H4" s="1">
        <f t="shared" ref="H4:H67" si="2">G4/D4</f>
        <v>0.33909489210408505</v>
      </c>
      <c r="I4" s="1">
        <v>2.65</v>
      </c>
      <c r="J4" s="1">
        <v>0</v>
      </c>
      <c r="K4" s="1">
        <f t="shared" ref="K4:K56" si="3">(I4^2+J4^2)^0.5/4.66*50</f>
        <v>28.433476394849784</v>
      </c>
      <c r="L4" s="1">
        <f t="shared" ref="L4:L74" si="4">K4*H4</f>
        <v>9.641646610255636</v>
      </c>
    </row>
    <row r="5" spans="1:12">
      <c r="A5" s="5" t="s">
        <v>454</v>
      </c>
      <c r="B5" s="1">
        <v>29760</v>
      </c>
      <c r="C5" s="1">
        <v>21.45</v>
      </c>
      <c r="D5" s="1">
        <f t="shared" si="0"/>
        <v>638352</v>
      </c>
      <c r="E5" s="1">
        <v>21194</v>
      </c>
      <c r="F5" s="1">
        <v>13.07</v>
      </c>
      <c r="G5" s="1">
        <f t="shared" si="1"/>
        <v>277005.58</v>
      </c>
      <c r="H5" s="1">
        <f t="shared" si="2"/>
        <v>0.43393861067248168</v>
      </c>
      <c r="I5" s="1">
        <v>8.2200000000000006</v>
      </c>
      <c r="J5" s="1">
        <v>0.6</v>
      </c>
      <c r="K5" s="1">
        <f t="shared" si="3"/>
        <v>88.432067812646537</v>
      </c>
      <c r="L5" s="1">
        <f t="shared" si="4"/>
        <v>38.374088645514526</v>
      </c>
    </row>
    <row r="6" spans="1:12">
      <c r="A6" s="5" t="s">
        <v>455</v>
      </c>
      <c r="B6" s="1">
        <v>10846</v>
      </c>
      <c r="C6" s="1">
        <v>29.85</v>
      </c>
      <c r="D6" s="1">
        <f t="shared" si="0"/>
        <v>323753.10000000003</v>
      </c>
      <c r="E6" s="1">
        <v>6063</v>
      </c>
      <c r="F6" s="1">
        <v>17.850000000000001</v>
      </c>
      <c r="G6" s="1">
        <f t="shared" si="1"/>
        <v>108224.55</v>
      </c>
      <c r="H6" s="1">
        <f t="shared" si="2"/>
        <v>0.33428112348576738</v>
      </c>
      <c r="I6" s="1">
        <v>2.33</v>
      </c>
      <c r="J6" s="1">
        <v>0</v>
      </c>
      <c r="K6" s="1">
        <f t="shared" si="3"/>
        <v>25</v>
      </c>
      <c r="L6" s="1">
        <f t="shared" si="4"/>
        <v>8.3570280871441849</v>
      </c>
    </row>
    <row r="7" spans="1:12">
      <c r="A7" s="5" t="s">
        <v>456</v>
      </c>
      <c r="B7" s="1">
        <v>12208</v>
      </c>
      <c r="C7" s="1">
        <v>24.99</v>
      </c>
      <c r="D7" s="1">
        <f t="shared" si="0"/>
        <v>305077.92</v>
      </c>
      <c r="E7" s="1">
        <v>6506</v>
      </c>
      <c r="F7" s="1">
        <v>11.98</v>
      </c>
      <c r="G7" s="1">
        <f t="shared" si="1"/>
        <v>77941.88</v>
      </c>
      <c r="H7" s="1">
        <f t="shared" si="2"/>
        <v>0.25548187820344392</v>
      </c>
      <c r="I7" s="1">
        <v>2.72</v>
      </c>
      <c r="J7" s="1">
        <v>0</v>
      </c>
      <c r="K7" s="1">
        <f t="shared" si="3"/>
        <v>29.184549356223176</v>
      </c>
      <c r="L7" s="1">
        <f t="shared" si="4"/>
        <v>7.4561234840490069</v>
      </c>
    </row>
    <row r="8" spans="1:12">
      <c r="A8" s="5" t="s">
        <v>457</v>
      </c>
      <c r="B8" s="1">
        <v>20265</v>
      </c>
      <c r="C8" s="1">
        <v>41.42</v>
      </c>
      <c r="D8" s="1">
        <f t="shared" si="0"/>
        <v>839376.3</v>
      </c>
      <c r="E8" s="1">
        <v>9341</v>
      </c>
      <c r="F8" s="1">
        <v>14.82</v>
      </c>
      <c r="G8" s="1">
        <f t="shared" si="1"/>
        <v>138433.62</v>
      </c>
      <c r="H8" s="1">
        <f t="shared" si="2"/>
        <v>0.16492438492723702</v>
      </c>
      <c r="I8" s="1">
        <v>2.19</v>
      </c>
      <c r="J8" s="1">
        <v>0</v>
      </c>
      <c r="K8" s="1">
        <f t="shared" si="3"/>
        <v>23.497854077253216</v>
      </c>
      <c r="L8" s="1">
        <f t="shared" si="4"/>
        <v>3.875369130800955</v>
      </c>
    </row>
    <row r="9" spans="1:12">
      <c r="A9" s="5" t="s">
        <v>458</v>
      </c>
      <c r="B9" s="1">
        <v>18477</v>
      </c>
      <c r="C9" s="1">
        <v>38.39</v>
      </c>
      <c r="D9" s="1">
        <f t="shared" si="0"/>
        <v>709332.03</v>
      </c>
      <c r="E9" s="1">
        <v>4075</v>
      </c>
      <c r="F9" s="1">
        <v>14.4</v>
      </c>
      <c r="G9" s="1">
        <f t="shared" si="1"/>
        <v>58680</v>
      </c>
      <c r="H9" s="1">
        <f t="shared" si="2"/>
        <v>8.2725715910502443E-2</v>
      </c>
      <c r="I9" s="1">
        <v>1.1599999999999999</v>
      </c>
      <c r="J9" s="1">
        <v>0</v>
      </c>
      <c r="K9" s="1">
        <f t="shared" si="3"/>
        <v>12.44635193133047</v>
      </c>
      <c r="L9" s="1">
        <f t="shared" si="4"/>
        <v>1.0296333739933778</v>
      </c>
    </row>
    <row r="10" spans="1:12">
      <c r="A10" s="5" t="s">
        <v>459</v>
      </c>
      <c r="B10" s="1">
        <v>11700</v>
      </c>
      <c r="C10" s="1">
        <v>34.96</v>
      </c>
      <c r="D10" s="1">
        <f t="shared" si="0"/>
        <v>409032</v>
      </c>
      <c r="E10" s="1">
        <v>7685</v>
      </c>
      <c r="F10" s="1">
        <v>20.350000000000001</v>
      </c>
      <c r="G10" s="1">
        <f t="shared" si="1"/>
        <v>156389.75</v>
      </c>
      <c r="H10" s="1">
        <f t="shared" si="2"/>
        <v>0.38234111267578086</v>
      </c>
      <c r="I10" s="1">
        <v>2.72</v>
      </c>
      <c r="J10" s="1">
        <v>0</v>
      </c>
      <c r="K10" s="1">
        <f t="shared" si="3"/>
        <v>29.184549356223176</v>
      </c>
      <c r="L10" s="1">
        <f t="shared" si="4"/>
        <v>11.158453073799613</v>
      </c>
    </row>
    <row r="11" spans="1:12">
      <c r="A11" s="1" t="s">
        <v>460</v>
      </c>
      <c r="B11" s="1">
        <v>18748</v>
      </c>
      <c r="C11" s="1">
        <v>29.06</v>
      </c>
      <c r="D11" s="1">
        <f t="shared" si="0"/>
        <v>544816.88</v>
      </c>
      <c r="E11" s="1">
        <v>13737</v>
      </c>
      <c r="F11" s="1">
        <v>10.91</v>
      </c>
      <c r="G11" s="1">
        <f t="shared" si="1"/>
        <v>149870.67000000001</v>
      </c>
      <c r="H11" s="1">
        <f t="shared" si="2"/>
        <v>0.27508448343230485</v>
      </c>
      <c r="I11" s="1">
        <v>6.7</v>
      </c>
      <c r="J11" s="1">
        <v>0</v>
      </c>
      <c r="K11" s="1">
        <f t="shared" si="3"/>
        <v>71.888412017167383</v>
      </c>
      <c r="L11" s="1">
        <f t="shared" si="4"/>
        <v>19.775386684511187</v>
      </c>
    </row>
    <row r="12" spans="1:12">
      <c r="A12" s="1" t="s">
        <v>461</v>
      </c>
      <c r="B12" s="1">
        <v>10640</v>
      </c>
      <c r="C12" s="1">
        <v>24.04</v>
      </c>
      <c r="D12" s="1">
        <f t="shared" si="0"/>
        <v>255785.59999999998</v>
      </c>
      <c r="E12" s="1">
        <v>5978</v>
      </c>
      <c r="F12" s="1">
        <v>15.38</v>
      </c>
      <c r="G12" s="1">
        <f t="shared" si="1"/>
        <v>91941.64</v>
      </c>
      <c r="H12" s="1">
        <f t="shared" si="2"/>
        <v>0.35944806900779408</v>
      </c>
      <c r="I12" s="1">
        <v>2.2200000000000002</v>
      </c>
      <c r="J12" s="1">
        <v>0</v>
      </c>
      <c r="K12" s="1">
        <f t="shared" si="3"/>
        <v>23.819742489270386</v>
      </c>
      <c r="L12" s="1">
        <f t="shared" si="4"/>
        <v>8.5619604420311468</v>
      </c>
    </row>
    <row r="13" spans="1:12">
      <c r="A13" s="1" t="s">
        <v>462</v>
      </c>
      <c r="B13" s="1">
        <v>17117</v>
      </c>
      <c r="C13" s="1">
        <v>43.35</v>
      </c>
      <c r="D13" s="1">
        <f t="shared" si="0"/>
        <v>742021.95000000007</v>
      </c>
      <c r="E13" s="1">
        <v>5703</v>
      </c>
      <c r="F13" s="1">
        <v>20.48</v>
      </c>
      <c r="G13" s="1">
        <f t="shared" si="1"/>
        <v>116797.44</v>
      </c>
      <c r="H13" s="1">
        <f t="shared" si="2"/>
        <v>0.15740429242019052</v>
      </c>
      <c r="I13" s="1">
        <v>1.23</v>
      </c>
      <c r="J13" s="1">
        <v>0</v>
      </c>
      <c r="K13" s="1">
        <f t="shared" si="3"/>
        <v>13.197424892703863</v>
      </c>
      <c r="L13" s="1">
        <f t="shared" si="4"/>
        <v>2.0773313270046603</v>
      </c>
    </row>
    <row r="14" spans="1:12">
      <c r="A14" s="1" t="s">
        <v>463</v>
      </c>
      <c r="B14" s="1">
        <v>13078</v>
      </c>
      <c r="C14" s="1">
        <v>42.55</v>
      </c>
      <c r="D14" s="1">
        <f t="shared" si="0"/>
        <v>556468.89999999991</v>
      </c>
      <c r="E14" s="1">
        <v>6687</v>
      </c>
      <c r="F14" s="1">
        <v>17.739999999999998</v>
      </c>
      <c r="G14" s="1">
        <f t="shared" si="1"/>
        <v>118627.37999999999</v>
      </c>
      <c r="H14" s="1">
        <f t="shared" si="2"/>
        <v>0.21317881376659148</v>
      </c>
      <c r="I14" s="1">
        <v>2.33</v>
      </c>
      <c r="J14" s="1">
        <v>0</v>
      </c>
      <c r="K14" s="1">
        <f t="shared" si="3"/>
        <v>25</v>
      </c>
      <c r="L14" s="1">
        <f t="shared" si="4"/>
        <v>5.329470344164787</v>
      </c>
    </row>
    <row r="15" spans="1:12">
      <c r="A15" s="1" t="s">
        <v>464</v>
      </c>
      <c r="B15" s="1">
        <v>9976</v>
      </c>
      <c r="C15" s="1">
        <v>25.1</v>
      </c>
      <c r="D15" s="1">
        <f t="shared" si="0"/>
        <v>250397.6</v>
      </c>
      <c r="E15" s="1">
        <v>5721</v>
      </c>
      <c r="F15" s="1">
        <v>12.69</v>
      </c>
      <c r="G15" s="1">
        <f t="shared" si="1"/>
        <v>72599.489999999991</v>
      </c>
      <c r="H15" s="1">
        <f t="shared" si="2"/>
        <v>0.28993684444259843</v>
      </c>
      <c r="I15" s="1">
        <v>2.72</v>
      </c>
      <c r="J15" s="1">
        <v>0</v>
      </c>
      <c r="K15" s="1">
        <f t="shared" si="3"/>
        <v>29.184549356223176</v>
      </c>
      <c r="L15" s="1">
        <f t="shared" si="4"/>
        <v>8.4616761468226152</v>
      </c>
    </row>
    <row r="16" spans="1:12">
      <c r="A16" s="1" t="s">
        <v>465</v>
      </c>
      <c r="B16" s="1">
        <v>10672</v>
      </c>
      <c r="C16" s="1">
        <v>30.64</v>
      </c>
      <c r="D16" s="1">
        <f t="shared" si="0"/>
        <v>326990.08000000002</v>
      </c>
      <c r="E16" s="1">
        <v>7604</v>
      </c>
      <c r="F16" s="1">
        <v>13.87</v>
      </c>
      <c r="G16" s="1">
        <f t="shared" si="1"/>
        <v>105467.48</v>
      </c>
      <c r="H16" s="1">
        <f t="shared" si="2"/>
        <v>0.32254030458661004</v>
      </c>
      <c r="I16" s="1">
        <v>2.4300000000000002</v>
      </c>
      <c r="J16" s="1">
        <v>0</v>
      </c>
      <c r="K16" s="1">
        <f t="shared" si="3"/>
        <v>26.072961373390559</v>
      </c>
      <c r="L16" s="1">
        <f t="shared" si="4"/>
        <v>8.4095809028483099</v>
      </c>
    </row>
    <row r="17" spans="1:12">
      <c r="A17" s="1" t="s">
        <v>466</v>
      </c>
      <c r="B17" s="1">
        <v>12020</v>
      </c>
      <c r="C17" s="1">
        <v>33.11</v>
      </c>
      <c r="D17" s="1">
        <f t="shared" si="0"/>
        <v>397982.2</v>
      </c>
      <c r="E17" s="1">
        <v>6231</v>
      </c>
      <c r="F17" s="1">
        <v>16.14</v>
      </c>
      <c r="G17" s="1">
        <f t="shared" si="1"/>
        <v>100568.34</v>
      </c>
      <c r="H17" s="1">
        <f t="shared" si="2"/>
        <v>0.25269557281707572</v>
      </c>
      <c r="I17" s="1">
        <v>2.58</v>
      </c>
      <c r="J17" s="1">
        <v>0</v>
      </c>
      <c r="K17" s="1">
        <f t="shared" si="3"/>
        <v>27.682403433476395</v>
      </c>
      <c r="L17" s="1">
        <f t="shared" si="4"/>
        <v>6.9952207925757017</v>
      </c>
    </row>
    <row r="18" spans="1:12">
      <c r="A18" s="1" t="s">
        <v>467</v>
      </c>
      <c r="B18" s="1">
        <v>20955</v>
      </c>
      <c r="C18" s="1">
        <v>35.97</v>
      </c>
      <c r="D18" s="1">
        <f t="shared" si="0"/>
        <v>753751.35</v>
      </c>
      <c r="E18" s="1">
        <v>8041</v>
      </c>
      <c r="F18" s="1">
        <v>15.55</v>
      </c>
      <c r="G18" s="1">
        <f t="shared" si="1"/>
        <v>125037.55</v>
      </c>
      <c r="H18" s="1">
        <f t="shared" si="2"/>
        <v>0.16588699973804361</v>
      </c>
      <c r="I18" s="1">
        <v>2.33</v>
      </c>
      <c r="J18" s="1">
        <v>0</v>
      </c>
      <c r="K18" s="1">
        <f t="shared" si="3"/>
        <v>25</v>
      </c>
      <c r="L18" s="1">
        <f t="shared" si="4"/>
        <v>4.14717499345109</v>
      </c>
    </row>
    <row r="19" spans="1:12">
      <c r="A19" s="1" t="s">
        <v>468</v>
      </c>
      <c r="B19" s="1">
        <v>15078</v>
      </c>
      <c r="C19" s="1">
        <v>37.909999999999997</v>
      </c>
      <c r="D19" s="1">
        <f t="shared" si="0"/>
        <v>571606.98</v>
      </c>
      <c r="E19" s="1">
        <v>4689</v>
      </c>
      <c r="F19" s="1">
        <v>15.26</v>
      </c>
      <c r="G19" s="1">
        <f t="shared" si="1"/>
        <v>71554.14</v>
      </c>
      <c r="H19" s="1">
        <f t="shared" si="2"/>
        <v>0.12518066171970119</v>
      </c>
      <c r="I19" s="1">
        <v>2.08</v>
      </c>
      <c r="J19" s="1">
        <v>0</v>
      </c>
      <c r="K19" s="1">
        <f t="shared" si="3"/>
        <v>22.317596566523605</v>
      </c>
      <c r="L19" s="1">
        <f t="shared" si="4"/>
        <v>2.7937315061907562</v>
      </c>
    </row>
    <row r="20" spans="1:12">
      <c r="A20" s="1" t="s">
        <v>469</v>
      </c>
      <c r="B20" s="1">
        <v>24241</v>
      </c>
      <c r="C20" s="1">
        <v>44.25</v>
      </c>
      <c r="D20" s="1">
        <f t="shared" si="0"/>
        <v>1072664.25</v>
      </c>
      <c r="E20" s="1">
        <v>7662</v>
      </c>
      <c r="F20" s="1">
        <v>13.1</v>
      </c>
      <c r="G20" s="1">
        <f t="shared" si="1"/>
        <v>100372.2</v>
      </c>
      <c r="H20" s="1">
        <f t="shared" si="2"/>
        <v>9.3572802486891871E-2</v>
      </c>
      <c r="I20" s="1">
        <v>2.19</v>
      </c>
      <c r="J20" s="1">
        <v>0.25</v>
      </c>
      <c r="K20" s="1">
        <f t="shared" si="3"/>
        <v>23.650463725174856</v>
      </c>
      <c r="L20" s="1">
        <f t="shared" si="4"/>
        <v>2.2130401708791876</v>
      </c>
    </row>
    <row r="21" spans="1:12">
      <c r="A21" s="1" t="s">
        <v>470</v>
      </c>
      <c r="B21" s="1">
        <v>13130</v>
      </c>
      <c r="C21" s="1">
        <v>27.28</v>
      </c>
      <c r="D21" s="1">
        <f t="shared" si="0"/>
        <v>358186.4</v>
      </c>
      <c r="E21" s="1">
        <v>4699</v>
      </c>
      <c r="F21" s="1">
        <v>11.32</v>
      </c>
      <c r="G21" s="1">
        <f t="shared" si="1"/>
        <v>53192.68</v>
      </c>
      <c r="H21" s="1">
        <f t="shared" si="2"/>
        <v>0.14850558256818236</v>
      </c>
      <c r="I21" s="1">
        <v>2.33</v>
      </c>
      <c r="J21" s="1">
        <v>0</v>
      </c>
      <c r="K21" s="1">
        <f t="shared" si="3"/>
        <v>25</v>
      </c>
      <c r="L21" s="1">
        <f t="shared" si="4"/>
        <v>3.7126395642045589</v>
      </c>
    </row>
    <row r="22" spans="1:12">
      <c r="A22" s="1" t="s">
        <v>471</v>
      </c>
      <c r="B22" s="1">
        <v>12963</v>
      </c>
      <c r="C22" s="1">
        <v>38.43</v>
      </c>
      <c r="D22" s="1">
        <f t="shared" si="0"/>
        <v>498168.08999999997</v>
      </c>
      <c r="E22" s="1">
        <v>5545</v>
      </c>
      <c r="F22" s="1">
        <v>17.75</v>
      </c>
      <c r="G22" s="1">
        <f t="shared" si="1"/>
        <v>98423.75</v>
      </c>
      <c r="H22" s="1">
        <f t="shared" si="2"/>
        <v>0.19757136592189195</v>
      </c>
      <c r="I22" s="1">
        <v>2.12</v>
      </c>
      <c r="J22" s="1">
        <v>0</v>
      </c>
      <c r="K22" s="1">
        <f t="shared" si="3"/>
        <v>22.746781115879831</v>
      </c>
      <c r="L22" s="1">
        <f t="shared" si="4"/>
        <v>4.4941126153906756</v>
      </c>
    </row>
    <row r="23" spans="1:12">
      <c r="A23" s="1" t="s">
        <v>472</v>
      </c>
      <c r="B23" s="1">
        <v>15374</v>
      </c>
      <c r="C23" s="1">
        <v>38.83</v>
      </c>
      <c r="D23" s="1">
        <f t="shared" si="0"/>
        <v>596972.41999999993</v>
      </c>
      <c r="E23" s="1">
        <v>7759</v>
      </c>
      <c r="F23" s="1">
        <v>15.55</v>
      </c>
      <c r="G23" s="1">
        <f t="shared" si="1"/>
        <v>120652.45000000001</v>
      </c>
      <c r="H23" s="1">
        <f t="shared" si="2"/>
        <v>0.20210724307833186</v>
      </c>
      <c r="I23" s="1">
        <v>2.65</v>
      </c>
      <c r="J23" s="1">
        <v>0</v>
      </c>
      <c r="K23" s="1">
        <f t="shared" si="3"/>
        <v>28.433476394849784</v>
      </c>
      <c r="L23" s="1">
        <f t="shared" si="4"/>
        <v>5.7466115252959167</v>
      </c>
    </row>
    <row r="24" spans="1:12">
      <c r="A24" s="1" t="s">
        <v>473</v>
      </c>
      <c r="B24" s="1">
        <v>15069</v>
      </c>
      <c r="C24" s="1">
        <v>28.54</v>
      </c>
      <c r="D24" s="1">
        <f t="shared" si="0"/>
        <v>430069.26</v>
      </c>
      <c r="E24" s="1">
        <v>6825</v>
      </c>
      <c r="F24" s="1">
        <v>10.96</v>
      </c>
      <c r="G24" s="1">
        <f t="shared" si="1"/>
        <v>74802</v>
      </c>
      <c r="H24" s="1">
        <f t="shared" si="2"/>
        <v>0.17393012465015517</v>
      </c>
      <c r="I24" s="1">
        <v>2.75</v>
      </c>
      <c r="J24" s="1">
        <v>0</v>
      </c>
      <c r="K24" s="1">
        <f t="shared" si="3"/>
        <v>29.506437768240339</v>
      </c>
      <c r="L24" s="1">
        <f t="shared" si="4"/>
        <v>5.1320583990120889</v>
      </c>
    </row>
    <row r="25" spans="1:12">
      <c r="A25" s="1" t="s">
        <v>474</v>
      </c>
      <c r="B25" s="1">
        <v>14776</v>
      </c>
      <c r="C25" s="1">
        <v>34.6</v>
      </c>
      <c r="D25" s="1">
        <f t="shared" si="0"/>
        <v>511249.60000000003</v>
      </c>
      <c r="E25" s="1">
        <v>8631</v>
      </c>
      <c r="F25" s="1">
        <v>14.18</v>
      </c>
      <c r="G25" s="1">
        <f t="shared" si="1"/>
        <v>122387.58</v>
      </c>
      <c r="H25" s="1">
        <f t="shared" si="2"/>
        <v>0.2393890968325452</v>
      </c>
      <c r="I25" s="1">
        <v>2.4300000000000002</v>
      </c>
      <c r="J25" s="1">
        <v>0</v>
      </c>
      <c r="K25" s="1">
        <f t="shared" si="3"/>
        <v>26.072961373390559</v>
      </c>
      <c r="L25" s="1">
        <f t="shared" si="4"/>
        <v>6.2415826749258034</v>
      </c>
    </row>
    <row r="26" spans="1:12">
      <c r="A26" s="1" t="s">
        <v>475</v>
      </c>
      <c r="B26" s="1">
        <v>16730</v>
      </c>
      <c r="C26" s="1">
        <v>37.76</v>
      </c>
      <c r="D26" s="1">
        <f t="shared" si="0"/>
        <v>631724.79999999993</v>
      </c>
      <c r="E26" s="1">
        <v>10521</v>
      </c>
      <c r="F26" s="1">
        <v>17.899999999999999</v>
      </c>
      <c r="G26" s="1">
        <f t="shared" si="1"/>
        <v>188325.9</v>
      </c>
      <c r="H26" s="1">
        <f t="shared" si="2"/>
        <v>0.29811383057939156</v>
      </c>
      <c r="I26" s="1">
        <v>2.5</v>
      </c>
      <c r="J26" s="1">
        <v>0</v>
      </c>
      <c r="K26" s="1">
        <f t="shared" si="3"/>
        <v>26.824034334763947</v>
      </c>
      <c r="L26" s="1">
        <f t="shared" si="4"/>
        <v>7.9966156271296018</v>
      </c>
    </row>
    <row r="27" spans="1:12">
      <c r="A27" s="1" t="s">
        <v>476</v>
      </c>
      <c r="B27" s="1">
        <v>16166</v>
      </c>
      <c r="C27" s="1">
        <v>36.51</v>
      </c>
      <c r="D27" s="1">
        <f t="shared" si="0"/>
        <v>590220.65999999992</v>
      </c>
      <c r="E27" s="1">
        <v>8287</v>
      </c>
      <c r="F27" s="1">
        <v>13.18</v>
      </c>
      <c r="G27" s="1">
        <f t="shared" si="1"/>
        <v>109222.66</v>
      </c>
      <c r="H27" s="1">
        <f t="shared" si="2"/>
        <v>0.1850539423679273</v>
      </c>
      <c r="I27" s="1">
        <v>2.54</v>
      </c>
      <c r="J27" s="1">
        <v>0</v>
      </c>
      <c r="K27" s="1">
        <f t="shared" si="3"/>
        <v>27.253218884120173</v>
      </c>
      <c r="L27" s="1">
        <f t="shared" si="4"/>
        <v>5.0433155967224828</v>
      </c>
    </row>
    <row r="28" spans="1:12">
      <c r="A28" s="1" t="s">
        <v>477</v>
      </c>
      <c r="B28" s="1">
        <v>8299</v>
      </c>
      <c r="C28" s="1">
        <v>34.340000000000003</v>
      </c>
      <c r="D28" s="1">
        <f t="shared" si="0"/>
        <v>284987.66000000003</v>
      </c>
      <c r="E28" s="1">
        <v>3308</v>
      </c>
      <c r="F28" s="1">
        <v>20.100000000000001</v>
      </c>
      <c r="G28" s="1">
        <f t="shared" si="1"/>
        <v>66490.8</v>
      </c>
      <c r="H28" s="1">
        <f t="shared" si="2"/>
        <v>0.23331115459525509</v>
      </c>
      <c r="I28" s="1">
        <v>1.8</v>
      </c>
      <c r="J28" s="1">
        <v>0</v>
      </c>
      <c r="K28" s="1">
        <f t="shared" si="3"/>
        <v>19.313304721030043</v>
      </c>
      <c r="L28" s="1">
        <f t="shared" si="4"/>
        <v>4.5060094235135102</v>
      </c>
    </row>
    <row r="29" spans="1:12">
      <c r="A29" s="1" t="s">
        <v>478</v>
      </c>
      <c r="B29" s="1">
        <v>13505</v>
      </c>
      <c r="C29" s="1">
        <v>32.450000000000003</v>
      </c>
      <c r="D29" s="1">
        <f t="shared" si="0"/>
        <v>438237.25000000006</v>
      </c>
      <c r="E29" s="1">
        <v>6034</v>
      </c>
      <c r="F29" s="1">
        <v>15.82</v>
      </c>
      <c r="G29" s="1">
        <f t="shared" si="1"/>
        <v>95457.88</v>
      </c>
      <c r="H29" s="1">
        <f t="shared" si="2"/>
        <v>0.21782237817529201</v>
      </c>
      <c r="I29" s="1">
        <v>2.08</v>
      </c>
      <c r="J29" s="1">
        <v>0</v>
      </c>
      <c r="K29" s="1">
        <f t="shared" si="3"/>
        <v>22.317596566523605</v>
      </c>
      <c r="L29" s="1">
        <f t="shared" si="4"/>
        <v>4.8612719592769036</v>
      </c>
    </row>
    <row r="30" spans="1:12">
      <c r="A30" s="1" t="s">
        <v>479</v>
      </c>
      <c r="B30" s="1">
        <v>10126</v>
      </c>
      <c r="C30" s="1">
        <v>29.1</v>
      </c>
      <c r="D30" s="1">
        <f t="shared" si="0"/>
        <v>294666.60000000003</v>
      </c>
      <c r="E30" s="1">
        <v>3983</v>
      </c>
      <c r="F30" s="1">
        <v>19.32</v>
      </c>
      <c r="G30" s="1">
        <f t="shared" si="1"/>
        <v>76951.56</v>
      </c>
      <c r="H30" s="1">
        <f t="shared" si="2"/>
        <v>0.26114788713753101</v>
      </c>
      <c r="I30" s="1">
        <v>1.87</v>
      </c>
      <c r="J30" s="1">
        <v>0</v>
      </c>
      <c r="K30" s="1">
        <f t="shared" si="3"/>
        <v>20.064377682403432</v>
      </c>
      <c r="L30" s="1">
        <f t="shared" si="4"/>
        <v>5.2397698384890878</v>
      </c>
    </row>
    <row r="31" spans="1:12">
      <c r="A31" s="1" t="s">
        <v>480</v>
      </c>
      <c r="B31" s="1">
        <v>14631</v>
      </c>
      <c r="C31" s="1">
        <v>41.24</v>
      </c>
      <c r="D31" s="1">
        <f t="shared" si="0"/>
        <v>603382.44000000006</v>
      </c>
      <c r="E31" s="1">
        <v>3608</v>
      </c>
      <c r="F31" s="1">
        <v>13.34</v>
      </c>
      <c r="G31" s="1">
        <f t="shared" si="1"/>
        <v>48130.720000000001</v>
      </c>
      <c r="H31" s="1">
        <f t="shared" si="2"/>
        <v>7.9768181520164877E-2</v>
      </c>
      <c r="I31" s="1">
        <v>1.06</v>
      </c>
      <c r="J31" s="1">
        <v>0</v>
      </c>
      <c r="K31" s="1">
        <f t="shared" si="3"/>
        <v>11.373390557939915</v>
      </c>
      <c r="L31" s="1">
        <f t="shared" si="4"/>
        <v>0.90723468252548045</v>
      </c>
    </row>
    <row r="32" spans="1:12">
      <c r="A32" s="1" t="s">
        <v>481</v>
      </c>
      <c r="B32" s="1">
        <v>18035</v>
      </c>
      <c r="C32" s="1">
        <v>32.33</v>
      </c>
      <c r="D32" s="1">
        <f t="shared" si="0"/>
        <v>583071.54999999993</v>
      </c>
      <c r="E32" s="1">
        <v>14328</v>
      </c>
      <c r="F32" s="1">
        <v>14.1</v>
      </c>
      <c r="G32" s="1">
        <f t="shared" si="1"/>
        <v>202024.8</v>
      </c>
      <c r="H32" s="1">
        <f t="shared" si="2"/>
        <v>0.34648372056568361</v>
      </c>
      <c r="I32" s="1">
        <v>5.08</v>
      </c>
      <c r="J32" s="1">
        <v>0</v>
      </c>
      <c r="K32" s="1">
        <f t="shared" si="3"/>
        <v>54.506437768240346</v>
      </c>
      <c r="L32" s="1">
        <f t="shared" si="4"/>
        <v>18.885593352721813</v>
      </c>
    </row>
    <row r="33" spans="1:12">
      <c r="A33" s="1" t="s">
        <v>482</v>
      </c>
      <c r="B33" s="1">
        <v>13527</v>
      </c>
      <c r="C33" s="1">
        <v>35.06</v>
      </c>
      <c r="D33" s="1">
        <f t="shared" si="0"/>
        <v>474256.62000000005</v>
      </c>
      <c r="E33" s="1">
        <v>6918</v>
      </c>
      <c r="F33" s="1">
        <v>19.850000000000001</v>
      </c>
      <c r="G33" s="1">
        <f t="shared" si="1"/>
        <v>137322.30000000002</v>
      </c>
      <c r="H33" s="1">
        <f t="shared" si="2"/>
        <v>0.28955273202090465</v>
      </c>
      <c r="I33" s="1">
        <v>2.54</v>
      </c>
      <c r="J33" s="1">
        <v>0</v>
      </c>
      <c r="K33" s="1">
        <f t="shared" si="3"/>
        <v>27.253218884120173</v>
      </c>
      <c r="L33" s="1">
        <f t="shared" si="4"/>
        <v>7.8912439842607061</v>
      </c>
    </row>
    <row r="34" spans="1:12">
      <c r="A34" s="1" t="s">
        <v>483</v>
      </c>
      <c r="B34" s="1">
        <v>14651</v>
      </c>
      <c r="C34" s="1">
        <v>30.37</v>
      </c>
      <c r="D34" s="1">
        <f t="shared" si="0"/>
        <v>444950.87</v>
      </c>
      <c r="E34" s="1">
        <v>9664</v>
      </c>
      <c r="F34" s="1">
        <v>13.84</v>
      </c>
      <c r="G34" s="1">
        <f t="shared" si="1"/>
        <v>133749.76000000001</v>
      </c>
      <c r="H34" s="1">
        <f t="shared" si="2"/>
        <v>0.3005944454047253</v>
      </c>
      <c r="I34" s="1">
        <v>2.61</v>
      </c>
      <c r="J34" s="1">
        <v>0</v>
      </c>
      <c r="K34" s="1">
        <f t="shared" si="3"/>
        <v>28.004291845493562</v>
      </c>
      <c r="L34" s="1">
        <f t="shared" si="4"/>
        <v>8.417934576248209</v>
      </c>
    </row>
    <row r="35" spans="1:12">
      <c r="A35" s="1" t="s">
        <v>484</v>
      </c>
      <c r="B35" s="1">
        <v>111729</v>
      </c>
      <c r="C35" s="1">
        <v>27.12</v>
      </c>
      <c r="D35" s="1">
        <f t="shared" si="0"/>
        <v>3030090.48</v>
      </c>
      <c r="E35" s="1">
        <v>3877</v>
      </c>
      <c r="F35" s="1">
        <v>15.61</v>
      </c>
      <c r="G35" s="1">
        <f t="shared" si="1"/>
        <v>60519.97</v>
      </c>
      <c r="H35" s="1">
        <f t="shared" si="2"/>
        <v>1.9972991037548161E-2</v>
      </c>
      <c r="I35" s="1">
        <v>1.48</v>
      </c>
      <c r="J35" s="1">
        <v>0</v>
      </c>
      <c r="K35" s="1">
        <f t="shared" si="3"/>
        <v>15.879828326180256</v>
      </c>
      <c r="L35" s="1">
        <f t="shared" si="4"/>
        <v>0.31716766883660169</v>
      </c>
    </row>
    <row r="36" spans="1:12">
      <c r="A36" s="1" t="s">
        <v>485</v>
      </c>
      <c r="B36" s="1">
        <v>10756</v>
      </c>
      <c r="C36" s="1">
        <v>33.15</v>
      </c>
      <c r="D36" s="1">
        <f t="shared" si="0"/>
        <v>356561.39999999997</v>
      </c>
      <c r="E36" s="1">
        <v>6084</v>
      </c>
      <c r="F36" s="1">
        <v>15.93</v>
      </c>
      <c r="G36" s="1">
        <f t="shared" si="1"/>
        <v>96918.12</v>
      </c>
      <c r="H36" s="1">
        <f t="shared" si="2"/>
        <v>0.27181326974821168</v>
      </c>
      <c r="I36" s="1">
        <v>3.07</v>
      </c>
      <c r="J36" s="1">
        <v>0</v>
      </c>
      <c r="K36" s="1">
        <f t="shared" si="3"/>
        <v>32.93991416309013</v>
      </c>
      <c r="L36" s="1">
        <f t="shared" si="4"/>
        <v>8.9535057738949551</v>
      </c>
    </row>
    <row r="37" spans="1:12">
      <c r="A37" s="1" t="s">
        <v>486</v>
      </c>
      <c r="B37" s="1">
        <v>11799</v>
      </c>
      <c r="C37" s="1">
        <v>39.47</v>
      </c>
      <c r="D37" s="1">
        <f t="shared" si="0"/>
        <v>465706.52999999997</v>
      </c>
      <c r="E37" s="1">
        <v>5525</v>
      </c>
      <c r="F37" s="1">
        <v>20.6</v>
      </c>
      <c r="G37" s="1">
        <f t="shared" si="1"/>
        <v>113815.00000000001</v>
      </c>
      <c r="H37" s="1">
        <f t="shared" si="2"/>
        <v>0.24439210676302955</v>
      </c>
      <c r="I37" s="1">
        <v>1.52</v>
      </c>
      <c r="J37" s="1">
        <v>0</v>
      </c>
      <c r="K37" s="1">
        <f t="shared" si="3"/>
        <v>16.309012875536482</v>
      </c>
      <c r="L37" s="1">
        <f t="shared" si="4"/>
        <v>3.9857940158777354</v>
      </c>
    </row>
    <row r="38" spans="1:12">
      <c r="A38" s="1" t="s">
        <v>487</v>
      </c>
      <c r="B38" s="1">
        <v>8024</v>
      </c>
      <c r="C38" s="1">
        <v>14.79</v>
      </c>
      <c r="D38" s="1">
        <f t="shared" si="0"/>
        <v>118674.95999999999</v>
      </c>
      <c r="E38" s="1">
        <v>4407</v>
      </c>
      <c r="F38" s="1">
        <v>13.31</v>
      </c>
      <c r="G38" s="1">
        <f t="shared" si="1"/>
        <v>58657.170000000006</v>
      </c>
      <c r="H38" s="1">
        <f t="shared" si="2"/>
        <v>0.49426745119610749</v>
      </c>
      <c r="I38" s="1">
        <v>1.66</v>
      </c>
      <c r="J38" s="1">
        <v>0</v>
      </c>
      <c r="K38" s="1">
        <f t="shared" si="3"/>
        <v>17.811158798283262</v>
      </c>
      <c r="L38" s="1">
        <f t="shared" si="4"/>
        <v>8.8034760620765926</v>
      </c>
    </row>
    <row r="39" spans="1:12">
      <c r="A39" s="1" t="s">
        <v>488</v>
      </c>
      <c r="B39" s="1">
        <v>15377</v>
      </c>
      <c r="C39" s="1">
        <v>7.71</v>
      </c>
      <c r="D39" s="1">
        <f t="shared" si="0"/>
        <v>118556.67</v>
      </c>
      <c r="E39" s="1">
        <v>11783</v>
      </c>
      <c r="F39" s="1">
        <v>5.0199999999999996</v>
      </c>
      <c r="G39" s="1">
        <f t="shared" si="1"/>
        <v>59150.659999999996</v>
      </c>
      <c r="H39" s="1">
        <f t="shared" si="2"/>
        <v>0.49892308884856496</v>
      </c>
      <c r="I39" s="1">
        <v>7.58</v>
      </c>
      <c r="J39" s="1">
        <v>0</v>
      </c>
      <c r="K39" s="1">
        <f t="shared" si="3"/>
        <v>81.330472103004297</v>
      </c>
      <c r="L39" s="1">
        <f t="shared" si="4"/>
        <v>40.577650359142943</v>
      </c>
    </row>
    <row r="40" spans="1:12">
      <c r="A40" s="1" t="s">
        <v>489</v>
      </c>
      <c r="B40" s="1">
        <v>19211</v>
      </c>
      <c r="C40" s="1">
        <v>31.45</v>
      </c>
      <c r="D40" s="1">
        <f t="shared" si="0"/>
        <v>604185.94999999995</v>
      </c>
      <c r="E40" s="1">
        <v>13709</v>
      </c>
      <c r="F40" s="1">
        <v>23.14</v>
      </c>
      <c r="G40" s="1">
        <f t="shared" si="1"/>
        <v>317226.26</v>
      </c>
      <c r="H40" s="1">
        <f t="shared" si="2"/>
        <v>0.52504739641827158</v>
      </c>
      <c r="I40" s="1">
        <v>4.6900000000000004</v>
      </c>
      <c r="J40" s="1">
        <v>1.06</v>
      </c>
      <c r="K40" s="1">
        <f>(I40^2+J40^2)^0.5/4.66*50</f>
        <v>51.59114716823948</v>
      </c>
      <c r="L40" s="1">
        <f>K40*H40</f>
        <v>27.087797498916025</v>
      </c>
    </row>
    <row r="41" spans="1:12">
      <c r="A41" s="1" t="s">
        <v>490</v>
      </c>
      <c r="B41" s="1">
        <v>13364</v>
      </c>
      <c r="C41" s="1">
        <v>42.01</v>
      </c>
      <c r="D41" s="1">
        <f t="shared" si="0"/>
        <v>561421.64</v>
      </c>
      <c r="E41" s="1">
        <v>3808</v>
      </c>
      <c r="F41" s="1">
        <v>20.05</v>
      </c>
      <c r="G41" s="1">
        <f t="shared" si="1"/>
        <v>76350.400000000009</v>
      </c>
      <c r="H41" s="1">
        <f t="shared" si="2"/>
        <v>0.13599475787930085</v>
      </c>
      <c r="I41" s="1">
        <v>1.52</v>
      </c>
      <c r="J41" s="1">
        <v>0</v>
      </c>
      <c r="K41" s="1">
        <f t="shared" si="3"/>
        <v>16.309012875536482</v>
      </c>
      <c r="L41" s="1">
        <f t="shared" si="4"/>
        <v>2.2179402572589839</v>
      </c>
    </row>
    <row r="42" spans="1:12">
      <c r="A42" s="1" t="s">
        <v>491</v>
      </c>
      <c r="B42" s="1">
        <v>12738</v>
      </c>
      <c r="C42" s="1">
        <v>30.25</v>
      </c>
      <c r="D42" s="1">
        <f t="shared" si="0"/>
        <v>385324.5</v>
      </c>
      <c r="E42" s="1">
        <v>8220</v>
      </c>
      <c r="F42" s="1">
        <v>17.68</v>
      </c>
      <c r="G42" s="1">
        <f t="shared" si="1"/>
        <v>145329.60000000001</v>
      </c>
      <c r="H42" s="1">
        <f t="shared" si="2"/>
        <v>0.37716158718171311</v>
      </c>
      <c r="I42" s="1">
        <v>2.54</v>
      </c>
      <c r="J42" s="1">
        <v>0</v>
      </c>
      <c r="K42" s="1">
        <f t="shared" si="3"/>
        <v>27.253218884120173</v>
      </c>
      <c r="L42" s="1">
        <f t="shared" si="4"/>
        <v>10.278867290145401</v>
      </c>
    </row>
    <row r="43" spans="1:12">
      <c r="A43" s="1" t="s">
        <v>492</v>
      </c>
      <c r="B43" s="1">
        <v>13034</v>
      </c>
      <c r="C43" s="1">
        <v>35.21</v>
      </c>
      <c r="D43" s="1">
        <f t="shared" si="0"/>
        <v>458927.14</v>
      </c>
      <c r="E43" s="1">
        <v>6532</v>
      </c>
      <c r="F43" s="1">
        <v>19.7</v>
      </c>
      <c r="G43" s="1">
        <f t="shared" si="1"/>
        <v>128680.4</v>
      </c>
      <c r="H43" s="1">
        <f t="shared" si="2"/>
        <v>0.28039396406148476</v>
      </c>
      <c r="I43" s="1">
        <v>2.0099999999999998</v>
      </c>
      <c r="J43" s="1">
        <v>0</v>
      </c>
      <c r="K43" s="1">
        <f t="shared" si="3"/>
        <v>21.566523605150213</v>
      </c>
      <c r="L43" s="1">
        <f t="shared" si="4"/>
        <v>6.0471230446736515</v>
      </c>
    </row>
    <row r="44" spans="1:12">
      <c r="A44" s="1" t="s">
        <v>493</v>
      </c>
      <c r="B44" s="1">
        <v>36010</v>
      </c>
      <c r="C44" s="1">
        <v>29.67</v>
      </c>
      <c r="D44" s="1">
        <f t="shared" si="0"/>
        <v>1068416.7</v>
      </c>
      <c r="E44" s="1">
        <v>25206</v>
      </c>
      <c r="F44" s="1">
        <v>17.03</v>
      </c>
      <c r="G44" s="1">
        <f t="shared" si="1"/>
        <v>429258.18000000005</v>
      </c>
      <c r="H44" s="1">
        <f t="shared" si="2"/>
        <v>0.40177037667045085</v>
      </c>
      <c r="I44" s="1">
        <v>7.8</v>
      </c>
      <c r="J44" s="1">
        <v>0</v>
      </c>
      <c r="K44" s="1">
        <f t="shared" si="3"/>
        <v>83.690987124463518</v>
      </c>
      <c r="L44" s="1">
        <f t="shared" si="4"/>
        <v>33.624559420917556</v>
      </c>
    </row>
    <row r="45" spans="1:12">
      <c r="A45" s="1" t="s">
        <v>494</v>
      </c>
      <c r="B45" s="1">
        <v>24355</v>
      </c>
      <c r="C45" s="1">
        <v>41.87</v>
      </c>
      <c r="D45" s="1">
        <f t="shared" si="0"/>
        <v>1019743.85</v>
      </c>
      <c r="E45" s="1">
        <v>11190</v>
      </c>
      <c r="F45" s="1">
        <v>14.28</v>
      </c>
      <c r="G45" s="1">
        <f t="shared" si="1"/>
        <v>159793.19999999998</v>
      </c>
      <c r="H45" s="1">
        <f t="shared" si="2"/>
        <v>0.15669935150871464</v>
      </c>
      <c r="I45" s="1">
        <v>3.46</v>
      </c>
      <c r="J45" s="1">
        <v>0</v>
      </c>
      <c r="K45" s="1">
        <f t="shared" si="3"/>
        <v>37.124463519313302</v>
      </c>
      <c r="L45" s="1">
        <f t="shared" si="4"/>
        <v>5.8173793585853284</v>
      </c>
    </row>
    <row r="46" spans="1:12">
      <c r="A46" s="1" t="s">
        <v>495</v>
      </c>
      <c r="B46" s="1">
        <v>40618</v>
      </c>
      <c r="C46" s="1">
        <v>20.440000000000001</v>
      </c>
      <c r="D46" s="1">
        <f t="shared" si="0"/>
        <v>830231.92</v>
      </c>
      <c r="E46" s="1">
        <v>26290</v>
      </c>
      <c r="F46" s="1">
        <v>10.66</v>
      </c>
      <c r="G46" s="1">
        <f t="shared" si="1"/>
        <v>280251.40000000002</v>
      </c>
      <c r="H46" s="1">
        <f t="shared" si="2"/>
        <v>0.337557968139794</v>
      </c>
      <c r="I46" s="1">
        <v>7.76</v>
      </c>
      <c r="J46" s="1">
        <v>0.74</v>
      </c>
      <c r="K46" s="1">
        <f t="shared" si="3"/>
        <v>83.639524179501308</v>
      </c>
      <c r="L46" s="1">
        <f t="shared" si="4"/>
        <v>28.233187838211631</v>
      </c>
    </row>
    <row r="47" spans="1:12">
      <c r="A47" s="1" t="s">
        <v>496</v>
      </c>
      <c r="B47" s="1">
        <v>12558</v>
      </c>
      <c r="C47" s="1">
        <v>40.090000000000003</v>
      </c>
      <c r="D47" s="1">
        <f t="shared" si="0"/>
        <v>503450.22000000003</v>
      </c>
      <c r="E47" s="1">
        <v>6705</v>
      </c>
      <c r="F47" s="1">
        <v>23.25</v>
      </c>
      <c r="G47" s="1">
        <f t="shared" si="1"/>
        <v>155891.25</v>
      </c>
      <c r="H47" s="1">
        <f t="shared" si="2"/>
        <v>0.30964580768283306</v>
      </c>
      <c r="I47" s="1">
        <v>2.4700000000000002</v>
      </c>
      <c r="J47" s="1">
        <v>0</v>
      </c>
      <c r="K47" s="1">
        <f t="shared" si="3"/>
        <v>26.502145922746784</v>
      </c>
      <c r="L47" s="1">
        <f t="shared" si="4"/>
        <v>8.2062783795772294</v>
      </c>
    </row>
    <row r="48" spans="1:12">
      <c r="A48" s="1" t="s">
        <v>497</v>
      </c>
      <c r="B48" s="1">
        <v>8267</v>
      </c>
      <c r="C48" s="1">
        <v>28.39</v>
      </c>
      <c r="D48" s="1">
        <f t="shared" si="0"/>
        <v>234700.13</v>
      </c>
      <c r="E48" s="1">
        <v>3568</v>
      </c>
      <c r="F48" s="1">
        <v>18.920000000000002</v>
      </c>
      <c r="G48" s="1">
        <f t="shared" si="1"/>
        <v>67506.560000000012</v>
      </c>
      <c r="H48" s="1">
        <f t="shared" si="2"/>
        <v>0.28762898427026867</v>
      </c>
      <c r="I48" s="1">
        <v>1.38</v>
      </c>
      <c r="J48" s="1">
        <v>0</v>
      </c>
      <c r="K48" s="1">
        <f t="shared" si="3"/>
        <v>14.806866952789699</v>
      </c>
      <c r="L48" s="1">
        <f t="shared" si="4"/>
        <v>4.2588841018559096</v>
      </c>
    </row>
    <row r="49" spans="1:12">
      <c r="A49" s="1" t="s">
        <v>498</v>
      </c>
      <c r="B49" s="1">
        <v>17276</v>
      </c>
      <c r="C49" s="1">
        <v>41.88</v>
      </c>
      <c r="D49" s="1">
        <f t="shared" si="0"/>
        <v>723518.88</v>
      </c>
      <c r="E49" s="1">
        <v>10115</v>
      </c>
      <c r="F49" s="1">
        <v>18.03</v>
      </c>
      <c r="G49" s="1">
        <f t="shared" si="1"/>
        <v>182373.45</v>
      </c>
      <c r="H49" s="1">
        <f t="shared" si="2"/>
        <v>0.25206453492962066</v>
      </c>
      <c r="I49" s="1">
        <v>2.12</v>
      </c>
      <c r="J49" s="1">
        <v>0</v>
      </c>
      <c r="K49" s="1">
        <f t="shared" si="3"/>
        <v>22.746781115879831</v>
      </c>
      <c r="L49" s="1">
        <f t="shared" si="4"/>
        <v>5.7336568031201276</v>
      </c>
    </row>
    <row r="50" spans="1:12">
      <c r="A50" s="1" t="s">
        <v>499</v>
      </c>
      <c r="B50" s="1">
        <v>11909</v>
      </c>
      <c r="C50" s="1">
        <v>39.72</v>
      </c>
      <c r="D50" s="1">
        <f t="shared" si="0"/>
        <v>473025.48</v>
      </c>
      <c r="E50" s="1">
        <v>5643</v>
      </c>
      <c r="F50" s="1">
        <v>26.29</v>
      </c>
      <c r="G50" s="1">
        <f t="shared" si="1"/>
        <v>148354.47</v>
      </c>
      <c r="H50" s="1">
        <f t="shared" si="2"/>
        <v>0.31362891910177865</v>
      </c>
      <c r="I50" s="1">
        <v>2.2599999999999998</v>
      </c>
      <c r="J50" s="1">
        <v>0</v>
      </c>
      <c r="K50" s="1">
        <f t="shared" si="3"/>
        <v>24.248927038626604</v>
      </c>
      <c r="L50" s="1">
        <f t="shared" si="4"/>
        <v>7.605164776502356</v>
      </c>
    </row>
    <row r="51" spans="1:12">
      <c r="A51" s="1" t="s">
        <v>500</v>
      </c>
      <c r="B51" s="1">
        <v>16826</v>
      </c>
      <c r="C51" s="1">
        <v>43.49</v>
      </c>
      <c r="D51" s="1">
        <f t="shared" si="0"/>
        <v>731762.74</v>
      </c>
      <c r="E51" s="1">
        <v>8623</v>
      </c>
      <c r="F51" s="1">
        <v>20.34</v>
      </c>
      <c r="G51" s="1">
        <f t="shared" si="1"/>
        <v>175391.82</v>
      </c>
      <c r="H51" s="1">
        <f t="shared" si="2"/>
        <v>0.23968399921537412</v>
      </c>
      <c r="I51" s="1">
        <v>2.0499999999999998</v>
      </c>
      <c r="J51" s="1">
        <v>0</v>
      </c>
      <c r="K51" s="1">
        <f t="shared" si="3"/>
        <v>21.995708154506435</v>
      </c>
      <c r="L51" s="1">
        <f t="shared" si="4"/>
        <v>5.2720192960463184</v>
      </c>
    </row>
    <row r="52" spans="1:12">
      <c r="A52" s="1" t="s">
        <v>501</v>
      </c>
      <c r="B52" s="1">
        <v>9135</v>
      </c>
      <c r="C52" s="1">
        <v>36.83</v>
      </c>
      <c r="D52" s="1">
        <f t="shared" si="0"/>
        <v>336442.05</v>
      </c>
      <c r="E52" s="1">
        <v>4013</v>
      </c>
      <c r="F52" s="1">
        <v>18.52</v>
      </c>
      <c r="G52" s="1">
        <f t="shared" si="1"/>
        <v>74320.759999999995</v>
      </c>
      <c r="H52" s="1">
        <f t="shared" si="2"/>
        <v>0.22090211375183333</v>
      </c>
      <c r="I52" s="1">
        <v>1.98</v>
      </c>
      <c r="J52" s="1">
        <v>0</v>
      </c>
      <c r="K52" s="1">
        <f t="shared" si="3"/>
        <v>21.244635193133046</v>
      </c>
      <c r="L52" s="1">
        <f t="shared" si="4"/>
        <v>4.692984820049678</v>
      </c>
    </row>
    <row r="53" spans="1:12">
      <c r="A53" s="1" t="s">
        <v>502</v>
      </c>
      <c r="B53" s="1">
        <v>9610</v>
      </c>
      <c r="C53" s="1">
        <v>45.63</v>
      </c>
      <c r="D53" s="1">
        <f t="shared" si="0"/>
        <v>438504.30000000005</v>
      </c>
      <c r="E53" s="1">
        <v>5295</v>
      </c>
      <c r="F53" s="1">
        <v>17.97</v>
      </c>
      <c r="G53" s="1">
        <f t="shared" si="1"/>
        <v>95151.15</v>
      </c>
      <c r="H53" s="1">
        <f t="shared" si="2"/>
        <v>0.21699023247890609</v>
      </c>
      <c r="I53" s="1">
        <v>2.0499999999999998</v>
      </c>
      <c r="J53" s="1">
        <v>0</v>
      </c>
      <c r="K53" s="1">
        <f t="shared" si="3"/>
        <v>21.995708154506435</v>
      </c>
      <c r="L53" s="1">
        <f t="shared" si="4"/>
        <v>4.7728538259845212</v>
      </c>
    </row>
    <row r="54" spans="1:12">
      <c r="A54" s="1" t="s">
        <v>503</v>
      </c>
      <c r="B54" s="1">
        <v>12269</v>
      </c>
      <c r="C54" s="1">
        <v>39.08</v>
      </c>
      <c r="D54" s="1">
        <f t="shared" si="0"/>
        <v>479472.51999999996</v>
      </c>
      <c r="E54" s="1">
        <v>7057</v>
      </c>
      <c r="F54" s="1">
        <v>31.96</v>
      </c>
      <c r="G54" s="1">
        <f t="shared" si="1"/>
        <v>225541.72</v>
      </c>
      <c r="H54" s="1">
        <f t="shared" si="2"/>
        <v>0.4703955087978765</v>
      </c>
      <c r="I54" s="1">
        <v>2.23</v>
      </c>
      <c r="J54" s="1">
        <v>0.46</v>
      </c>
      <c r="K54" s="1">
        <f t="shared" si="3"/>
        <v>24.430790922547256</v>
      </c>
      <c r="L54" s="1">
        <f t="shared" si="4"/>
        <v>11.492134326346159</v>
      </c>
    </row>
    <row r="55" spans="1:12">
      <c r="A55" s="1" t="s">
        <v>504</v>
      </c>
      <c r="B55" s="1">
        <v>19774</v>
      </c>
      <c r="C55" s="1">
        <v>28.44</v>
      </c>
      <c r="D55" s="1">
        <f t="shared" si="0"/>
        <v>562372.56000000006</v>
      </c>
      <c r="E55" s="1">
        <v>15426</v>
      </c>
      <c r="F55" s="1">
        <v>13.41</v>
      </c>
      <c r="G55" s="1">
        <f t="shared" si="1"/>
        <v>206862.66</v>
      </c>
      <c r="H55" s="1">
        <f t="shared" si="2"/>
        <v>0.36783917764408702</v>
      </c>
      <c r="I55" s="1">
        <v>4.2300000000000004</v>
      </c>
      <c r="J55" s="1">
        <v>0</v>
      </c>
      <c r="K55" s="1">
        <f t="shared" si="3"/>
        <v>45.386266094420606</v>
      </c>
      <c r="L55" s="1">
        <f t="shared" si="4"/>
        <v>16.694846796507385</v>
      </c>
    </row>
    <row r="56" spans="1:12">
      <c r="A56" s="1" t="s">
        <v>505</v>
      </c>
      <c r="B56" s="1">
        <v>11948</v>
      </c>
      <c r="C56" s="1">
        <v>45.29</v>
      </c>
      <c r="D56" s="1">
        <f t="shared" si="0"/>
        <v>541124.92000000004</v>
      </c>
      <c r="E56" s="1">
        <v>4771</v>
      </c>
      <c r="F56" s="1">
        <v>21.48</v>
      </c>
      <c r="G56" s="1">
        <f t="shared" si="1"/>
        <v>102481.08</v>
      </c>
      <c r="H56" s="1">
        <f t="shared" si="2"/>
        <v>0.18938525322396904</v>
      </c>
      <c r="I56" s="1">
        <v>1.66</v>
      </c>
      <c r="J56" s="1">
        <v>0</v>
      </c>
      <c r="K56" s="1">
        <f t="shared" si="3"/>
        <v>17.811158798283262</v>
      </c>
      <c r="L56" s="1">
        <f t="shared" si="4"/>
        <v>3.3731708192251997</v>
      </c>
    </row>
    <row r="57" spans="1:12">
      <c r="A57" s="1" t="s">
        <v>506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 t="s">
        <v>507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4" t="s">
        <v>508</v>
      </c>
      <c r="B60" s="2" t="s">
        <v>509</v>
      </c>
      <c r="C60" s="1"/>
      <c r="D60" s="1"/>
      <c r="E60" s="2" t="s">
        <v>510</v>
      </c>
      <c r="F60" s="1"/>
      <c r="G60" s="1"/>
      <c r="H60" s="1"/>
      <c r="I60" s="1"/>
      <c r="J60" s="1"/>
      <c r="K60" s="1"/>
      <c r="L60" s="1"/>
    </row>
    <row r="61" spans="1:12">
      <c r="A61" s="1" t="s">
        <v>511</v>
      </c>
      <c r="B61" s="1" t="s">
        <v>442</v>
      </c>
      <c r="C61" s="1" t="s">
        <v>443</v>
      </c>
      <c r="D61" s="1" t="s">
        <v>512</v>
      </c>
      <c r="E61" s="1" t="s">
        <v>442</v>
      </c>
      <c r="F61" s="1" t="s">
        <v>443</v>
      </c>
      <c r="G61" s="1" t="s">
        <v>447</v>
      </c>
      <c r="H61" s="1" t="s">
        <v>513</v>
      </c>
      <c r="I61" s="1" t="s">
        <v>449</v>
      </c>
      <c r="J61" s="1"/>
      <c r="K61" s="1" t="s">
        <v>514</v>
      </c>
      <c r="L61" s="1" t="s">
        <v>451</v>
      </c>
    </row>
    <row r="62" spans="1:12">
      <c r="A62" s="5" t="s">
        <v>515</v>
      </c>
      <c r="B62" s="1">
        <v>31541</v>
      </c>
      <c r="C62" s="1">
        <v>22.61</v>
      </c>
      <c r="D62" s="1">
        <f t="shared" si="0"/>
        <v>713142.01</v>
      </c>
      <c r="E62" s="1">
        <v>24124</v>
      </c>
      <c r="F62" s="1">
        <v>8.0299999999999994</v>
      </c>
      <c r="G62" s="1">
        <f t="shared" si="1"/>
        <v>193715.71999999997</v>
      </c>
      <c r="H62" s="1">
        <f t="shared" si="2"/>
        <v>0.27163694928027021</v>
      </c>
      <c r="I62" s="1">
        <v>7.8</v>
      </c>
      <c r="J62" s="1">
        <v>0.64</v>
      </c>
      <c r="K62" s="1">
        <f>(I62^2+J62^2)^0.5/4.66*50</f>
        <v>83.972235688250436</v>
      </c>
      <c r="L62" s="1">
        <f t="shared" si="4"/>
        <v>22.809961926600181</v>
      </c>
    </row>
    <row r="63" spans="1:12">
      <c r="A63" s="5" t="s">
        <v>453</v>
      </c>
      <c r="B63" s="1">
        <v>9989</v>
      </c>
      <c r="C63" s="1">
        <v>20.81</v>
      </c>
      <c r="D63" s="1">
        <f t="shared" si="0"/>
        <v>207871.09</v>
      </c>
      <c r="E63" s="1">
        <v>3166</v>
      </c>
      <c r="F63" s="1">
        <v>15.29</v>
      </c>
      <c r="G63" s="1">
        <f t="shared" si="1"/>
        <v>48408.14</v>
      </c>
      <c r="H63" s="1">
        <f t="shared" si="2"/>
        <v>0.23287576930490911</v>
      </c>
      <c r="I63" s="1">
        <v>1.91</v>
      </c>
      <c r="J63" s="1">
        <v>0.39</v>
      </c>
      <c r="K63" s="1">
        <f t="shared" ref="K63:K111" si="5">(I63^2+J63^2)^0.5/4.66*50</f>
        <v>20.916418103051811</v>
      </c>
      <c r="L63" s="1">
        <f t="shared" si="4"/>
        <v>4.870926956851318</v>
      </c>
    </row>
    <row r="64" spans="1:12">
      <c r="A64" s="5" t="s">
        <v>516</v>
      </c>
      <c r="B64" s="1">
        <v>13921</v>
      </c>
      <c r="C64" s="1">
        <v>40.11</v>
      </c>
      <c r="D64" s="1">
        <f t="shared" si="0"/>
        <v>558371.30999999994</v>
      </c>
      <c r="E64" s="1">
        <v>7057</v>
      </c>
      <c r="F64" s="1">
        <v>17.36</v>
      </c>
      <c r="G64" s="1">
        <f t="shared" si="1"/>
        <v>122509.51999999999</v>
      </c>
      <c r="H64" s="1">
        <f t="shared" si="2"/>
        <v>0.21940511234361235</v>
      </c>
      <c r="I64" s="1">
        <v>3.7</v>
      </c>
      <c r="J64" s="1"/>
      <c r="K64" s="1">
        <f t="shared" si="5"/>
        <v>39.699570815450649</v>
      </c>
      <c r="L64" s="1">
        <f t="shared" si="4"/>
        <v>8.7102887947571439</v>
      </c>
    </row>
    <row r="65" spans="1:12">
      <c r="A65" s="5" t="s">
        <v>456</v>
      </c>
      <c r="B65" s="1">
        <v>17425</v>
      </c>
      <c r="C65" s="1">
        <v>37.79</v>
      </c>
      <c r="D65" s="1">
        <f t="shared" si="0"/>
        <v>658490.75</v>
      </c>
      <c r="E65" s="1">
        <v>8943</v>
      </c>
      <c r="F65" s="1">
        <v>15.63</v>
      </c>
      <c r="G65" s="1">
        <f t="shared" si="1"/>
        <v>139779.09</v>
      </c>
      <c r="H65" s="1">
        <f t="shared" si="2"/>
        <v>0.21227191118478125</v>
      </c>
      <c r="I65" s="1">
        <v>4.34</v>
      </c>
      <c r="J65" s="1"/>
      <c r="K65" s="1">
        <f t="shared" si="5"/>
        <v>46.566523605150209</v>
      </c>
      <c r="L65" s="1">
        <f>K65*H65</f>
        <v>9.8847649628964653</v>
      </c>
    </row>
    <row r="66" spans="1:12">
      <c r="A66" s="5" t="s">
        <v>457</v>
      </c>
      <c r="B66" s="1">
        <v>17306</v>
      </c>
      <c r="C66" s="1">
        <v>18.71</v>
      </c>
      <c r="D66" s="1">
        <f t="shared" si="0"/>
        <v>323795.26</v>
      </c>
      <c r="E66" s="1">
        <v>12650</v>
      </c>
      <c r="F66" s="1">
        <v>9.31</v>
      </c>
      <c r="G66" s="1">
        <f t="shared" si="1"/>
        <v>117771.5</v>
      </c>
      <c r="H66" s="1">
        <f t="shared" si="2"/>
        <v>0.36372212490077832</v>
      </c>
      <c r="I66" s="1">
        <v>4.4800000000000004</v>
      </c>
      <c r="J66" s="1">
        <v>0.28000000000000003</v>
      </c>
      <c r="K66" s="1">
        <f t="shared" si="5"/>
        <v>48.162462142991316</v>
      </c>
      <c r="L66" s="1">
        <f t="shared" si="4"/>
        <v>17.517753071102096</v>
      </c>
    </row>
    <row r="67" spans="1:12">
      <c r="A67" s="5" t="s">
        <v>458</v>
      </c>
      <c r="B67" s="1">
        <v>28792</v>
      </c>
      <c r="C67" s="1">
        <v>12.73</v>
      </c>
      <c r="D67" s="1">
        <f t="shared" ref="D67:D111" si="6">B67*C67</f>
        <v>366522.16000000003</v>
      </c>
      <c r="E67" s="1">
        <v>25075</v>
      </c>
      <c r="F67" s="1">
        <v>6.87</v>
      </c>
      <c r="G67" s="1">
        <f t="shared" si="1"/>
        <v>172265.25</v>
      </c>
      <c r="H67" s="1">
        <f t="shared" si="2"/>
        <v>0.46999954927691134</v>
      </c>
      <c r="I67" s="1">
        <v>5.57</v>
      </c>
      <c r="J67" s="1">
        <v>0.42</v>
      </c>
      <c r="K67" s="1">
        <f t="shared" si="5"/>
        <v>59.933609280713085</v>
      </c>
      <c r="L67" s="1">
        <f>K67*H67</f>
        <v>28.16876934847366</v>
      </c>
    </row>
    <row r="68" spans="1:12">
      <c r="A68" s="1" t="s">
        <v>460</v>
      </c>
      <c r="B68" s="1">
        <v>39037</v>
      </c>
      <c r="C68" s="1">
        <v>17.510000000000002</v>
      </c>
      <c r="D68" s="1">
        <f t="shared" si="6"/>
        <v>683537.87000000011</v>
      </c>
      <c r="E68" s="1">
        <v>33292</v>
      </c>
      <c r="F68" s="1">
        <v>13.83</v>
      </c>
      <c r="G68" s="1">
        <f t="shared" ref="G68:G111" si="7">E68*F68</f>
        <v>460428.36</v>
      </c>
      <c r="H68" s="1">
        <f t="shared" ref="H68:H111" si="8">G68/D68</f>
        <v>0.67359597793754999</v>
      </c>
      <c r="I68" s="1">
        <v>9.31</v>
      </c>
      <c r="J68" s="1">
        <v>0.67</v>
      </c>
      <c r="K68" s="1">
        <f t="shared" si="5"/>
        <v>100.15104454181582</v>
      </c>
      <c r="L68" s="1">
        <f t="shared" si="4"/>
        <v>67.461340789611555</v>
      </c>
    </row>
    <row r="69" spans="1:12">
      <c r="A69" s="1" t="s">
        <v>461</v>
      </c>
      <c r="B69" s="1">
        <v>41989</v>
      </c>
      <c r="C69" s="1">
        <v>14.93</v>
      </c>
      <c r="D69" s="1">
        <f t="shared" si="6"/>
        <v>626895.77</v>
      </c>
      <c r="E69" s="1">
        <v>33668</v>
      </c>
      <c r="F69" s="1">
        <v>10.17</v>
      </c>
      <c r="G69" s="1">
        <f t="shared" si="7"/>
        <v>342403.56</v>
      </c>
      <c r="H69" s="1">
        <f t="shared" si="8"/>
        <v>0.54618897811353873</v>
      </c>
      <c r="I69" s="1">
        <v>9.24</v>
      </c>
      <c r="J69" s="1">
        <v>0.42</v>
      </c>
      <c r="K69" s="1">
        <f t="shared" si="5"/>
        <v>99.243997093658805</v>
      </c>
      <c r="L69" s="1">
        <f t="shared" si="4"/>
        <v>54.205977356488511</v>
      </c>
    </row>
    <row r="70" spans="1:12">
      <c r="A70" s="1" t="s">
        <v>462</v>
      </c>
      <c r="B70" s="1">
        <v>24398</v>
      </c>
      <c r="C70" s="1">
        <v>15.02</v>
      </c>
      <c r="D70" s="1">
        <f t="shared" si="6"/>
        <v>366457.95999999996</v>
      </c>
      <c r="E70" s="1">
        <v>19176</v>
      </c>
      <c r="F70" s="1">
        <v>8.33</v>
      </c>
      <c r="G70" s="1">
        <f t="shared" si="7"/>
        <v>159736.07999999999</v>
      </c>
      <c r="H70" s="1">
        <f t="shared" si="8"/>
        <v>0.4358919642515065</v>
      </c>
      <c r="I70" s="1">
        <v>4.5</v>
      </c>
      <c r="J70" s="1">
        <v>0.56000000000000005</v>
      </c>
      <c r="K70" s="1">
        <f t="shared" si="5"/>
        <v>48.655692865970011</v>
      </c>
      <c r="L70" s="1">
        <f t="shared" si="4"/>
        <v>21.20862553536568</v>
      </c>
    </row>
    <row r="71" spans="1:12">
      <c r="A71" s="1" t="s">
        <v>463</v>
      </c>
      <c r="B71" s="1">
        <v>51300</v>
      </c>
      <c r="C71" s="1">
        <v>9.4499999999999993</v>
      </c>
      <c r="D71" s="1">
        <f t="shared" si="6"/>
        <v>484784.99999999994</v>
      </c>
      <c r="E71" s="1">
        <v>47074</v>
      </c>
      <c r="F71" s="1">
        <v>9.3000000000000007</v>
      </c>
      <c r="G71" s="1">
        <f t="shared" si="7"/>
        <v>437788.2</v>
      </c>
      <c r="H71" s="1">
        <f t="shared" si="8"/>
        <v>0.9030564064482195</v>
      </c>
      <c r="I71" s="1">
        <v>12.14</v>
      </c>
      <c r="J71" s="1">
        <v>0.85</v>
      </c>
      <c r="K71" s="1">
        <f t="shared" si="5"/>
        <v>130.57640151587643</v>
      </c>
      <c r="L71" s="1">
        <f t="shared" si="4"/>
        <v>117.91785591986721</v>
      </c>
    </row>
    <row r="72" spans="1:12">
      <c r="A72" s="1" t="s">
        <v>517</v>
      </c>
      <c r="B72" s="1">
        <v>48645</v>
      </c>
      <c r="C72" s="1">
        <v>19.73</v>
      </c>
      <c r="D72" s="1">
        <f t="shared" si="6"/>
        <v>959765.85</v>
      </c>
      <c r="E72" s="1">
        <v>36023</v>
      </c>
      <c r="F72" s="1">
        <v>9.82</v>
      </c>
      <c r="G72" s="1">
        <f t="shared" si="7"/>
        <v>353745.86</v>
      </c>
      <c r="H72" s="1">
        <f t="shared" si="8"/>
        <v>0.36857516862055467</v>
      </c>
      <c r="I72" s="1">
        <v>7.37</v>
      </c>
      <c r="J72" s="1">
        <v>0.53</v>
      </c>
      <c r="K72" s="1">
        <f t="shared" si="5"/>
        <v>79.281463658533568</v>
      </c>
      <c r="L72" s="1">
        <f t="shared" si="4"/>
        <v>29.221178836428386</v>
      </c>
    </row>
    <row r="73" spans="1:12">
      <c r="A73" s="1" t="s">
        <v>518</v>
      </c>
      <c r="B73" s="1">
        <v>22147</v>
      </c>
      <c r="C73" s="1">
        <v>22.81</v>
      </c>
      <c r="D73" s="1">
        <f t="shared" si="6"/>
        <v>505173.06999999995</v>
      </c>
      <c r="E73" s="1">
        <v>13349</v>
      </c>
      <c r="F73" s="1">
        <v>9.4600000000000009</v>
      </c>
      <c r="G73" s="1">
        <f t="shared" si="7"/>
        <v>126281.54000000001</v>
      </c>
      <c r="H73" s="1">
        <f t="shared" si="8"/>
        <v>0.24997678518373914</v>
      </c>
      <c r="I73" s="1">
        <v>3.42</v>
      </c>
      <c r="J73" s="1">
        <v>0</v>
      </c>
      <c r="K73" s="1">
        <f t="shared" si="5"/>
        <v>36.69527896995708</v>
      </c>
      <c r="L73" s="1">
        <f t="shared" si="4"/>
        <v>9.1729678683303408</v>
      </c>
    </row>
    <row r="74" spans="1:12">
      <c r="A74" s="1" t="s">
        <v>465</v>
      </c>
      <c r="B74" s="1">
        <v>29062</v>
      </c>
      <c r="C74" s="1">
        <v>19.29</v>
      </c>
      <c r="D74" s="1">
        <f t="shared" si="6"/>
        <v>560605.98</v>
      </c>
      <c r="E74" s="1">
        <v>24215</v>
      </c>
      <c r="F74" s="1">
        <v>9.4</v>
      </c>
      <c r="G74" s="1">
        <f t="shared" si="7"/>
        <v>227621</v>
      </c>
      <c r="H74" s="1">
        <f t="shared" si="8"/>
        <v>0.40602670702870491</v>
      </c>
      <c r="I74" s="1">
        <v>6.21</v>
      </c>
      <c r="J74" s="1">
        <v>0.53</v>
      </c>
      <c r="K74" s="1">
        <f t="shared" si="5"/>
        <v>66.873129952078486</v>
      </c>
      <c r="L74" s="1">
        <f t="shared" si="4"/>
        <v>27.152276743145084</v>
      </c>
    </row>
    <row r="75" spans="1:12">
      <c r="A75" s="1" t="s">
        <v>466</v>
      </c>
      <c r="B75" s="1">
        <v>35546</v>
      </c>
      <c r="C75" s="1">
        <v>17.350000000000001</v>
      </c>
      <c r="D75" s="1">
        <f t="shared" si="6"/>
        <v>616723.10000000009</v>
      </c>
      <c r="E75" s="1">
        <v>26599</v>
      </c>
      <c r="F75" s="1">
        <v>9.18</v>
      </c>
      <c r="G75" s="1">
        <f t="shared" si="7"/>
        <v>244178.82</v>
      </c>
      <c r="H75" s="1">
        <f t="shared" si="8"/>
        <v>0.39592942116162011</v>
      </c>
      <c r="I75" s="1">
        <v>8.2200000000000006</v>
      </c>
      <c r="J75" s="1">
        <v>0.46</v>
      </c>
      <c r="K75" s="1">
        <f t="shared" si="5"/>
        <v>88.335418295076295</v>
      </c>
      <c r="L75" s="1">
        <f t="shared" ref="L75:L111" si="9">K75*H75</f>
        <v>34.974591033639143</v>
      </c>
    </row>
    <row r="76" spans="1:12">
      <c r="A76" s="1" t="s">
        <v>467</v>
      </c>
      <c r="B76" s="1">
        <v>32865</v>
      </c>
      <c r="C76" s="1">
        <v>26.76</v>
      </c>
      <c r="D76" s="1">
        <f t="shared" si="6"/>
        <v>879467.4</v>
      </c>
      <c r="E76" s="1">
        <v>24567</v>
      </c>
      <c r="F76" s="1">
        <v>8.65</v>
      </c>
      <c r="G76" s="1">
        <f t="shared" si="7"/>
        <v>212504.55000000002</v>
      </c>
      <c r="H76" s="1">
        <f t="shared" si="8"/>
        <v>0.24162868345091587</v>
      </c>
      <c r="I76" s="1">
        <v>5.43</v>
      </c>
      <c r="J76" s="1">
        <v>0</v>
      </c>
      <c r="K76" s="1">
        <f t="shared" si="5"/>
        <v>58.261802575107289</v>
      </c>
      <c r="L76" s="1">
        <f t="shared" si="9"/>
        <v>14.077722651700354</v>
      </c>
    </row>
    <row r="77" spans="1:12">
      <c r="A77" s="1" t="s">
        <v>468</v>
      </c>
      <c r="B77" s="1">
        <v>23314</v>
      </c>
      <c r="C77" s="1">
        <v>22.49</v>
      </c>
      <c r="D77" s="1">
        <f t="shared" si="6"/>
        <v>524331.86</v>
      </c>
      <c r="E77" s="1">
        <v>16117</v>
      </c>
      <c r="F77" s="1">
        <v>9.02</v>
      </c>
      <c r="G77" s="1">
        <f t="shared" si="7"/>
        <v>145375.34</v>
      </c>
      <c r="H77" s="1">
        <f t="shared" si="8"/>
        <v>0.27725826159028366</v>
      </c>
      <c r="I77" s="1">
        <v>4.2300000000000004</v>
      </c>
      <c r="J77" s="1">
        <v>0</v>
      </c>
      <c r="K77" s="1">
        <f t="shared" si="5"/>
        <v>45.386266094420606</v>
      </c>
      <c r="L77" s="1">
        <f t="shared" si="9"/>
        <v>12.58371723741309</v>
      </c>
    </row>
    <row r="78" spans="1:12">
      <c r="A78" s="1" t="s">
        <v>469</v>
      </c>
      <c r="B78" s="1">
        <v>20034</v>
      </c>
      <c r="C78" s="1">
        <v>13.28</v>
      </c>
      <c r="D78" s="1">
        <f t="shared" si="6"/>
        <v>266051.51999999996</v>
      </c>
      <c r="E78" s="1">
        <v>16362</v>
      </c>
      <c r="F78" s="1">
        <v>6.4</v>
      </c>
      <c r="G78" s="1">
        <f t="shared" si="7"/>
        <v>104716.8</v>
      </c>
      <c r="H78" s="1">
        <f t="shared" si="8"/>
        <v>0.39359594713084151</v>
      </c>
      <c r="I78" s="1">
        <v>5.12</v>
      </c>
      <c r="J78" s="1">
        <v>0</v>
      </c>
      <c r="K78" s="1">
        <f t="shared" si="5"/>
        <v>54.935622317596568</v>
      </c>
      <c r="L78" s="1">
        <f t="shared" si="9"/>
        <v>21.622438297316616</v>
      </c>
    </row>
    <row r="79" spans="1:12">
      <c r="A79" s="1" t="s">
        <v>470</v>
      </c>
      <c r="B79" s="1">
        <v>18498</v>
      </c>
      <c r="C79" s="1">
        <v>12.43</v>
      </c>
      <c r="D79" s="1">
        <f t="shared" si="6"/>
        <v>229930.13999999998</v>
      </c>
      <c r="E79" s="1">
        <v>12789</v>
      </c>
      <c r="F79" s="1">
        <v>6.47</v>
      </c>
      <c r="G79" s="1">
        <f t="shared" si="7"/>
        <v>82744.83</v>
      </c>
      <c r="H79" s="1">
        <f t="shared" si="8"/>
        <v>0.35986943686460593</v>
      </c>
      <c r="I79" s="1">
        <v>3.35</v>
      </c>
      <c r="J79" s="1">
        <v>0</v>
      </c>
      <c r="K79" s="1">
        <f t="shared" si="5"/>
        <v>35.944206008583691</v>
      </c>
      <c r="L79" s="1">
        <f t="shared" si="9"/>
        <v>12.935221174854398</v>
      </c>
    </row>
    <row r="80" spans="1:12">
      <c r="A80" s="1" t="s">
        <v>471</v>
      </c>
      <c r="B80" s="1">
        <v>24113</v>
      </c>
      <c r="C80" s="1">
        <v>30.29</v>
      </c>
      <c r="D80" s="1">
        <f t="shared" si="6"/>
        <v>730382.77</v>
      </c>
      <c r="E80" s="1">
        <v>17012</v>
      </c>
      <c r="F80" s="1">
        <v>10.07</v>
      </c>
      <c r="G80" s="1">
        <f t="shared" si="7"/>
        <v>171310.84</v>
      </c>
      <c r="H80" s="1">
        <f t="shared" si="8"/>
        <v>0.234549399351247</v>
      </c>
      <c r="I80" s="1">
        <v>4.55</v>
      </c>
      <c r="J80" s="1">
        <v>0</v>
      </c>
      <c r="K80" s="1">
        <f t="shared" si="5"/>
        <v>48.819742489270382</v>
      </c>
      <c r="L80" s="1">
        <f t="shared" si="9"/>
        <v>11.450641277340919</v>
      </c>
    </row>
    <row r="81" spans="1:12">
      <c r="A81" s="1" t="s">
        <v>519</v>
      </c>
      <c r="B81" s="1">
        <v>13145</v>
      </c>
      <c r="C81" s="1">
        <v>12.05</v>
      </c>
      <c r="D81" s="1">
        <f t="shared" si="6"/>
        <v>158397.25</v>
      </c>
      <c r="E81" s="1">
        <v>6729</v>
      </c>
      <c r="F81" s="1">
        <v>6.93</v>
      </c>
      <c r="G81" s="1">
        <f t="shared" si="7"/>
        <v>46631.97</v>
      </c>
      <c r="H81" s="1">
        <f t="shared" si="8"/>
        <v>0.29439886109133839</v>
      </c>
      <c r="I81" s="1">
        <v>3.21</v>
      </c>
      <c r="J81" s="1">
        <v>0</v>
      </c>
      <c r="K81" s="1">
        <f t="shared" si="5"/>
        <v>34.442060085836907</v>
      </c>
      <c r="L81" s="1">
        <f t="shared" si="9"/>
        <v>10.13970326290983</v>
      </c>
    </row>
    <row r="82" spans="1:12">
      <c r="A82" s="1" t="s">
        <v>520</v>
      </c>
      <c r="B82" s="1">
        <v>18493</v>
      </c>
      <c r="C82" s="1">
        <v>22.99</v>
      </c>
      <c r="D82" s="1">
        <f t="shared" si="6"/>
        <v>425154.06999999995</v>
      </c>
      <c r="E82" s="1">
        <v>10265</v>
      </c>
      <c r="F82" s="1">
        <v>15.4</v>
      </c>
      <c r="G82" s="1">
        <f t="shared" si="7"/>
        <v>158081</v>
      </c>
      <c r="H82" s="1">
        <f t="shared" si="8"/>
        <v>0.37182050262390764</v>
      </c>
      <c r="I82" s="1">
        <v>3.6</v>
      </c>
      <c r="J82" s="1">
        <v>0</v>
      </c>
      <c r="K82" s="1">
        <f t="shared" si="5"/>
        <v>38.626609442060087</v>
      </c>
      <c r="L82" s="1">
        <f t="shared" si="9"/>
        <v>14.362165337404159</v>
      </c>
    </row>
    <row r="83" spans="1:12">
      <c r="A83" s="1" t="s">
        <v>521</v>
      </c>
      <c r="B83" s="1">
        <v>15104</v>
      </c>
      <c r="C83" s="1">
        <v>32.21</v>
      </c>
      <c r="D83" s="1">
        <f t="shared" si="6"/>
        <v>486499.84000000003</v>
      </c>
      <c r="E83" s="1">
        <v>10145</v>
      </c>
      <c r="F83" s="1">
        <v>16.97</v>
      </c>
      <c r="G83" s="1">
        <f t="shared" si="7"/>
        <v>172160.65</v>
      </c>
      <c r="H83" s="1">
        <f t="shared" si="8"/>
        <v>0.35387606705071062</v>
      </c>
      <c r="I83" s="1">
        <v>3.28</v>
      </c>
      <c r="J83" s="1">
        <v>0</v>
      </c>
      <c r="K83" s="1">
        <f t="shared" si="5"/>
        <v>35.193133047210296</v>
      </c>
      <c r="L83" s="1">
        <f t="shared" si="9"/>
        <v>12.454007509939171</v>
      </c>
    </row>
    <row r="84" spans="1:12">
      <c r="A84" s="1" t="s">
        <v>522</v>
      </c>
      <c r="B84" s="1">
        <v>13440</v>
      </c>
      <c r="C84" s="1">
        <v>21.69</v>
      </c>
      <c r="D84" s="1">
        <f t="shared" si="6"/>
        <v>291513.60000000003</v>
      </c>
      <c r="E84" s="1">
        <v>9391</v>
      </c>
      <c r="F84" s="1">
        <v>12.94</v>
      </c>
      <c r="G84" s="1">
        <f t="shared" si="7"/>
        <v>121519.54</v>
      </c>
      <c r="H84" s="1">
        <f t="shared" si="8"/>
        <v>0.41685718951019773</v>
      </c>
      <c r="I84" s="1">
        <v>3.21</v>
      </c>
      <c r="J84" s="1">
        <v>0</v>
      </c>
      <c r="K84" s="1">
        <f t="shared" si="5"/>
        <v>34.442060085836907</v>
      </c>
      <c r="L84" s="1">
        <f t="shared" si="9"/>
        <v>14.357420368323332</v>
      </c>
    </row>
    <row r="85" spans="1:12">
      <c r="A85" s="1" t="s">
        <v>473</v>
      </c>
      <c r="B85" s="1">
        <v>11627</v>
      </c>
      <c r="C85" s="1">
        <v>29.4</v>
      </c>
      <c r="D85" s="1">
        <f t="shared" si="6"/>
        <v>341833.8</v>
      </c>
      <c r="E85" s="1">
        <v>5136</v>
      </c>
      <c r="F85" s="1">
        <v>13.41</v>
      </c>
      <c r="G85" s="1">
        <f t="shared" si="7"/>
        <v>68873.759999999995</v>
      </c>
      <c r="H85" s="1">
        <f t="shared" si="8"/>
        <v>0.20148317691228895</v>
      </c>
      <c r="I85" s="1">
        <v>2.4300000000000002</v>
      </c>
      <c r="J85" s="1">
        <v>0</v>
      </c>
      <c r="K85" s="1">
        <f t="shared" si="5"/>
        <v>26.072961373390559</v>
      </c>
      <c r="L85" s="1">
        <f t="shared" si="9"/>
        <v>5.2532630890221261</v>
      </c>
    </row>
    <row r="86" spans="1:12">
      <c r="A86" s="1" t="s">
        <v>477</v>
      </c>
      <c r="B86" s="1">
        <v>11584</v>
      </c>
      <c r="C86" s="1">
        <v>35.47</v>
      </c>
      <c r="D86" s="1">
        <f t="shared" si="6"/>
        <v>410884.48</v>
      </c>
      <c r="E86" s="1">
        <v>6917</v>
      </c>
      <c r="F86" s="1">
        <v>21.27</v>
      </c>
      <c r="G86" s="1">
        <f t="shared" si="7"/>
        <v>147124.59</v>
      </c>
      <c r="H86" s="1">
        <f t="shared" si="8"/>
        <v>0.3580680146400273</v>
      </c>
      <c r="I86" s="1">
        <v>2.08</v>
      </c>
      <c r="J86" s="1">
        <v>0</v>
      </c>
      <c r="K86" s="1">
        <f t="shared" si="5"/>
        <v>22.317596566523605</v>
      </c>
      <c r="L86" s="1">
        <f t="shared" si="9"/>
        <v>7.9912174941121972</v>
      </c>
    </row>
    <row r="87" spans="1:12">
      <c r="A87" s="1" t="s">
        <v>478</v>
      </c>
      <c r="B87" s="1">
        <v>12502</v>
      </c>
      <c r="C87" s="1">
        <v>39.479999999999997</v>
      </c>
      <c r="D87" s="1">
        <f t="shared" si="6"/>
        <v>493578.95999999996</v>
      </c>
      <c r="E87" s="1">
        <v>7620</v>
      </c>
      <c r="F87" s="1">
        <v>16.079999999999998</v>
      </c>
      <c r="G87" s="1">
        <f t="shared" si="7"/>
        <v>122529.59999999999</v>
      </c>
      <c r="H87" s="1">
        <f t="shared" si="8"/>
        <v>0.2482472105374994</v>
      </c>
      <c r="I87" s="1">
        <v>1.94</v>
      </c>
      <c r="J87" s="1">
        <v>0</v>
      </c>
      <c r="K87" s="1">
        <f t="shared" si="5"/>
        <v>20.815450643776824</v>
      </c>
      <c r="L87" s="1">
        <f t="shared" si="9"/>
        <v>5.1673775583985924</v>
      </c>
    </row>
    <row r="88" spans="1:12">
      <c r="A88" s="1" t="s">
        <v>479</v>
      </c>
      <c r="B88" s="1">
        <v>9553</v>
      </c>
      <c r="C88" s="1">
        <v>18.16</v>
      </c>
      <c r="D88" s="1">
        <f t="shared" si="6"/>
        <v>173482.48</v>
      </c>
      <c r="E88" s="1">
        <v>6177</v>
      </c>
      <c r="F88" s="1">
        <v>9.81</v>
      </c>
      <c r="G88" s="1">
        <f t="shared" si="7"/>
        <v>60596.37</v>
      </c>
      <c r="H88" s="1">
        <f t="shared" si="8"/>
        <v>0.34929388835114644</v>
      </c>
      <c r="I88" s="1">
        <v>2.0499999999999998</v>
      </c>
      <c r="J88" s="1">
        <v>0</v>
      </c>
      <c r="K88" s="1">
        <f t="shared" si="5"/>
        <v>21.995708154506435</v>
      </c>
      <c r="L88" s="1">
        <f t="shared" si="9"/>
        <v>7.6829664283245718</v>
      </c>
    </row>
    <row r="89" spans="1:12">
      <c r="A89" s="1" t="s">
        <v>480</v>
      </c>
      <c r="B89" s="1">
        <v>11315</v>
      </c>
      <c r="C89" s="1">
        <v>14.59</v>
      </c>
      <c r="D89" s="1">
        <f t="shared" si="6"/>
        <v>165085.85</v>
      </c>
      <c r="E89" s="1">
        <v>6325</v>
      </c>
      <c r="F89" s="1">
        <v>7.79</v>
      </c>
      <c r="G89" s="1">
        <f t="shared" si="7"/>
        <v>49271.75</v>
      </c>
      <c r="H89" s="1">
        <f t="shared" si="8"/>
        <v>0.29846137630814512</v>
      </c>
      <c r="I89" s="1">
        <v>2.0499999999999998</v>
      </c>
      <c r="J89" s="1">
        <v>0.14000000000000001</v>
      </c>
      <c r="K89" s="1">
        <f t="shared" si="5"/>
        <v>22.046941275184768</v>
      </c>
      <c r="L89" s="1">
        <f t="shared" si="9"/>
        <v>6.5801604363764978</v>
      </c>
    </row>
    <row r="90" spans="1:12">
      <c r="A90" s="1" t="s">
        <v>481</v>
      </c>
      <c r="B90" s="1">
        <v>17864</v>
      </c>
      <c r="C90" s="1">
        <v>29.58</v>
      </c>
      <c r="D90" s="1">
        <f t="shared" si="6"/>
        <v>528417.12</v>
      </c>
      <c r="E90" s="1">
        <v>11639</v>
      </c>
      <c r="F90" s="1">
        <v>9.6</v>
      </c>
      <c r="G90" s="1">
        <f t="shared" si="7"/>
        <v>111734.39999999999</v>
      </c>
      <c r="H90" s="1">
        <f t="shared" si="8"/>
        <v>0.21145113542119906</v>
      </c>
      <c r="I90" s="1">
        <v>3.49</v>
      </c>
      <c r="J90" s="1">
        <v>0.35</v>
      </c>
      <c r="K90" s="1">
        <f t="shared" si="5"/>
        <v>37.63418708830725</v>
      </c>
      <c r="L90" s="1">
        <f t="shared" si="9"/>
        <v>7.9577915904763978</v>
      </c>
    </row>
    <row r="91" spans="1:12">
      <c r="A91" s="1" t="s">
        <v>523</v>
      </c>
      <c r="B91" s="1">
        <v>15802</v>
      </c>
      <c r="C91" s="1">
        <v>37.81</v>
      </c>
      <c r="D91" s="1">
        <f t="shared" si="6"/>
        <v>597473.62</v>
      </c>
      <c r="E91" s="1">
        <v>9904</v>
      </c>
      <c r="F91" s="1">
        <v>16.86</v>
      </c>
      <c r="G91" s="1">
        <f t="shared" si="7"/>
        <v>166981.44</v>
      </c>
      <c r="H91" s="1">
        <f t="shared" si="8"/>
        <v>0.27947918436967978</v>
      </c>
      <c r="I91" s="1">
        <v>3.21</v>
      </c>
      <c r="J91" s="1">
        <v>0</v>
      </c>
      <c r="K91" s="1">
        <f t="shared" si="5"/>
        <v>34.442060085836907</v>
      </c>
      <c r="L91" s="1">
        <f t="shared" si="9"/>
        <v>9.6258388608012027</v>
      </c>
    </row>
    <row r="92" spans="1:12">
      <c r="A92" s="1" t="s">
        <v>524</v>
      </c>
      <c r="B92" s="1">
        <v>11572</v>
      </c>
      <c r="C92" s="1">
        <v>24.5</v>
      </c>
      <c r="D92" s="1">
        <f t="shared" si="6"/>
        <v>283514</v>
      </c>
      <c r="E92" s="1">
        <v>6536</v>
      </c>
      <c r="F92" s="1">
        <v>19.61</v>
      </c>
      <c r="G92" s="1">
        <f t="shared" si="7"/>
        <v>128170.95999999999</v>
      </c>
      <c r="H92" s="1">
        <f t="shared" si="8"/>
        <v>0.45207982674576913</v>
      </c>
      <c r="I92" s="1">
        <v>2.54</v>
      </c>
      <c r="J92" s="1">
        <v>0</v>
      </c>
      <c r="K92" s="1">
        <f t="shared" si="5"/>
        <v>27.253218884120173</v>
      </c>
      <c r="L92" s="1">
        <f t="shared" si="9"/>
        <v>12.320630471397571</v>
      </c>
    </row>
    <row r="93" spans="1:12">
      <c r="A93" s="1" t="s">
        <v>525</v>
      </c>
      <c r="B93" s="1">
        <v>29508</v>
      </c>
      <c r="C93" s="1">
        <v>34.4</v>
      </c>
      <c r="D93" s="1">
        <f t="shared" si="6"/>
        <v>1015075.2</v>
      </c>
      <c r="E93" s="1">
        <v>17691</v>
      </c>
      <c r="F93" s="1">
        <v>13.74</v>
      </c>
      <c r="G93" s="1">
        <f t="shared" si="7"/>
        <v>243074.34</v>
      </c>
      <c r="H93" s="1">
        <f t="shared" si="8"/>
        <v>0.23946436677794908</v>
      </c>
      <c r="I93" s="1">
        <v>4.97</v>
      </c>
      <c r="J93" s="1">
        <v>0.42</v>
      </c>
      <c r="K93" s="1">
        <f t="shared" si="5"/>
        <v>53.516254373933435</v>
      </c>
      <c r="L93" s="1">
        <f t="shared" si="9"/>
        <v>12.815235965981618</v>
      </c>
    </row>
    <row r="94" spans="1:12">
      <c r="A94" s="1" t="s">
        <v>484</v>
      </c>
      <c r="B94" s="1">
        <v>34589</v>
      </c>
      <c r="C94" s="1">
        <v>27.15</v>
      </c>
      <c r="D94" s="1">
        <f t="shared" si="6"/>
        <v>939091.35</v>
      </c>
      <c r="E94" s="1">
        <v>26338</v>
      </c>
      <c r="F94" s="1">
        <v>7.36</v>
      </c>
      <c r="G94" s="1">
        <f t="shared" si="7"/>
        <v>193847.68000000002</v>
      </c>
      <c r="H94" s="1">
        <f t="shared" si="8"/>
        <v>0.2064204723001655</v>
      </c>
      <c r="I94" s="1">
        <v>6.1</v>
      </c>
      <c r="J94" s="1">
        <v>0</v>
      </c>
      <c r="K94" s="1">
        <f t="shared" si="5"/>
        <v>65.450643776824023</v>
      </c>
      <c r="L94" s="1">
        <f t="shared" si="9"/>
        <v>13.510352800761902</v>
      </c>
    </row>
    <row r="95" spans="1:12">
      <c r="A95" s="1" t="s">
        <v>485</v>
      </c>
      <c r="B95" s="1">
        <v>32033</v>
      </c>
      <c r="C95" s="1">
        <v>28.87</v>
      </c>
      <c r="D95" s="1">
        <f t="shared" si="6"/>
        <v>924792.71000000008</v>
      </c>
      <c r="E95" s="1">
        <v>18001</v>
      </c>
      <c r="F95" s="1">
        <v>9.93</v>
      </c>
      <c r="G95" s="1">
        <f t="shared" si="7"/>
        <v>178749.93</v>
      </c>
      <c r="H95" s="1">
        <f t="shared" si="8"/>
        <v>0.19328648254591019</v>
      </c>
      <c r="I95" s="1">
        <v>4.2300000000000004</v>
      </c>
      <c r="J95" s="1">
        <v>0</v>
      </c>
      <c r="K95" s="1">
        <f t="shared" si="5"/>
        <v>45.386266094420606</v>
      </c>
      <c r="L95" s="1">
        <f t="shared" si="9"/>
        <v>8.7725517292832631</v>
      </c>
    </row>
    <row r="96" spans="1:12">
      <c r="A96" s="1" t="s">
        <v>486</v>
      </c>
      <c r="B96" s="1">
        <v>10875</v>
      </c>
      <c r="C96" s="1">
        <v>15.57</v>
      </c>
      <c r="D96" s="1">
        <f t="shared" si="6"/>
        <v>169323.75</v>
      </c>
      <c r="E96" s="1">
        <v>6945</v>
      </c>
      <c r="F96" s="1">
        <v>11.75</v>
      </c>
      <c r="G96" s="1">
        <f t="shared" si="7"/>
        <v>81603.75</v>
      </c>
      <c r="H96" s="1">
        <f t="shared" si="8"/>
        <v>0.48193918455030671</v>
      </c>
      <c r="I96" s="1">
        <v>1.73</v>
      </c>
      <c r="J96" s="1">
        <v>0</v>
      </c>
      <c r="K96" s="1">
        <f t="shared" si="5"/>
        <v>18.562231759656651</v>
      </c>
      <c r="L96" s="1">
        <f t="shared" si="9"/>
        <v>8.9458668376827308</v>
      </c>
    </row>
    <row r="97" spans="1:12">
      <c r="A97" s="1" t="s">
        <v>487</v>
      </c>
      <c r="B97" s="1">
        <v>13426</v>
      </c>
      <c r="C97" s="1">
        <v>37.44</v>
      </c>
      <c r="D97" s="1">
        <f t="shared" si="6"/>
        <v>502669.43999999994</v>
      </c>
      <c r="E97" s="1">
        <v>8317</v>
      </c>
      <c r="F97" s="1">
        <v>19.149999999999999</v>
      </c>
      <c r="G97" s="1">
        <f t="shared" si="7"/>
        <v>159270.54999999999</v>
      </c>
      <c r="H97" s="1">
        <f t="shared" si="8"/>
        <v>0.31684947865539631</v>
      </c>
      <c r="I97" s="1">
        <v>1.98</v>
      </c>
      <c r="J97" s="1">
        <v>0</v>
      </c>
      <c r="K97" s="1">
        <f t="shared" si="5"/>
        <v>21.244635193133046</v>
      </c>
      <c r="L97" s="1">
        <f t="shared" si="9"/>
        <v>6.7313515851682908</v>
      </c>
    </row>
    <row r="98" spans="1:12">
      <c r="A98" s="1" t="s">
        <v>526</v>
      </c>
      <c r="B98" s="1">
        <v>12964</v>
      </c>
      <c r="C98" s="1">
        <v>24.15</v>
      </c>
      <c r="D98" s="1">
        <f t="shared" si="6"/>
        <v>313080.59999999998</v>
      </c>
      <c r="E98" s="1">
        <v>5795</v>
      </c>
      <c r="F98" s="1">
        <v>17.82</v>
      </c>
      <c r="G98" s="1">
        <f t="shared" si="7"/>
        <v>103266.90000000001</v>
      </c>
      <c r="H98" s="1">
        <f t="shared" si="8"/>
        <v>0.3298412613237614</v>
      </c>
      <c r="I98" s="1">
        <v>2.79</v>
      </c>
      <c r="J98" s="1">
        <v>0</v>
      </c>
      <c r="K98" s="1">
        <f t="shared" si="5"/>
        <v>29.935622317596568</v>
      </c>
      <c r="L98" s="1">
        <f t="shared" si="9"/>
        <v>9.8740034237477943</v>
      </c>
    </row>
    <row r="99" spans="1:12">
      <c r="A99" s="1" t="s">
        <v>491</v>
      </c>
      <c r="B99" s="1">
        <v>15561</v>
      </c>
      <c r="C99" s="1">
        <v>33.090000000000003</v>
      </c>
      <c r="D99" s="1">
        <f t="shared" si="6"/>
        <v>514913.49000000005</v>
      </c>
      <c r="E99" s="1">
        <v>10045</v>
      </c>
      <c r="F99" s="1">
        <v>16.239999999999998</v>
      </c>
      <c r="G99" s="1">
        <f t="shared" si="7"/>
        <v>163130.79999999999</v>
      </c>
      <c r="H99" s="1">
        <f t="shared" si="8"/>
        <v>0.31681205322470768</v>
      </c>
      <c r="I99" s="1">
        <v>3.18</v>
      </c>
      <c r="J99" s="1">
        <v>0</v>
      </c>
      <c r="K99" s="1">
        <f t="shared" si="5"/>
        <v>34.12017167381974</v>
      </c>
      <c r="L99" s="1">
        <f t="shared" si="9"/>
        <v>10.809681644362342</v>
      </c>
    </row>
    <row r="100" spans="1:12">
      <c r="A100" s="1" t="s">
        <v>492</v>
      </c>
      <c r="B100" s="1">
        <v>36413</v>
      </c>
      <c r="C100" s="1">
        <v>15.2</v>
      </c>
      <c r="D100" s="1">
        <f t="shared" si="6"/>
        <v>553477.6</v>
      </c>
      <c r="E100" s="1">
        <v>29603</v>
      </c>
      <c r="F100" s="1">
        <v>12.41</v>
      </c>
      <c r="G100" s="1">
        <f t="shared" si="7"/>
        <v>367373.23</v>
      </c>
      <c r="H100" s="1">
        <f t="shared" si="8"/>
        <v>0.66375446811216932</v>
      </c>
      <c r="I100" s="1">
        <v>9.4499999999999993</v>
      </c>
      <c r="J100" s="1">
        <v>0.42</v>
      </c>
      <c r="K100" s="1">
        <f t="shared" si="5"/>
        <v>101.49494344234307</v>
      </c>
      <c r="L100" s="1">
        <f t="shared" si="9"/>
        <v>67.367722200647137</v>
      </c>
    </row>
    <row r="101" spans="1:12">
      <c r="A101" s="1" t="s">
        <v>493</v>
      </c>
      <c r="B101" s="1">
        <v>25203</v>
      </c>
      <c r="C101" s="1">
        <v>13.87</v>
      </c>
      <c r="D101" s="1">
        <f t="shared" si="6"/>
        <v>349565.61</v>
      </c>
      <c r="E101" s="1">
        <v>25203</v>
      </c>
      <c r="F101" s="1">
        <v>13.87</v>
      </c>
      <c r="G101" s="1">
        <f t="shared" si="7"/>
        <v>349565.61</v>
      </c>
      <c r="H101" s="1">
        <f t="shared" si="8"/>
        <v>1</v>
      </c>
      <c r="I101" s="1">
        <v>8.93</v>
      </c>
      <c r="J101" s="1">
        <v>0</v>
      </c>
      <c r="K101" s="1">
        <f t="shared" si="5"/>
        <v>95.815450643776828</v>
      </c>
      <c r="L101" s="1">
        <f t="shared" si="9"/>
        <v>95.815450643776828</v>
      </c>
    </row>
    <row r="102" spans="1:12">
      <c r="A102" s="1" t="s">
        <v>527</v>
      </c>
      <c r="B102" s="1">
        <v>35227</v>
      </c>
      <c r="C102" s="1">
        <v>35.159999999999997</v>
      </c>
      <c r="D102" s="1">
        <f t="shared" si="6"/>
        <v>1238581.3199999998</v>
      </c>
      <c r="E102" s="1">
        <v>22929</v>
      </c>
      <c r="F102" s="1">
        <v>23.65</v>
      </c>
      <c r="G102" s="1">
        <f t="shared" si="7"/>
        <v>542270.85</v>
      </c>
      <c r="H102" s="1">
        <f t="shared" si="8"/>
        <v>0.43781610560701822</v>
      </c>
      <c r="I102" s="1">
        <v>8.43</v>
      </c>
      <c r="J102" s="1">
        <v>0</v>
      </c>
      <c r="K102" s="1">
        <f t="shared" si="5"/>
        <v>90.450643776824023</v>
      </c>
      <c r="L102" s="1">
        <f t="shared" si="9"/>
        <v>39.600748608016772</v>
      </c>
    </row>
    <row r="103" spans="1:12">
      <c r="A103" s="1" t="s">
        <v>499</v>
      </c>
      <c r="B103" s="1">
        <v>34737</v>
      </c>
      <c r="C103" s="1">
        <v>32.369999999999997</v>
      </c>
      <c r="D103" s="1">
        <f t="shared" si="6"/>
        <v>1124436.69</v>
      </c>
      <c r="E103" s="1">
        <v>23857</v>
      </c>
      <c r="F103" s="1">
        <v>11.03</v>
      </c>
      <c r="G103" s="1">
        <f t="shared" si="7"/>
        <v>263142.70999999996</v>
      </c>
      <c r="H103" s="1">
        <f t="shared" si="8"/>
        <v>0.23402181051207069</v>
      </c>
      <c r="I103" s="1">
        <v>6.28</v>
      </c>
      <c r="J103" s="1">
        <v>0</v>
      </c>
      <c r="K103" s="1">
        <f t="shared" si="5"/>
        <v>67.381974248927037</v>
      </c>
      <c r="L103" s="1">
        <f t="shared" si="9"/>
        <v>15.76885160961163</v>
      </c>
    </row>
    <row r="104" spans="1:12">
      <c r="A104" s="1" t="s">
        <v>500</v>
      </c>
      <c r="B104" s="1">
        <v>40220</v>
      </c>
      <c r="C104" s="1">
        <v>23.52</v>
      </c>
      <c r="D104" s="1">
        <f t="shared" si="6"/>
        <v>945974.4</v>
      </c>
      <c r="E104" s="1">
        <v>29092</v>
      </c>
      <c r="F104" s="1">
        <v>12.03</v>
      </c>
      <c r="G104" s="1">
        <f t="shared" si="7"/>
        <v>349976.76</v>
      </c>
      <c r="H104" s="1">
        <f t="shared" si="8"/>
        <v>0.36996430347375153</v>
      </c>
      <c r="I104" s="1">
        <v>7.66</v>
      </c>
      <c r="J104" s="1">
        <v>0</v>
      </c>
      <c r="K104" s="1">
        <f t="shared" si="5"/>
        <v>82.188841201716727</v>
      </c>
      <c r="L104" s="1">
        <f t="shared" si="9"/>
        <v>30.406937388507902</v>
      </c>
    </row>
    <row r="105" spans="1:12">
      <c r="A105" s="1" t="s">
        <v>528</v>
      </c>
      <c r="B105" s="1">
        <v>46296</v>
      </c>
      <c r="C105" s="1">
        <v>22.3</v>
      </c>
      <c r="D105" s="1">
        <f t="shared" si="6"/>
        <v>1032400.8</v>
      </c>
      <c r="E105" s="1">
        <v>37655</v>
      </c>
      <c r="F105" s="1">
        <v>25.82</v>
      </c>
      <c r="G105" s="1">
        <f t="shared" si="7"/>
        <v>972252.1</v>
      </c>
      <c r="H105" s="1">
        <f t="shared" si="8"/>
        <v>0.94173900291437196</v>
      </c>
      <c r="I105" s="1">
        <v>10.48</v>
      </c>
      <c r="J105" s="1">
        <v>0</v>
      </c>
      <c r="K105" s="1">
        <f t="shared" si="5"/>
        <v>112.44635193133048</v>
      </c>
      <c r="L105" s="1">
        <f t="shared" si="9"/>
        <v>105.89511534916973</v>
      </c>
    </row>
    <row r="106" spans="1:12">
      <c r="A106" s="1" t="s">
        <v>529</v>
      </c>
      <c r="B106" s="1">
        <v>18543</v>
      </c>
      <c r="C106" s="1">
        <v>24.83</v>
      </c>
      <c r="D106" s="1">
        <f t="shared" si="6"/>
        <v>460422.68999999994</v>
      </c>
      <c r="E106" s="1">
        <v>11841</v>
      </c>
      <c r="F106" s="1">
        <v>8.8000000000000007</v>
      </c>
      <c r="G106" s="1">
        <f t="shared" si="7"/>
        <v>104200.8</v>
      </c>
      <c r="H106" s="1">
        <f t="shared" si="8"/>
        <v>0.22631551889851478</v>
      </c>
      <c r="I106" s="1">
        <v>3.14</v>
      </c>
      <c r="J106" s="1">
        <v>0</v>
      </c>
      <c r="K106" s="1">
        <f t="shared" si="5"/>
        <v>33.690987124463518</v>
      </c>
      <c r="L106" s="1">
        <f t="shared" si="9"/>
        <v>7.6247932332761419</v>
      </c>
    </row>
    <row r="107" spans="1:12">
      <c r="A107" s="1" t="s">
        <v>530</v>
      </c>
      <c r="B107" s="1">
        <v>24079</v>
      </c>
      <c r="C107" s="1">
        <v>17.28</v>
      </c>
      <c r="D107" s="1">
        <f t="shared" si="6"/>
        <v>416085.12000000005</v>
      </c>
      <c r="E107" s="1">
        <v>15455</v>
      </c>
      <c r="F107" s="1">
        <v>7.47</v>
      </c>
      <c r="G107" s="1">
        <f t="shared" si="7"/>
        <v>115448.84999999999</v>
      </c>
      <c r="H107" s="1">
        <f t="shared" si="8"/>
        <v>0.27746450053296784</v>
      </c>
      <c r="I107" s="1">
        <v>4.4800000000000004</v>
      </c>
      <c r="J107" s="1">
        <v>0</v>
      </c>
      <c r="K107" s="1">
        <f t="shared" si="5"/>
        <v>48.068669527897001</v>
      </c>
      <c r="L107" s="1">
        <f t="shared" si="9"/>
        <v>13.337349381842232</v>
      </c>
    </row>
    <row r="108" spans="1:12">
      <c r="A108" s="1" t="s">
        <v>531</v>
      </c>
      <c r="B108" s="1">
        <v>12585</v>
      </c>
      <c r="C108" s="1">
        <v>22.88</v>
      </c>
      <c r="D108" s="1">
        <f t="shared" si="6"/>
        <v>287944.8</v>
      </c>
      <c r="E108" s="1">
        <v>8710</v>
      </c>
      <c r="F108" s="1">
        <v>12.19</v>
      </c>
      <c r="G108" s="1">
        <f t="shared" si="7"/>
        <v>106174.9</v>
      </c>
      <c r="H108" s="1">
        <f t="shared" si="8"/>
        <v>0.36873352114710872</v>
      </c>
      <c r="I108" s="1">
        <v>2.79</v>
      </c>
      <c r="J108" s="1">
        <v>0</v>
      </c>
      <c r="K108" s="1">
        <f t="shared" si="5"/>
        <v>29.935622317596568</v>
      </c>
      <c r="L108" s="1">
        <f t="shared" si="9"/>
        <v>11.038267424897354</v>
      </c>
    </row>
    <row r="109" spans="1:12">
      <c r="A109" s="1" t="s">
        <v>532</v>
      </c>
      <c r="B109" s="1">
        <v>19478</v>
      </c>
      <c r="C109" s="1">
        <v>27.36</v>
      </c>
      <c r="D109" s="1">
        <f t="shared" si="6"/>
        <v>532918.07999999996</v>
      </c>
      <c r="E109" s="1">
        <v>14356</v>
      </c>
      <c r="F109" s="1">
        <v>10.06</v>
      </c>
      <c r="G109" s="1">
        <f t="shared" si="7"/>
        <v>144421.36000000002</v>
      </c>
      <c r="H109" s="1">
        <f t="shared" si="8"/>
        <v>0.27100105141863462</v>
      </c>
      <c r="I109" s="1">
        <v>4.2</v>
      </c>
      <c r="J109" s="1">
        <v>0</v>
      </c>
      <c r="K109" s="1">
        <f t="shared" si="5"/>
        <v>45.064377682403432</v>
      </c>
      <c r="L109" s="1">
        <f t="shared" si="9"/>
        <v>12.212493733457784</v>
      </c>
    </row>
    <row r="110" spans="1:12">
      <c r="A110" s="1" t="s">
        <v>533</v>
      </c>
      <c r="B110" s="1">
        <v>16506</v>
      </c>
      <c r="C110" s="1">
        <v>19.41</v>
      </c>
      <c r="D110" s="1">
        <f t="shared" si="6"/>
        <v>320381.46000000002</v>
      </c>
      <c r="E110" s="1">
        <v>12217</v>
      </c>
      <c r="F110" s="1">
        <v>11.05</v>
      </c>
      <c r="G110" s="1">
        <f t="shared" si="7"/>
        <v>134997.85</v>
      </c>
      <c r="H110" s="1">
        <f t="shared" si="8"/>
        <v>0.42136598665852887</v>
      </c>
      <c r="I110" s="1">
        <v>2.93</v>
      </c>
      <c r="J110" s="1">
        <v>0</v>
      </c>
      <c r="K110" s="1">
        <f t="shared" si="5"/>
        <v>31.437768240343349</v>
      </c>
      <c r="L110" s="1">
        <f t="shared" si="9"/>
        <v>13.246806232934437</v>
      </c>
    </row>
    <row r="111" spans="1:12">
      <c r="A111" s="1" t="s">
        <v>534</v>
      </c>
      <c r="B111" s="1">
        <v>13579</v>
      </c>
      <c r="C111" s="1">
        <v>38.54</v>
      </c>
      <c r="D111" s="1">
        <f t="shared" si="6"/>
        <v>523334.66</v>
      </c>
      <c r="E111" s="1">
        <v>6437</v>
      </c>
      <c r="F111" s="1">
        <v>16.7</v>
      </c>
      <c r="G111" s="1">
        <f t="shared" si="7"/>
        <v>107497.9</v>
      </c>
      <c r="H111" s="1">
        <f t="shared" si="8"/>
        <v>0.20540947928042833</v>
      </c>
      <c r="I111" s="1">
        <v>1.66</v>
      </c>
      <c r="J111" s="1">
        <v>0</v>
      </c>
      <c r="K111" s="1">
        <f t="shared" si="5"/>
        <v>17.811158798283262</v>
      </c>
      <c r="L111" s="1">
        <f t="shared" si="9"/>
        <v>3.6585808541363845</v>
      </c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 t="s">
        <v>535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4" t="s">
        <v>536</v>
      </c>
      <c r="B114" s="2" t="s">
        <v>537</v>
      </c>
      <c r="C114" s="1"/>
      <c r="D114" s="1"/>
      <c r="E114" s="2" t="s">
        <v>538</v>
      </c>
      <c r="F114" s="1"/>
      <c r="G114" s="1"/>
      <c r="H114" s="1"/>
      <c r="I114" s="1"/>
      <c r="J114" s="1"/>
      <c r="K114" s="1"/>
      <c r="L114" s="1"/>
    </row>
    <row r="115" spans="1:12">
      <c r="A115" s="1" t="s">
        <v>539</v>
      </c>
      <c r="B115" s="1" t="s">
        <v>445</v>
      </c>
      <c r="C115" s="1" t="s">
        <v>446</v>
      </c>
      <c r="D115" s="1" t="s">
        <v>540</v>
      </c>
      <c r="E115" s="1" t="s">
        <v>442</v>
      </c>
      <c r="F115" s="1" t="s">
        <v>446</v>
      </c>
      <c r="G115" s="1" t="s">
        <v>447</v>
      </c>
      <c r="H115" s="1" t="s">
        <v>448</v>
      </c>
      <c r="I115" s="1" t="s">
        <v>449</v>
      </c>
      <c r="J115" s="1"/>
      <c r="K115" s="1" t="s">
        <v>514</v>
      </c>
      <c r="L115" s="1" t="s">
        <v>541</v>
      </c>
    </row>
    <row r="116" spans="1:12">
      <c r="A116" s="5" t="s">
        <v>542</v>
      </c>
      <c r="B116" s="1">
        <v>22690</v>
      </c>
      <c r="C116" s="1">
        <v>38.56</v>
      </c>
      <c r="D116" s="1">
        <f t="shared" ref="D116:D172" si="10">B116*C116</f>
        <v>874926.4</v>
      </c>
      <c r="E116" s="1">
        <v>11116</v>
      </c>
      <c r="F116" s="1">
        <v>15.49</v>
      </c>
      <c r="G116" s="1">
        <f t="shared" ref="G116:G172" si="11">E116*F116</f>
        <v>172186.84</v>
      </c>
      <c r="H116" s="1">
        <f t="shared" ref="H116:H172" si="12">G116/D116</f>
        <v>0.19680151381876235</v>
      </c>
      <c r="I116" s="1">
        <v>4.0199999999999996</v>
      </c>
      <c r="J116" s="1">
        <v>1.45</v>
      </c>
      <c r="K116" s="1">
        <f>(I116^2+J116^2)^0.5/4.66*50</f>
        <v>45.853127003713865</v>
      </c>
      <c r="L116" s="1">
        <f t="shared" ref="L116:L118" si="13">K116*H116</f>
        <v>9.0239648076548598</v>
      </c>
    </row>
    <row r="117" spans="1:12">
      <c r="A117" s="5" t="s">
        <v>453</v>
      </c>
      <c r="B117" s="1">
        <v>36904</v>
      </c>
      <c r="C117" s="1">
        <v>30.78</v>
      </c>
      <c r="D117" s="1">
        <f t="shared" si="10"/>
        <v>1135905.1200000001</v>
      </c>
      <c r="E117" s="1">
        <v>24707</v>
      </c>
      <c r="F117" s="1">
        <v>17.77</v>
      </c>
      <c r="G117" s="1">
        <f t="shared" si="11"/>
        <v>439043.39</v>
      </c>
      <c r="H117" s="1">
        <f t="shared" si="12"/>
        <v>0.38651413949080532</v>
      </c>
      <c r="I117" s="1">
        <v>6.84</v>
      </c>
      <c r="J117" s="1">
        <v>2.15</v>
      </c>
      <c r="K117" s="1">
        <f t="shared" ref="K117:K172" si="14">(I117^2+J117^2)^0.5/4.66*50</f>
        <v>76.930731886023423</v>
      </c>
      <c r="L117" s="1">
        <f t="shared" si="13"/>
        <v>29.734815635324203</v>
      </c>
    </row>
    <row r="118" spans="1:12">
      <c r="A118" s="5" t="s">
        <v>454</v>
      </c>
      <c r="B118" s="1">
        <v>37118</v>
      </c>
      <c r="C118" s="1">
        <v>15.23</v>
      </c>
      <c r="D118" s="1">
        <f t="shared" si="10"/>
        <v>565307.14</v>
      </c>
      <c r="E118" s="1">
        <v>33445</v>
      </c>
      <c r="F118" s="1">
        <v>11.12</v>
      </c>
      <c r="G118" s="1">
        <f t="shared" si="11"/>
        <v>371908.39999999997</v>
      </c>
      <c r="H118" s="1">
        <f t="shared" si="12"/>
        <v>0.65788732121798421</v>
      </c>
      <c r="I118" s="1">
        <v>10.27</v>
      </c>
      <c r="J118" s="1">
        <v>2.33</v>
      </c>
      <c r="K118" s="1">
        <f t="shared" si="14"/>
        <v>112.99348021350697</v>
      </c>
      <c r="L118" s="1">
        <f t="shared" si="13"/>
        <v>74.336978012761406</v>
      </c>
    </row>
    <row r="119" spans="1:12">
      <c r="A119" s="5" t="s">
        <v>543</v>
      </c>
      <c r="B119" s="1">
        <v>9885</v>
      </c>
      <c r="C119" s="1">
        <v>18.97</v>
      </c>
      <c r="D119" s="1">
        <f t="shared" si="10"/>
        <v>187518.44999999998</v>
      </c>
      <c r="E119" s="1">
        <v>7496</v>
      </c>
      <c r="F119" s="1">
        <v>6.98</v>
      </c>
      <c r="G119" s="1">
        <f t="shared" si="11"/>
        <v>52322.080000000002</v>
      </c>
      <c r="H119" s="1">
        <f t="shared" si="12"/>
        <v>0.27902363740741248</v>
      </c>
      <c r="I119" s="1">
        <v>3.49</v>
      </c>
      <c r="J119" s="1">
        <v>1.59</v>
      </c>
      <c r="K119" s="1">
        <f t="shared" si="14"/>
        <v>41.149432580872734</v>
      </c>
      <c r="L119" s="1">
        <f>K119*H119</f>
        <v>11.481664355966199</v>
      </c>
    </row>
    <row r="120" spans="1:12">
      <c r="A120" s="5" t="s">
        <v>544</v>
      </c>
      <c r="B120" s="1">
        <v>19361</v>
      </c>
      <c r="C120" s="1">
        <v>13.43</v>
      </c>
      <c r="D120" s="1">
        <f t="shared" si="10"/>
        <v>260018.22999999998</v>
      </c>
      <c r="E120" s="1">
        <v>16691</v>
      </c>
      <c r="F120" s="1">
        <v>13.56</v>
      </c>
      <c r="G120" s="1">
        <f t="shared" si="11"/>
        <v>226329.96000000002</v>
      </c>
      <c r="H120" s="1">
        <f t="shared" si="12"/>
        <v>0.87043881500154829</v>
      </c>
      <c r="I120" s="1">
        <v>7.16</v>
      </c>
      <c r="J120" s="1">
        <v>2.75</v>
      </c>
      <c r="K120" s="1">
        <f t="shared" si="14"/>
        <v>82.295577774507606</v>
      </c>
      <c r="L120" s="1">
        <f t="shared" ref="L120" si="15">K120*H120</f>
        <v>71.633265197910163</v>
      </c>
    </row>
    <row r="121" spans="1:12">
      <c r="A121" s="5" t="s">
        <v>516</v>
      </c>
      <c r="B121" s="1">
        <v>9940</v>
      </c>
      <c r="C121" s="1">
        <v>37.19</v>
      </c>
      <c r="D121" s="1">
        <f t="shared" si="10"/>
        <v>369668.6</v>
      </c>
      <c r="E121" s="1">
        <v>4899</v>
      </c>
      <c r="F121" s="1">
        <v>19.89</v>
      </c>
      <c r="G121" s="1">
        <f t="shared" si="11"/>
        <v>97441.11</v>
      </c>
      <c r="H121" s="1">
        <f t="shared" si="12"/>
        <v>0.26359044289939693</v>
      </c>
      <c r="I121" s="1">
        <v>1.69</v>
      </c>
      <c r="J121" s="1">
        <v>0.67</v>
      </c>
      <c r="K121" s="1">
        <f t="shared" si="14"/>
        <v>19.506071848388242</v>
      </c>
      <c r="L121" s="1">
        <f>K121*H121</f>
        <v>5.1416141177441146</v>
      </c>
    </row>
    <row r="122" spans="1:12">
      <c r="A122" s="5" t="s">
        <v>456</v>
      </c>
      <c r="B122" s="1">
        <v>43095</v>
      </c>
      <c r="C122" s="1">
        <v>18.399999999999999</v>
      </c>
      <c r="D122" s="1">
        <f t="shared" si="10"/>
        <v>792947.99999999988</v>
      </c>
      <c r="E122" s="1">
        <v>35226</v>
      </c>
      <c r="F122" s="1">
        <v>12.58</v>
      </c>
      <c r="G122" s="1">
        <f t="shared" si="11"/>
        <v>443143.08</v>
      </c>
      <c r="H122" s="1">
        <f t="shared" si="12"/>
        <v>0.55885515821970677</v>
      </c>
      <c r="I122" s="1">
        <v>11.99</v>
      </c>
      <c r="J122" s="1">
        <v>6.03</v>
      </c>
      <c r="K122" s="1">
        <f t="shared" si="14"/>
        <v>144.00125011993151</v>
      </c>
      <c r="L122" s="1">
        <f t="shared" ref="L122:L172" si="16">K122*H122</f>
        <v>80.475841419609893</v>
      </c>
    </row>
    <row r="123" spans="1:12">
      <c r="A123" s="5" t="s">
        <v>457</v>
      </c>
      <c r="B123" s="1">
        <v>10582</v>
      </c>
      <c r="C123" s="1">
        <v>34.15</v>
      </c>
      <c r="D123" s="1">
        <f t="shared" si="10"/>
        <v>361375.3</v>
      </c>
      <c r="E123" s="1">
        <v>6142</v>
      </c>
      <c r="F123" s="1">
        <v>19.600000000000001</v>
      </c>
      <c r="G123" s="1">
        <f t="shared" si="11"/>
        <v>120383.20000000001</v>
      </c>
      <c r="H123" s="1">
        <f t="shared" si="12"/>
        <v>0.33312514718078412</v>
      </c>
      <c r="I123" s="1">
        <v>1.91</v>
      </c>
      <c r="J123" s="1">
        <v>0.88</v>
      </c>
      <c r="K123" s="1">
        <f t="shared" si="14"/>
        <v>22.564099618898162</v>
      </c>
      <c r="L123" s="1">
        <f t="shared" si="16"/>
        <v>7.5166690065473247</v>
      </c>
    </row>
    <row r="124" spans="1:12">
      <c r="A124" s="5" t="s">
        <v>458</v>
      </c>
      <c r="B124" s="1">
        <v>11109</v>
      </c>
      <c r="C124" s="1">
        <v>31.25</v>
      </c>
      <c r="D124" s="1">
        <f t="shared" si="10"/>
        <v>347156.25</v>
      </c>
      <c r="E124" s="1">
        <v>7294</v>
      </c>
      <c r="F124" s="1">
        <v>17.7</v>
      </c>
      <c r="G124" s="1">
        <f t="shared" si="11"/>
        <v>129103.79999999999</v>
      </c>
      <c r="H124" s="1">
        <f t="shared" si="12"/>
        <v>0.37188960302457463</v>
      </c>
      <c r="I124" s="1">
        <v>2.36</v>
      </c>
      <c r="J124" s="1">
        <v>0.95</v>
      </c>
      <c r="K124" s="1">
        <f t="shared" si="14"/>
        <v>27.296483181332722</v>
      </c>
      <c r="L124" s="1">
        <f t="shared" si="16"/>
        <v>10.151278294272803</v>
      </c>
    </row>
    <row r="125" spans="1:12">
      <c r="A125" s="1" t="s">
        <v>460</v>
      </c>
      <c r="B125" s="1">
        <v>26164</v>
      </c>
      <c r="C125" s="1">
        <v>34.39</v>
      </c>
      <c r="D125" s="1">
        <f t="shared" si="10"/>
        <v>899779.96</v>
      </c>
      <c r="E125" s="1">
        <v>12186</v>
      </c>
      <c r="F125" s="1">
        <v>19.55</v>
      </c>
      <c r="G125" s="1">
        <f t="shared" si="11"/>
        <v>238236.30000000002</v>
      </c>
      <c r="H125" s="1">
        <f t="shared" si="12"/>
        <v>0.26477173374699303</v>
      </c>
      <c r="I125" s="1">
        <v>4.41</v>
      </c>
      <c r="J125" s="1">
        <v>1.55</v>
      </c>
      <c r="K125" s="1">
        <f t="shared" si="14"/>
        <v>50.155177424356104</v>
      </c>
      <c r="L125" s="1">
        <f t="shared" si="16"/>
        <v>13.279673283034811</v>
      </c>
    </row>
    <row r="126" spans="1:12">
      <c r="A126" s="1" t="s">
        <v>461</v>
      </c>
      <c r="B126" s="1">
        <v>9853</v>
      </c>
      <c r="C126" s="1">
        <v>34.96</v>
      </c>
      <c r="D126" s="1">
        <f t="shared" si="10"/>
        <v>344460.88</v>
      </c>
      <c r="E126" s="1">
        <v>3908</v>
      </c>
      <c r="F126" s="1">
        <v>20.91</v>
      </c>
      <c r="G126" s="1">
        <f t="shared" si="11"/>
        <v>81716.28</v>
      </c>
      <c r="H126" s="1">
        <f t="shared" si="12"/>
        <v>0.23722949323011658</v>
      </c>
      <c r="I126" s="1">
        <v>1.48</v>
      </c>
      <c r="J126" s="1">
        <v>0.49</v>
      </c>
      <c r="K126" s="1">
        <f t="shared" si="14"/>
        <v>16.72753319353934</v>
      </c>
      <c r="L126" s="1">
        <f t="shared" si="16"/>
        <v>3.9682642224932914</v>
      </c>
    </row>
    <row r="127" spans="1:12">
      <c r="A127" s="1" t="s">
        <v>462</v>
      </c>
      <c r="B127" s="1">
        <v>27189</v>
      </c>
      <c r="C127" s="1">
        <v>34.75</v>
      </c>
      <c r="D127" s="1">
        <f t="shared" si="10"/>
        <v>944817.75</v>
      </c>
      <c r="E127" s="1">
        <v>12408</v>
      </c>
      <c r="F127" s="1">
        <v>13.84</v>
      </c>
      <c r="G127" s="1">
        <f t="shared" si="11"/>
        <v>171726.72</v>
      </c>
      <c r="H127" s="1">
        <f t="shared" si="12"/>
        <v>0.18175644985501171</v>
      </c>
      <c r="I127" s="1">
        <v>4.5199999999999996</v>
      </c>
      <c r="J127" s="1">
        <v>2.0099999999999998</v>
      </c>
      <c r="K127" s="1">
        <f t="shared" si="14"/>
        <v>53.076895072244454</v>
      </c>
      <c r="L127" s="1">
        <f t="shared" si="16"/>
        <v>9.6470680176581176</v>
      </c>
    </row>
    <row r="128" spans="1:12">
      <c r="A128" s="1" t="s">
        <v>518</v>
      </c>
      <c r="B128" s="1">
        <v>14116</v>
      </c>
      <c r="C128" s="1">
        <v>5.95</v>
      </c>
      <c r="D128" s="1">
        <f t="shared" si="10"/>
        <v>83990.2</v>
      </c>
      <c r="E128" s="1">
        <v>10659</v>
      </c>
      <c r="F128" s="1">
        <v>6.38</v>
      </c>
      <c r="G128" s="1">
        <f t="shared" si="11"/>
        <v>68004.42</v>
      </c>
      <c r="H128" s="1">
        <f t="shared" si="12"/>
        <v>0.80967089017528238</v>
      </c>
      <c r="I128" s="1">
        <v>5.26</v>
      </c>
      <c r="J128" s="1">
        <v>2.36</v>
      </c>
      <c r="K128" s="1">
        <f t="shared" si="14"/>
        <v>61.858061048673008</v>
      </c>
      <c r="L128" s="1">
        <f t="shared" si="16"/>
        <v>50.084671353796033</v>
      </c>
    </row>
    <row r="129" spans="1:12">
      <c r="A129" s="1" t="s">
        <v>465</v>
      </c>
      <c r="B129" s="1">
        <v>29949</v>
      </c>
      <c r="C129" s="1">
        <v>26.44</v>
      </c>
      <c r="D129" s="1">
        <f t="shared" si="10"/>
        <v>791851.56</v>
      </c>
      <c r="E129" s="1">
        <v>24595</v>
      </c>
      <c r="F129" s="1">
        <v>20.91</v>
      </c>
      <c r="G129" s="1">
        <f t="shared" si="11"/>
        <v>514281.45</v>
      </c>
      <c r="H129" s="1">
        <f t="shared" si="12"/>
        <v>0.64946699101028482</v>
      </c>
      <c r="I129" s="1">
        <v>6.88</v>
      </c>
      <c r="J129" s="1">
        <v>2.72</v>
      </c>
      <c r="K129" s="1">
        <f t="shared" si="14"/>
        <v>79.379419891480794</v>
      </c>
      <c r="L129" s="1">
        <f t="shared" si="16"/>
        <v>51.554312985061983</v>
      </c>
    </row>
    <row r="130" spans="1:12">
      <c r="A130" s="1" t="s">
        <v>466</v>
      </c>
      <c r="B130" s="1">
        <v>9378</v>
      </c>
      <c r="C130" s="1">
        <v>37.520000000000003</v>
      </c>
      <c r="D130" s="1">
        <f t="shared" si="10"/>
        <v>351862.56000000006</v>
      </c>
      <c r="E130" s="1">
        <v>3357</v>
      </c>
      <c r="F130" s="1">
        <v>21.28</v>
      </c>
      <c r="G130" s="1">
        <f t="shared" si="11"/>
        <v>71436.960000000006</v>
      </c>
      <c r="H130" s="1">
        <f t="shared" si="12"/>
        <v>0.20302518119574869</v>
      </c>
      <c r="I130" s="1">
        <v>1.38</v>
      </c>
      <c r="J130" s="1">
        <v>0.74</v>
      </c>
      <c r="K130" s="1">
        <f t="shared" si="14"/>
        <v>16.801355477307624</v>
      </c>
      <c r="L130" s="1">
        <f t="shared" si="16"/>
        <v>3.4110982401145651</v>
      </c>
    </row>
    <row r="131" spans="1:12">
      <c r="A131" s="1" t="s">
        <v>467</v>
      </c>
      <c r="B131" s="1">
        <v>22318</v>
      </c>
      <c r="C131" s="1">
        <v>29.28</v>
      </c>
      <c r="D131" s="1">
        <f t="shared" si="10"/>
        <v>653471.04</v>
      </c>
      <c r="E131" s="1">
        <v>19438</v>
      </c>
      <c r="F131" s="1">
        <v>15.8</v>
      </c>
      <c r="G131" s="1">
        <f t="shared" si="11"/>
        <v>307120.40000000002</v>
      </c>
      <c r="H131" s="1">
        <f t="shared" si="12"/>
        <v>0.46998318395257427</v>
      </c>
      <c r="I131" s="1">
        <v>7.2</v>
      </c>
      <c r="J131" s="1">
        <v>2.65</v>
      </c>
      <c r="K131" s="1">
        <f t="shared" si="14"/>
        <v>82.319635615412324</v>
      </c>
      <c r="L131" s="1">
        <f t="shared" si="16"/>
        <v>38.688844448347211</v>
      </c>
    </row>
    <row r="132" spans="1:12">
      <c r="A132" s="1" t="s">
        <v>468</v>
      </c>
      <c r="B132" s="1">
        <v>8757</v>
      </c>
      <c r="C132" s="1">
        <v>43.16</v>
      </c>
      <c r="D132" s="1">
        <f t="shared" si="10"/>
        <v>377952.12</v>
      </c>
      <c r="E132" s="1">
        <v>4301</v>
      </c>
      <c r="F132" s="1">
        <v>30.06</v>
      </c>
      <c r="G132" s="1">
        <f t="shared" si="11"/>
        <v>129288.06</v>
      </c>
      <c r="H132" s="1">
        <f t="shared" si="12"/>
        <v>0.34207523429158171</v>
      </c>
      <c r="I132" s="1">
        <v>1.73</v>
      </c>
      <c r="J132" s="1">
        <v>0.85</v>
      </c>
      <c r="K132" s="1">
        <f t="shared" si="14"/>
        <v>20.68173056731835</v>
      </c>
      <c r="L132" s="1">
        <f t="shared" si="16"/>
        <v>7.0747078293707917</v>
      </c>
    </row>
    <row r="133" spans="1:12">
      <c r="A133" s="1" t="s">
        <v>545</v>
      </c>
      <c r="B133" s="1">
        <v>41570</v>
      </c>
      <c r="C133" s="1">
        <v>24.7</v>
      </c>
      <c r="D133" s="1">
        <f t="shared" si="10"/>
        <v>1026779</v>
      </c>
      <c r="E133" s="1">
        <v>28451</v>
      </c>
      <c r="F133" s="1">
        <v>10.63</v>
      </c>
      <c r="G133" s="1">
        <f t="shared" si="11"/>
        <v>302434.13</v>
      </c>
      <c r="H133" s="1">
        <f t="shared" si="12"/>
        <v>0.29454647007778695</v>
      </c>
      <c r="I133" s="1">
        <v>9.56</v>
      </c>
      <c r="J133" s="1">
        <v>1.91</v>
      </c>
      <c r="K133" s="1">
        <f t="shared" si="14"/>
        <v>104.60228835814776</v>
      </c>
      <c r="L133" s="1">
        <f t="shared" si="16"/>
        <v>30.81023479795121</v>
      </c>
    </row>
    <row r="134" spans="1:12">
      <c r="A134" s="1" t="s">
        <v>470</v>
      </c>
      <c r="B134" s="1">
        <v>32338</v>
      </c>
      <c r="C134" s="1">
        <v>32.96</v>
      </c>
      <c r="D134" s="1">
        <f t="shared" si="10"/>
        <v>1065860.48</v>
      </c>
      <c r="E134" s="1">
        <v>27251</v>
      </c>
      <c r="F134" s="1">
        <v>25.16</v>
      </c>
      <c r="G134" s="1">
        <f t="shared" si="11"/>
        <v>685635.16</v>
      </c>
      <c r="H134" s="1">
        <f t="shared" si="12"/>
        <v>0.64326914532003288</v>
      </c>
      <c r="I134" s="1">
        <v>7.44</v>
      </c>
      <c r="J134" s="1">
        <v>2.12</v>
      </c>
      <c r="K134" s="1">
        <f t="shared" si="14"/>
        <v>83.005889621612596</v>
      </c>
      <c r="L134" s="1">
        <f t="shared" si="16"/>
        <v>53.395127673423723</v>
      </c>
    </row>
    <row r="135" spans="1:12">
      <c r="A135" s="1" t="s">
        <v>471</v>
      </c>
      <c r="B135" s="1">
        <v>34241</v>
      </c>
      <c r="C135" s="1">
        <v>33.380000000000003</v>
      </c>
      <c r="D135" s="1">
        <f t="shared" si="10"/>
        <v>1142964.58</v>
      </c>
      <c r="E135" s="1">
        <v>25193</v>
      </c>
      <c r="F135" s="1">
        <v>22.84</v>
      </c>
      <c r="G135" s="1">
        <f t="shared" si="11"/>
        <v>575408.12</v>
      </c>
      <c r="H135" s="1">
        <f t="shared" si="12"/>
        <v>0.50343477835507378</v>
      </c>
      <c r="I135" s="1">
        <v>5.4</v>
      </c>
      <c r="J135" s="1">
        <v>1.91</v>
      </c>
      <c r="K135" s="1">
        <f t="shared" si="14"/>
        <v>61.457462900556337</v>
      </c>
      <c r="L135" s="1">
        <f t="shared" si="16"/>
        <v>30.939824213606748</v>
      </c>
    </row>
    <row r="136" spans="1:12">
      <c r="A136" s="1" t="s">
        <v>519</v>
      </c>
      <c r="B136" s="1">
        <v>10689</v>
      </c>
      <c r="C136" s="1">
        <v>44</v>
      </c>
      <c r="D136" s="1">
        <f t="shared" si="10"/>
        <v>470316</v>
      </c>
      <c r="E136" s="1">
        <v>4629</v>
      </c>
      <c r="F136" s="1">
        <v>22.66</v>
      </c>
      <c r="G136" s="1">
        <f t="shared" si="11"/>
        <v>104893.14</v>
      </c>
      <c r="H136" s="1">
        <f t="shared" si="12"/>
        <v>0.22302694358686501</v>
      </c>
      <c r="I136" s="1">
        <v>1.76</v>
      </c>
      <c r="J136" s="1">
        <v>0.81</v>
      </c>
      <c r="K136" s="1">
        <f t="shared" si="14"/>
        <v>20.788055509253596</v>
      </c>
      <c r="L136" s="1">
        <f t="shared" si="16"/>
        <v>4.6362964833429201</v>
      </c>
    </row>
    <row r="137" spans="1:12">
      <c r="A137" s="1" t="s">
        <v>520</v>
      </c>
      <c r="B137" s="1">
        <v>44179</v>
      </c>
      <c r="C137" s="1">
        <v>18.29</v>
      </c>
      <c r="D137" s="1">
        <f t="shared" si="10"/>
        <v>808033.90999999992</v>
      </c>
      <c r="E137" s="1">
        <v>39635</v>
      </c>
      <c r="F137" s="1">
        <v>19.63</v>
      </c>
      <c r="G137" s="1">
        <f t="shared" si="11"/>
        <v>778035.04999999993</v>
      </c>
      <c r="H137" s="1">
        <f t="shared" si="12"/>
        <v>0.9628742561064052</v>
      </c>
      <c r="I137" s="1">
        <v>8.82</v>
      </c>
      <c r="J137" s="1">
        <v>3.71</v>
      </c>
      <c r="K137" s="1">
        <f t="shared" si="14"/>
        <v>102.66648156008</v>
      </c>
      <c r="L137" s="1">
        <f t="shared" si="16"/>
        <v>98.854912059223992</v>
      </c>
    </row>
    <row r="138" spans="1:12">
      <c r="A138" s="1" t="s">
        <v>521</v>
      </c>
      <c r="B138" s="1">
        <v>8600</v>
      </c>
      <c r="C138" s="1">
        <v>44.55</v>
      </c>
      <c r="D138" s="1">
        <f t="shared" si="10"/>
        <v>383130</v>
      </c>
      <c r="E138" s="1">
        <v>3815</v>
      </c>
      <c r="F138" s="1">
        <v>23.16</v>
      </c>
      <c r="G138" s="1">
        <f t="shared" si="11"/>
        <v>88355.4</v>
      </c>
      <c r="H138" s="1">
        <f t="shared" si="12"/>
        <v>0.23061467387048781</v>
      </c>
      <c r="I138" s="1">
        <v>1.23</v>
      </c>
      <c r="J138" s="1">
        <v>0.53</v>
      </c>
      <c r="K138" s="1">
        <f t="shared" si="14"/>
        <v>14.37047413951324</v>
      </c>
      <c r="L138" s="1">
        <f t="shared" si="16"/>
        <v>3.3140422070481246</v>
      </c>
    </row>
    <row r="139" spans="1:12">
      <c r="A139" s="1" t="s">
        <v>477</v>
      </c>
      <c r="B139" s="1">
        <v>23174</v>
      </c>
      <c r="C139" s="1">
        <v>15.83</v>
      </c>
      <c r="D139" s="1">
        <f t="shared" si="10"/>
        <v>366844.42</v>
      </c>
      <c r="E139" s="1">
        <v>21269</v>
      </c>
      <c r="F139" s="1">
        <v>8.07</v>
      </c>
      <c r="G139" s="1">
        <f t="shared" si="11"/>
        <v>171640.83000000002</v>
      </c>
      <c r="H139" s="1">
        <f t="shared" si="12"/>
        <v>0.46788453263102658</v>
      </c>
      <c r="I139" s="1">
        <v>5.19</v>
      </c>
      <c r="J139" s="1">
        <v>2.68</v>
      </c>
      <c r="K139" s="1">
        <f t="shared" si="14"/>
        <v>62.672793429596361</v>
      </c>
      <c r="L139" s="1">
        <f t="shared" si="16"/>
        <v>29.323630662487567</v>
      </c>
    </row>
    <row r="140" spans="1:12">
      <c r="A140" s="1" t="s">
        <v>478</v>
      </c>
      <c r="B140" s="1">
        <v>25857</v>
      </c>
      <c r="C140" s="1">
        <v>36.049999999999997</v>
      </c>
      <c r="D140" s="1">
        <f t="shared" si="10"/>
        <v>932144.85</v>
      </c>
      <c r="E140" s="1">
        <v>21850</v>
      </c>
      <c r="F140" s="1">
        <v>31.77</v>
      </c>
      <c r="G140" s="1">
        <f t="shared" si="11"/>
        <v>694174.5</v>
      </c>
      <c r="H140" s="1">
        <f t="shared" si="12"/>
        <v>0.74470668373053828</v>
      </c>
      <c r="I140" s="1">
        <v>6.63</v>
      </c>
      <c r="J140" s="1">
        <v>2.75</v>
      </c>
      <c r="K140" s="1">
        <f t="shared" si="14"/>
        <v>77.013965471919647</v>
      </c>
      <c r="L140" s="1">
        <f t="shared" si="16"/>
        <v>57.352814827531461</v>
      </c>
    </row>
    <row r="141" spans="1:12">
      <c r="A141" s="1" t="s">
        <v>479</v>
      </c>
      <c r="B141" s="1">
        <v>38345</v>
      </c>
      <c r="C141" s="1">
        <v>48.99</v>
      </c>
      <c r="D141" s="1">
        <f t="shared" si="10"/>
        <v>1878521.55</v>
      </c>
      <c r="E141" s="1">
        <v>32393</v>
      </c>
      <c r="F141" s="1">
        <v>47.78</v>
      </c>
      <c r="G141" s="1">
        <f t="shared" si="11"/>
        <v>1547737.54</v>
      </c>
      <c r="H141" s="1">
        <f t="shared" si="12"/>
        <v>0.82391258167892722</v>
      </c>
      <c r="I141" s="1">
        <v>8.15</v>
      </c>
      <c r="J141" s="1">
        <v>2.5</v>
      </c>
      <c r="K141" s="1">
        <f t="shared" si="14"/>
        <v>91.467990488972163</v>
      </c>
      <c r="L141" s="1">
        <f t="shared" si="16"/>
        <v>75.361628184752618</v>
      </c>
    </row>
    <row r="142" spans="1:12">
      <c r="A142" s="1" t="s">
        <v>480</v>
      </c>
      <c r="B142" s="1">
        <v>18275</v>
      </c>
      <c r="C142" s="1">
        <v>13.35</v>
      </c>
      <c r="D142" s="1">
        <f t="shared" si="10"/>
        <v>243971.25</v>
      </c>
      <c r="E142" s="1">
        <v>13869</v>
      </c>
      <c r="F142" s="1">
        <v>11.83</v>
      </c>
      <c r="G142" s="1">
        <f t="shared" si="11"/>
        <v>164070.26999999999</v>
      </c>
      <c r="H142" s="1">
        <f t="shared" si="12"/>
        <v>0.67249837839499527</v>
      </c>
      <c r="I142" s="1">
        <v>6</v>
      </c>
      <c r="J142" s="1">
        <v>2.2200000000000002</v>
      </c>
      <c r="K142" s="1">
        <f t="shared" si="14"/>
        <v>68.643034052207369</v>
      </c>
      <c r="L142" s="1">
        <f t="shared" si="16"/>
        <v>46.162329088221895</v>
      </c>
    </row>
    <row r="143" spans="1:12">
      <c r="A143" s="1" t="s">
        <v>546</v>
      </c>
      <c r="B143" s="1">
        <v>36943</v>
      </c>
      <c r="C143" s="1">
        <v>19.16</v>
      </c>
      <c r="D143" s="1">
        <f t="shared" si="10"/>
        <v>707827.88</v>
      </c>
      <c r="E143" s="1">
        <v>35080</v>
      </c>
      <c r="F143" s="1">
        <v>18.809999999999999</v>
      </c>
      <c r="G143" s="1">
        <f t="shared" si="11"/>
        <v>659854.79999999993</v>
      </c>
      <c r="H143" s="1">
        <f t="shared" si="12"/>
        <v>0.93222493581349175</v>
      </c>
      <c r="I143" s="1">
        <v>10.69</v>
      </c>
      <c r="J143" s="1">
        <v>4.59</v>
      </c>
      <c r="K143" s="1">
        <f t="shared" si="14"/>
        <v>124.82567187764117</v>
      </c>
      <c r="L143" s="1">
        <f t="shared" si="16"/>
        <v>116.36560395401003</v>
      </c>
    </row>
    <row r="144" spans="1:12">
      <c r="A144" s="1" t="s">
        <v>547</v>
      </c>
      <c r="B144" s="1">
        <v>18917</v>
      </c>
      <c r="C144" s="1">
        <v>35.92</v>
      </c>
      <c r="D144" s="1">
        <f t="shared" si="10"/>
        <v>679498.64</v>
      </c>
      <c r="E144" s="1">
        <v>11705</v>
      </c>
      <c r="F144" s="1">
        <v>12.82</v>
      </c>
      <c r="G144" s="1">
        <f t="shared" si="11"/>
        <v>150058.1</v>
      </c>
      <c r="H144" s="1">
        <f t="shared" si="12"/>
        <v>0.22083649792146751</v>
      </c>
      <c r="I144" s="1">
        <v>2.89</v>
      </c>
      <c r="J144" s="1">
        <v>0.99</v>
      </c>
      <c r="K144" s="1">
        <f t="shared" si="14"/>
        <v>32.777521163798824</v>
      </c>
      <c r="L144" s="1">
        <f t="shared" si="16"/>
        <v>7.2384729843601159</v>
      </c>
    </row>
    <row r="145" spans="1:12">
      <c r="A145" s="1" t="s">
        <v>548</v>
      </c>
      <c r="B145" s="1">
        <v>32590</v>
      </c>
      <c r="C145" s="1">
        <v>26.88</v>
      </c>
      <c r="D145" s="1">
        <f t="shared" si="10"/>
        <v>876019.19999999995</v>
      </c>
      <c r="E145" s="1">
        <v>23991</v>
      </c>
      <c r="F145" s="1">
        <v>13.21</v>
      </c>
      <c r="G145" s="1">
        <f t="shared" si="11"/>
        <v>316921.11000000004</v>
      </c>
      <c r="H145" s="1">
        <f t="shared" si="12"/>
        <v>0.36177415974444405</v>
      </c>
      <c r="I145" s="1">
        <v>6.74</v>
      </c>
      <c r="J145" s="1">
        <v>1.91</v>
      </c>
      <c r="K145" s="1">
        <f t="shared" si="14"/>
        <v>75.165290301478066</v>
      </c>
      <c r="L145" s="1">
        <f t="shared" si="16"/>
        <v>27.192859740764437</v>
      </c>
    </row>
    <row r="146" spans="1:12">
      <c r="A146" s="1" t="s">
        <v>549</v>
      </c>
      <c r="B146" s="1">
        <v>30697</v>
      </c>
      <c r="C146" s="1">
        <v>29.79</v>
      </c>
      <c r="D146" s="1">
        <f t="shared" si="10"/>
        <v>914463.63</v>
      </c>
      <c r="E146" s="1">
        <v>26972</v>
      </c>
      <c r="F146" s="1">
        <v>28.96</v>
      </c>
      <c r="G146" s="1">
        <f t="shared" si="11"/>
        <v>781109.12</v>
      </c>
      <c r="H146" s="1">
        <f t="shared" si="12"/>
        <v>0.8541718821556632</v>
      </c>
      <c r="I146" s="1">
        <v>8.01</v>
      </c>
      <c r="J146" s="1">
        <v>2.61</v>
      </c>
      <c r="K146" s="1">
        <f t="shared" si="14"/>
        <v>90.391630742085013</v>
      </c>
      <c r="L146" s="1">
        <f t="shared" si="16"/>
        <v>77.209989362086461</v>
      </c>
    </row>
    <row r="147" spans="1:12">
      <c r="A147" s="1" t="s">
        <v>550</v>
      </c>
      <c r="B147" s="1">
        <v>37106</v>
      </c>
      <c r="C147" s="1">
        <v>18.809999999999999</v>
      </c>
      <c r="D147" s="1">
        <f t="shared" si="10"/>
        <v>697963.86</v>
      </c>
      <c r="E147" s="1">
        <v>34066</v>
      </c>
      <c r="F147" s="1">
        <v>12.9</v>
      </c>
      <c r="G147" s="1">
        <f t="shared" si="11"/>
        <v>439451.4</v>
      </c>
      <c r="H147" s="1">
        <f t="shared" si="12"/>
        <v>0.6296191324290058</v>
      </c>
      <c r="I147" s="1">
        <v>9.2100000000000009</v>
      </c>
      <c r="J147" s="1">
        <v>4.9400000000000004</v>
      </c>
      <c r="K147" s="1">
        <f t="shared" si="14"/>
        <v>112.13739991496132</v>
      </c>
      <c r="L147" s="1">
        <f t="shared" si="16"/>
        <v>70.603852447302415</v>
      </c>
    </row>
    <row r="148" spans="1:12">
      <c r="A148" s="1" t="s">
        <v>551</v>
      </c>
      <c r="B148" s="1">
        <v>34383</v>
      </c>
      <c r="C148" s="1">
        <v>35.950000000000003</v>
      </c>
      <c r="D148" s="1">
        <f t="shared" si="10"/>
        <v>1236068.8500000001</v>
      </c>
      <c r="E148" s="1">
        <v>21763</v>
      </c>
      <c r="F148" s="1">
        <v>23.61</v>
      </c>
      <c r="G148" s="1">
        <f t="shared" si="11"/>
        <v>513824.43</v>
      </c>
      <c r="H148" s="1">
        <f t="shared" si="12"/>
        <v>0.4156924025712645</v>
      </c>
      <c r="I148" s="1">
        <v>6.56</v>
      </c>
      <c r="J148" s="1">
        <v>2.2599999999999998</v>
      </c>
      <c r="K148" s="1">
        <f t="shared" si="14"/>
        <v>74.446201496377356</v>
      </c>
      <c r="L148" s="1">
        <f t="shared" si="16"/>
        <v>30.946720362333568</v>
      </c>
    </row>
    <row r="149" spans="1:12">
      <c r="A149" s="1" t="s">
        <v>485</v>
      </c>
      <c r="B149" s="1">
        <v>24988</v>
      </c>
      <c r="C149" s="1">
        <v>10.68</v>
      </c>
      <c r="D149" s="1">
        <f t="shared" si="10"/>
        <v>266871.83999999997</v>
      </c>
      <c r="E149" s="1">
        <v>22599</v>
      </c>
      <c r="F149" s="1">
        <v>11.41</v>
      </c>
      <c r="G149" s="1">
        <f t="shared" si="11"/>
        <v>257854.59</v>
      </c>
      <c r="H149" s="1">
        <f t="shared" si="12"/>
        <v>0.96621130951845657</v>
      </c>
      <c r="I149" s="1">
        <v>8.93</v>
      </c>
      <c r="J149" s="1">
        <v>2.54</v>
      </c>
      <c r="K149" s="1">
        <f t="shared" si="14"/>
        <v>99.615955155867468</v>
      </c>
      <c r="L149" s="1">
        <f t="shared" si="16"/>
        <v>96.250062480082548</v>
      </c>
    </row>
    <row r="150" spans="1:12">
      <c r="A150" s="1" t="s">
        <v>486</v>
      </c>
      <c r="B150" s="1">
        <v>21238</v>
      </c>
      <c r="C150" s="1">
        <v>8.8800000000000008</v>
      </c>
      <c r="D150" s="1">
        <f t="shared" si="10"/>
        <v>188593.44</v>
      </c>
      <c r="E150" s="1">
        <v>16253</v>
      </c>
      <c r="F150" s="1">
        <v>5.98</v>
      </c>
      <c r="G150" s="1">
        <f t="shared" si="11"/>
        <v>97192.94</v>
      </c>
      <c r="H150" s="1">
        <f t="shared" si="12"/>
        <v>0.51535694984936908</v>
      </c>
      <c r="I150" s="1">
        <v>6.99</v>
      </c>
      <c r="J150" s="1">
        <v>2.72</v>
      </c>
      <c r="K150" s="1">
        <f t="shared" si="14"/>
        <v>80.478182889065195</v>
      </c>
      <c r="L150" s="1">
        <f t="shared" si="16"/>
        <v>41.474990863128326</v>
      </c>
    </row>
    <row r="151" spans="1:12">
      <c r="A151" s="1" t="s">
        <v>487</v>
      </c>
      <c r="B151" s="1">
        <v>23091</v>
      </c>
      <c r="C151" s="1">
        <v>21.28</v>
      </c>
      <c r="D151" s="1">
        <f t="shared" si="10"/>
        <v>491376.48000000004</v>
      </c>
      <c r="E151" s="1">
        <v>20251</v>
      </c>
      <c r="F151" s="1">
        <v>20.79</v>
      </c>
      <c r="G151" s="1">
        <f t="shared" si="11"/>
        <v>421018.29</v>
      </c>
      <c r="H151" s="1">
        <f t="shared" si="12"/>
        <v>0.85681408682808735</v>
      </c>
      <c r="I151" s="1">
        <v>7.3</v>
      </c>
      <c r="J151" s="1">
        <v>2.58</v>
      </c>
      <c r="K151" s="1">
        <f t="shared" si="14"/>
        <v>83.074099294460055</v>
      </c>
      <c r="L151" s="1">
        <f t="shared" si="16"/>
        <v>71.179058526048649</v>
      </c>
    </row>
    <row r="152" spans="1:12">
      <c r="A152" s="1" t="s">
        <v>488</v>
      </c>
      <c r="B152" s="1">
        <v>27281</v>
      </c>
      <c r="C152" s="1">
        <v>18.489999999999998</v>
      </c>
      <c r="D152" s="1">
        <f t="shared" si="10"/>
        <v>504425.68999999994</v>
      </c>
      <c r="E152" s="1">
        <v>23175</v>
      </c>
      <c r="F152" s="1">
        <v>15.43</v>
      </c>
      <c r="G152" s="1">
        <f t="shared" si="11"/>
        <v>357590.25</v>
      </c>
      <c r="H152" s="1">
        <f t="shared" si="12"/>
        <v>0.70890570621016558</v>
      </c>
      <c r="I152" s="1">
        <v>7.94</v>
      </c>
      <c r="J152" s="1">
        <v>2.36</v>
      </c>
      <c r="K152" s="1">
        <f t="shared" si="14"/>
        <v>88.87670083407869</v>
      </c>
      <c r="L152" s="1">
        <f t="shared" si="16"/>
        <v>63.005200370412169</v>
      </c>
    </row>
    <row r="153" spans="1:12">
      <c r="A153" s="1" t="s">
        <v>489</v>
      </c>
      <c r="B153" s="1">
        <v>14860</v>
      </c>
      <c r="C153" s="1">
        <v>36.49</v>
      </c>
      <c r="D153" s="1">
        <f t="shared" si="10"/>
        <v>542241.4</v>
      </c>
      <c r="E153" s="1">
        <v>7925</v>
      </c>
      <c r="F153" s="1">
        <v>19.55</v>
      </c>
      <c r="G153" s="1">
        <f t="shared" si="11"/>
        <v>154933.75</v>
      </c>
      <c r="H153" s="1">
        <f t="shared" si="12"/>
        <v>0.28572836747618313</v>
      </c>
      <c r="I153" s="1">
        <v>1.94</v>
      </c>
      <c r="J153" s="1">
        <v>0.64</v>
      </c>
      <c r="K153" s="1">
        <f t="shared" si="14"/>
        <v>21.918896553418733</v>
      </c>
      <c r="L153" s="1">
        <f t="shared" si="16"/>
        <v>6.2628505290876717</v>
      </c>
    </row>
    <row r="154" spans="1:12">
      <c r="A154" s="1" t="s">
        <v>552</v>
      </c>
      <c r="B154" s="1">
        <v>27068</v>
      </c>
      <c r="C154" s="1">
        <v>29.1</v>
      </c>
      <c r="D154" s="1">
        <f t="shared" si="10"/>
        <v>787678.8</v>
      </c>
      <c r="E154" s="1">
        <v>21116</v>
      </c>
      <c r="F154" s="1">
        <v>10.02</v>
      </c>
      <c r="G154" s="1">
        <f t="shared" si="11"/>
        <v>211582.31999999998</v>
      </c>
      <c r="H154" s="1">
        <f t="shared" si="12"/>
        <v>0.26861497351458485</v>
      </c>
      <c r="I154" s="1">
        <v>6.67</v>
      </c>
      <c r="J154" s="1">
        <v>2.4</v>
      </c>
      <c r="K154" s="1">
        <f t="shared" si="14"/>
        <v>76.058431877001624</v>
      </c>
      <c r="L154" s="1">
        <f t="shared" si="16"/>
        <v>20.430433664201647</v>
      </c>
    </row>
    <row r="155" spans="1:12">
      <c r="A155" s="1" t="s">
        <v>491</v>
      </c>
      <c r="B155" s="1">
        <v>22543</v>
      </c>
      <c r="C155" s="1">
        <v>20.41</v>
      </c>
      <c r="D155" s="1">
        <f t="shared" si="10"/>
        <v>460102.63</v>
      </c>
      <c r="E155" s="1">
        <v>18580</v>
      </c>
      <c r="F155" s="1">
        <v>10.58</v>
      </c>
      <c r="G155" s="1">
        <f t="shared" si="11"/>
        <v>196576.4</v>
      </c>
      <c r="H155" s="1">
        <f t="shared" si="12"/>
        <v>0.4272446779971677</v>
      </c>
      <c r="I155" s="1">
        <v>5.75</v>
      </c>
      <c r="J155" s="1">
        <v>1.76</v>
      </c>
      <c r="K155" s="1">
        <f t="shared" si="14"/>
        <v>64.52067453025461</v>
      </c>
      <c r="L155" s="1">
        <f t="shared" si="16"/>
        <v>27.566114813838691</v>
      </c>
    </row>
    <row r="156" spans="1:12">
      <c r="A156" s="1" t="s">
        <v>492</v>
      </c>
      <c r="B156" s="1">
        <v>24740</v>
      </c>
      <c r="C156" s="1">
        <v>21.5</v>
      </c>
      <c r="D156" s="1">
        <f t="shared" si="10"/>
        <v>531910</v>
      </c>
      <c r="E156" s="1">
        <v>18080</v>
      </c>
      <c r="F156" s="1">
        <v>16.53</v>
      </c>
      <c r="G156" s="1">
        <f t="shared" si="11"/>
        <v>298862.40000000002</v>
      </c>
      <c r="H156" s="1">
        <f t="shared" si="12"/>
        <v>0.56186648117162685</v>
      </c>
      <c r="I156" s="1">
        <v>5.72</v>
      </c>
      <c r="J156" s="1">
        <v>1.98</v>
      </c>
      <c r="K156" s="1">
        <f t="shared" si="14"/>
        <v>64.946343954580954</v>
      </c>
      <c r="L156" s="1">
        <f t="shared" si="16"/>
        <v>36.491173742722559</v>
      </c>
    </row>
    <row r="157" spans="1:12">
      <c r="A157" s="1" t="s">
        <v>493</v>
      </c>
      <c r="B157" s="1">
        <v>30380</v>
      </c>
      <c r="C157" s="1">
        <v>18.97</v>
      </c>
      <c r="D157" s="1">
        <f t="shared" si="10"/>
        <v>576308.6</v>
      </c>
      <c r="E157" s="1">
        <v>25943</v>
      </c>
      <c r="F157" s="1">
        <v>16.899999999999999</v>
      </c>
      <c r="G157" s="1">
        <f t="shared" si="11"/>
        <v>438436.69999999995</v>
      </c>
      <c r="H157" s="1">
        <f t="shared" si="12"/>
        <v>0.76076723477664565</v>
      </c>
      <c r="I157" s="1">
        <v>8.7100000000000009</v>
      </c>
      <c r="J157" s="1">
        <v>2.79</v>
      </c>
      <c r="K157" s="1">
        <f t="shared" si="14"/>
        <v>98.132392591403345</v>
      </c>
      <c r="L157" s="1">
        <f t="shared" si="16"/>
        <v>74.655908953778109</v>
      </c>
    </row>
    <row r="158" spans="1:12">
      <c r="A158" s="1" t="s">
        <v>494</v>
      </c>
      <c r="B158" s="1">
        <v>39194</v>
      </c>
      <c r="C158" s="1">
        <v>27.76</v>
      </c>
      <c r="D158" s="1">
        <f t="shared" si="10"/>
        <v>1088025.4400000002</v>
      </c>
      <c r="E158" s="1">
        <v>36968</v>
      </c>
      <c r="F158" s="1">
        <v>27.68</v>
      </c>
      <c r="G158" s="1">
        <f t="shared" si="11"/>
        <v>1023274.24</v>
      </c>
      <c r="H158" s="1">
        <f t="shared" si="12"/>
        <v>0.94048742095589222</v>
      </c>
      <c r="I158" s="1">
        <v>9.81</v>
      </c>
      <c r="J158" s="1">
        <v>3.03</v>
      </c>
      <c r="K158" s="1">
        <f t="shared" si="14"/>
        <v>110.16392832961279</v>
      </c>
      <c r="L158" s="1">
        <f t="shared" si="16"/>
        <v>103.60778883708728</v>
      </c>
    </row>
    <row r="159" spans="1:12">
      <c r="A159" s="1" t="s">
        <v>495</v>
      </c>
      <c r="B159" s="1">
        <v>33309</v>
      </c>
      <c r="C159" s="1">
        <v>33.85</v>
      </c>
      <c r="D159" s="1">
        <f t="shared" si="10"/>
        <v>1127509.6500000001</v>
      </c>
      <c r="E159" s="1">
        <v>19727</v>
      </c>
      <c r="F159" s="1">
        <v>23.6</v>
      </c>
      <c r="G159" s="1">
        <f t="shared" si="11"/>
        <v>465557.2</v>
      </c>
      <c r="H159" s="1">
        <f t="shared" si="12"/>
        <v>0.4129075081530344</v>
      </c>
      <c r="I159" s="1">
        <v>6.35</v>
      </c>
      <c r="J159" s="1">
        <v>2.2599999999999998</v>
      </c>
      <c r="K159" s="1">
        <f t="shared" si="14"/>
        <v>72.319586452673121</v>
      </c>
      <c r="L159" s="1">
        <f t="shared" si="16"/>
        <v>29.861300232831201</v>
      </c>
    </row>
    <row r="160" spans="1:12">
      <c r="A160" s="1" t="s">
        <v>527</v>
      </c>
      <c r="B160" s="1">
        <v>24503</v>
      </c>
      <c r="C160" s="1">
        <v>7.15</v>
      </c>
      <c r="D160" s="1">
        <f t="shared" si="10"/>
        <v>175196.45</v>
      </c>
      <c r="E160" s="1">
        <v>21342</v>
      </c>
      <c r="F160" s="1">
        <v>5.85</v>
      </c>
      <c r="G160" s="1">
        <f t="shared" si="11"/>
        <v>124850.7</v>
      </c>
      <c r="H160" s="1">
        <f t="shared" si="12"/>
        <v>0.71263259044347071</v>
      </c>
      <c r="I160" s="1">
        <v>8.18</v>
      </c>
      <c r="J160" s="1">
        <v>3</v>
      </c>
      <c r="K160" s="1">
        <f t="shared" si="14"/>
        <v>93.484680621356205</v>
      </c>
      <c r="L160" s="1">
        <f t="shared" si="16"/>
        <v>66.620230117977599</v>
      </c>
    </row>
    <row r="161" spans="1:12">
      <c r="A161" s="1" t="s">
        <v>499</v>
      </c>
      <c r="B161" s="1">
        <v>31130</v>
      </c>
      <c r="C161" s="1">
        <v>15.69</v>
      </c>
      <c r="D161" s="1">
        <f t="shared" si="10"/>
        <v>488429.7</v>
      </c>
      <c r="E161" s="1">
        <v>27254</v>
      </c>
      <c r="F161" s="1">
        <v>17.14</v>
      </c>
      <c r="G161" s="1">
        <f t="shared" si="11"/>
        <v>467133.56</v>
      </c>
      <c r="H161" s="1">
        <f t="shared" si="12"/>
        <v>0.95639876117279521</v>
      </c>
      <c r="I161" s="1">
        <v>8.7100000000000009</v>
      </c>
      <c r="J161" s="1">
        <v>2.61</v>
      </c>
      <c r="K161" s="1">
        <f t="shared" si="14"/>
        <v>97.560572742984178</v>
      </c>
      <c r="L161" s="1">
        <f t="shared" si="16"/>
        <v>93.306810910698445</v>
      </c>
    </row>
    <row r="162" spans="1:12">
      <c r="A162" s="1" t="s">
        <v>500</v>
      </c>
      <c r="B162" s="1">
        <v>35153</v>
      </c>
      <c r="C162" s="1">
        <v>19.79</v>
      </c>
      <c r="D162" s="1">
        <f t="shared" si="10"/>
        <v>695677.87</v>
      </c>
      <c r="E162" s="1">
        <v>30751</v>
      </c>
      <c r="F162" s="1">
        <v>16.760000000000002</v>
      </c>
      <c r="G162" s="1">
        <f t="shared" si="11"/>
        <v>515386.76000000007</v>
      </c>
      <c r="H162" s="1">
        <f t="shared" si="12"/>
        <v>0.7408411022187612</v>
      </c>
      <c r="I162" s="1">
        <v>8.89</v>
      </c>
      <c r="J162" s="1">
        <v>2.79</v>
      </c>
      <c r="K162" s="1">
        <f t="shared" si="14"/>
        <v>99.973402677799257</v>
      </c>
      <c r="L162" s="1">
        <f t="shared" si="16"/>
        <v>74.064405832380857</v>
      </c>
    </row>
    <row r="163" spans="1:12">
      <c r="A163" s="1" t="s">
        <v>501</v>
      </c>
      <c r="B163" s="1">
        <v>34545</v>
      </c>
      <c r="C163" s="1">
        <v>18.57</v>
      </c>
      <c r="D163" s="1">
        <f t="shared" si="10"/>
        <v>641500.65</v>
      </c>
      <c r="E163" s="1">
        <v>32667</v>
      </c>
      <c r="F163" s="1">
        <v>16.829999999999998</v>
      </c>
      <c r="G163" s="1">
        <f t="shared" si="11"/>
        <v>549785.61</v>
      </c>
      <c r="H163" s="1">
        <f t="shared" si="12"/>
        <v>0.85703048001588145</v>
      </c>
      <c r="I163" s="1">
        <v>9.6</v>
      </c>
      <c r="J163" s="1">
        <v>2.72</v>
      </c>
      <c r="K163" s="1">
        <f t="shared" si="14"/>
        <v>107.05896534021537</v>
      </c>
      <c r="L163" s="1">
        <f t="shared" si="16"/>
        <v>91.752796455528383</v>
      </c>
    </row>
    <row r="164" spans="1:12">
      <c r="A164" s="1" t="s">
        <v>502</v>
      </c>
      <c r="B164" s="1">
        <v>19554</v>
      </c>
      <c r="C164" s="1">
        <v>20.07</v>
      </c>
      <c r="D164" s="1">
        <f t="shared" si="10"/>
        <v>392448.78</v>
      </c>
      <c r="E164" s="1">
        <v>19811</v>
      </c>
      <c r="F164" s="1">
        <v>19.93</v>
      </c>
      <c r="G164" s="1">
        <f t="shared" si="11"/>
        <v>394833.23</v>
      </c>
      <c r="H164" s="1">
        <f t="shared" si="12"/>
        <v>1.0060758247229102</v>
      </c>
      <c r="I164" s="1">
        <v>5.5</v>
      </c>
      <c r="J164" s="1">
        <v>1.8</v>
      </c>
      <c r="K164" s="1">
        <f t="shared" si="14"/>
        <v>62.092859640473328</v>
      </c>
      <c r="L164" s="1">
        <f t="shared" si="16"/>
        <v>62.470124972193112</v>
      </c>
    </row>
    <row r="165" spans="1:12">
      <c r="A165" s="1" t="s">
        <v>553</v>
      </c>
      <c r="B165" s="1">
        <v>22187</v>
      </c>
      <c r="C165" s="1">
        <v>8.6999999999999993</v>
      </c>
      <c r="D165" s="1">
        <f t="shared" si="10"/>
        <v>193026.9</v>
      </c>
      <c r="E165" s="1">
        <v>23415</v>
      </c>
      <c r="F165" s="1">
        <v>7.66</v>
      </c>
      <c r="G165" s="1">
        <f t="shared" si="11"/>
        <v>179358.9</v>
      </c>
      <c r="H165" s="1">
        <f t="shared" si="12"/>
        <v>0.92919121635378277</v>
      </c>
      <c r="I165" s="1">
        <v>8.7799999999999994</v>
      </c>
      <c r="J165" s="1">
        <v>3.46</v>
      </c>
      <c r="K165" s="1">
        <f t="shared" si="14"/>
        <v>101.25708787471265</v>
      </c>
      <c r="L165" s="1">
        <f t="shared" si="16"/>
        <v>94.087196646746122</v>
      </c>
    </row>
    <row r="166" spans="1:12">
      <c r="A166" s="1" t="s">
        <v>554</v>
      </c>
      <c r="B166" s="1">
        <v>36286</v>
      </c>
      <c r="C166" s="1">
        <v>29.27</v>
      </c>
      <c r="D166" s="1">
        <f t="shared" si="10"/>
        <v>1062091.22</v>
      </c>
      <c r="E166" s="1">
        <v>20625</v>
      </c>
      <c r="F166" s="1">
        <v>11.78</v>
      </c>
      <c r="G166" s="1">
        <f t="shared" si="11"/>
        <v>242962.5</v>
      </c>
      <c r="H166" s="1">
        <f t="shared" si="12"/>
        <v>0.22875859947321664</v>
      </c>
      <c r="I166" s="1">
        <v>3.95</v>
      </c>
      <c r="J166" s="1">
        <v>1.27</v>
      </c>
      <c r="K166" s="1">
        <f t="shared" si="14"/>
        <v>44.518717705288367</v>
      </c>
      <c r="L166" s="1">
        <f t="shared" si="16"/>
        <v>10.18403951260526</v>
      </c>
    </row>
    <row r="167" spans="1:12">
      <c r="A167" s="1" t="s">
        <v>555</v>
      </c>
      <c r="B167" s="1">
        <v>17189</v>
      </c>
      <c r="C167" s="1">
        <v>30.03</v>
      </c>
      <c r="D167" s="1">
        <f t="shared" si="10"/>
        <v>516185.67000000004</v>
      </c>
      <c r="E167" s="1">
        <v>11033</v>
      </c>
      <c r="F167" s="1">
        <v>11.76</v>
      </c>
      <c r="G167" s="1">
        <f t="shared" si="11"/>
        <v>129748.08</v>
      </c>
      <c r="H167" s="1">
        <f t="shared" si="12"/>
        <v>0.25135932192770866</v>
      </c>
      <c r="I167" s="1">
        <v>3.03</v>
      </c>
      <c r="J167" s="1">
        <v>0.78</v>
      </c>
      <c r="K167" s="1">
        <f t="shared" si="14"/>
        <v>33.570662091713146</v>
      </c>
      <c r="L167" s="1">
        <f t="shared" si="16"/>
        <v>8.4382988600372499</v>
      </c>
    </row>
    <row r="168" spans="1:12">
      <c r="A168" s="1" t="s">
        <v>556</v>
      </c>
      <c r="B168" s="1">
        <v>34650</v>
      </c>
      <c r="C168" s="1">
        <v>25.04</v>
      </c>
      <c r="D168" s="1">
        <f t="shared" si="10"/>
        <v>867636</v>
      </c>
      <c r="E168" s="1">
        <v>26077</v>
      </c>
      <c r="F168" s="1">
        <v>15.23</v>
      </c>
      <c r="G168" s="1">
        <f t="shared" si="11"/>
        <v>397152.71</v>
      </c>
      <c r="H168" s="1">
        <f t="shared" si="12"/>
        <v>0.4577411610398831</v>
      </c>
      <c r="I168" s="1">
        <v>7.27</v>
      </c>
      <c r="J168" s="1">
        <v>1.87</v>
      </c>
      <c r="K168" s="1">
        <f t="shared" si="14"/>
        <v>80.54345906465069</v>
      </c>
      <c r="L168" s="1">
        <f t="shared" si="16"/>
        <v>36.868056466421507</v>
      </c>
    </row>
    <row r="169" spans="1:12">
      <c r="A169" s="1" t="s">
        <v>557</v>
      </c>
      <c r="B169" s="1">
        <v>17040</v>
      </c>
      <c r="C169" s="1">
        <v>38.159999999999997</v>
      </c>
      <c r="D169" s="1">
        <f t="shared" si="10"/>
        <v>650246.39999999991</v>
      </c>
      <c r="E169" s="1">
        <v>10552</v>
      </c>
      <c r="F169" s="1">
        <v>10.37</v>
      </c>
      <c r="G169" s="1">
        <f t="shared" si="11"/>
        <v>109424.23999999999</v>
      </c>
      <c r="H169" s="1">
        <f t="shared" si="12"/>
        <v>0.16828119309849313</v>
      </c>
      <c r="I169" s="1">
        <v>2.54</v>
      </c>
      <c r="J169" s="1">
        <v>0.99</v>
      </c>
      <c r="K169" s="1">
        <f t="shared" si="14"/>
        <v>29.250155053744436</v>
      </c>
      <c r="L169" s="1">
        <f t="shared" si="16"/>
        <v>4.9222509907600323</v>
      </c>
    </row>
    <row r="170" spans="1:12">
      <c r="A170" s="1" t="s">
        <v>558</v>
      </c>
      <c r="B170" s="1">
        <v>22448</v>
      </c>
      <c r="C170" s="1">
        <v>15.19</v>
      </c>
      <c r="D170" s="1">
        <f t="shared" si="10"/>
        <v>340985.12</v>
      </c>
      <c r="E170" s="1">
        <v>20539</v>
      </c>
      <c r="F170" s="1">
        <v>11.13</v>
      </c>
      <c r="G170" s="1">
        <f t="shared" si="11"/>
        <v>228599.07</v>
      </c>
      <c r="H170" s="1">
        <f t="shared" si="12"/>
        <v>0.670407758555564</v>
      </c>
      <c r="I170" s="1">
        <v>8.61</v>
      </c>
      <c r="J170" s="1">
        <v>2.2599999999999998</v>
      </c>
      <c r="K170" s="1">
        <f t="shared" si="14"/>
        <v>95.511463336366347</v>
      </c>
      <c r="L170" s="1">
        <f t="shared" si="16"/>
        <v>64.031626051695298</v>
      </c>
    </row>
    <row r="171" spans="1:12">
      <c r="A171" s="1" t="s">
        <v>559</v>
      </c>
      <c r="B171" s="1">
        <v>23061</v>
      </c>
      <c r="C171" s="1">
        <v>34.659999999999997</v>
      </c>
      <c r="D171" s="1">
        <f t="shared" si="10"/>
        <v>799294.25999999989</v>
      </c>
      <c r="E171" s="1">
        <v>13345</v>
      </c>
      <c r="F171" s="1">
        <v>12.88</v>
      </c>
      <c r="G171" s="1">
        <f t="shared" si="11"/>
        <v>171883.6</v>
      </c>
      <c r="H171" s="1">
        <f t="shared" si="12"/>
        <v>0.21504420662297766</v>
      </c>
      <c r="I171" s="1">
        <v>1.54</v>
      </c>
      <c r="J171" s="1">
        <v>0.49</v>
      </c>
      <c r="K171" s="1">
        <f t="shared" si="14"/>
        <v>17.339865807791067</v>
      </c>
      <c r="L171" s="1">
        <f t="shared" si="16"/>
        <v>3.7288376855853276</v>
      </c>
    </row>
    <row r="172" spans="1:12">
      <c r="A172" s="1" t="s">
        <v>560</v>
      </c>
      <c r="B172" s="1">
        <v>36536</v>
      </c>
      <c r="C172" s="1">
        <v>17.57</v>
      </c>
      <c r="D172" s="1">
        <f t="shared" si="10"/>
        <v>641937.52</v>
      </c>
      <c r="E172" s="1">
        <v>31048</v>
      </c>
      <c r="F172" s="1">
        <v>16.88</v>
      </c>
      <c r="G172" s="1">
        <f t="shared" si="11"/>
        <v>524090.24</v>
      </c>
      <c r="H172" s="1">
        <f t="shared" si="12"/>
        <v>0.81641939234210825</v>
      </c>
      <c r="I172" s="1">
        <v>9.17</v>
      </c>
      <c r="J172" s="1">
        <v>3</v>
      </c>
      <c r="K172" s="1">
        <f t="shared" si="14"/>
        <v>103.52209131212982</v>
      </c>
      <c r="L172" s="1">
        <f t="shared" si="16"/>
        <v>84.517442883033269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4"/>
  <sheetViews>
    <sheetView workbookViewId="0">
      <selection sqref="A1:E14"/>
    </sheetView>
  </sheetViews>
  <sheetFormatPr baseColWidth="10" defaultColWidth="8.83203125" defaultRowHeight="15"/>
  <sheetData>
    <row r="1" spans="1:5">
      <c r="A1" s="1" t="s">
        <v>561</v>
      </c>
      <c r="B1" s="1" t="s">
        <v>562</v>
      </c>
      <c r="C1" s="1" t="s">
        <v>563</v>
      </c>
      <c r="D1" s="1" t="s">
        <v>564</v>
      </c>
      <c r="E1" s="1" t="s">
        <v>565</v>
      </c>
    </row>
    <row r="2" spans="1:5">
      <c r="A2" s="1">
        <v>1</v>
      </c>
      <c r="B2" s="1">
        <v>90</v>
      </c>
      <c r="C2" s="1">
        <v>5</v>
      </c>
      <c r="D2" s="1">
        <f>C2/B2</f>
        <v>5.5555555555555552E-2</v>
      </c>
      <c r="E2" s="1">
        <f>D2*100</f>
        <v>5.5555555555555554</v>
      </c>
    </row>
    <row r="3" spans="1:5">
      <c r="A3" s="1">
        <v>2</v>
      </c>
      <c r="B3" s="1">
        <v>96</v>
      </c>
      <c r="C3" s="1">
        <v>4</v>
      </c>
      <c r="D3" s="1">
        <f t="shared" ref="D3:D6" si="0">C3/B3</f>
        <v>4.1666666666666664E-2</v>
      </c>
      <c r="E3" s="1">
        <f t="shared" ref="E3:E13" si="1">D3*100</f>
        <v>4.1666666666666661</v>
      </c>
    </row>
    <row r="4" spans="1:5">
      <c r="A4" s="1">
        <v>4</v>
      </c>
      <c r="B4" s="1">
        <v>71</v>
      </c>
      <c r="C4" s="1">
        <v>2</v>
      </c>
      <c r="D4" s="1">
        <f t="shared" si="0"/>
        <v>2.8169014084507043E-2</v>
      </c>
      <c r="E4" s="1">
        <f t="shared" si="1"/>
        <v>2.8169014084507045</v>
      </c>
    </row>
    <row r="5" spans="1:5">
      <c r="A5" s="1">
        <v>5</v>
      </c>
      <c r="B5" s="1">
        <v>77</v>
      </c>
      <c r="C5" s="1">
        <v>10</v>
      </c>
      <c r="D5" s="1">
        <f t="shared" si="0"/>
        <v>0.12987012987012986</v>
      </c>
      <c r="E5" s="1">
        <f t="shared" si="1"/>
        <v>12.987012987012985</v>
      </c>
    </row>
    <row r="6" spans="1:5">
      <c r="A6" s="1">
        <v>6</v>
      </c>
      <c r="B6" s="1">
        <v>71</v>
      </c>
      <c r="C6" s="1">
        <v>3</v>
      </c>
      <c r="D6" s="1">
        <f t="shared" si="0"/>
        <v>4.2253521126760563E-2</v>
      </c>
      <c r="E6" s="1">
        <f t="shared" si="1"/>
        <v>4.225352112676056</v>
      </c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 t="s">
        <v>566</v>
      </c>
      <c r="B9" s="1" t="s">
        <v>567</v>
      </c>
      <c r="C9" s="1" t="s">
        <v>568</v>
      </c>
      <c r="D9" s="1" t="s">
        <v>569</v>
      </c>
      <c r="E9" s="1" t="s">
        <v>565</v>
      </c>
    </row>
    <row r="10" spans="1:5">
      <c r="A10" s="1">
        <v>4</v>
      </c>
      <c r="B10" s="1">
        <v>70</v>
      </c>
      <c r="C10" s="1">
        <v>7</v>
      </c>
      <c r="D10" s="1">
        <f>C10/B10</f>
        <v>0.1</v>
      </c>
      <c r="E10" s="1">
        <f t="shared" si="1"/>
        <v>10</v>
      </c>
    </row>
    <row r="11" spans="1:5">
      <c r="A11" s="1">
        <v>5</v>
      </c>
      <c r="B11" s="1">
        <v>36</v>
      </c>
      <c r="C11" s="1">
        <v>7</v>
      </c>
      <c r="D11" s="1">
        <f t="shared" ref="D11:D14" si="2">C11/B11</f>
        <v>0.19444444444444445</v>
      </c>
      <c r="E11" s="1">
        <f t="shared" si="1"/>
        <v>19.444444444444446</v>
      </c>
    </row>
    <row r="12" spans="1:5">
      <c r="A12" s="1">
        <v>6</v>
      </c>
      <c r="B12" s="1">
        <v>56</v>
      </c>
      <c r="C12" s="1">
        <v>10</v>
      </c>
      <c r="D12" s="1">
        <f t="shared" si="2"/>
        <v>0.17857142857142858</v>
      </c>
      <c r="E12" s="1">
        <f t="shared" si="1"/>
        <v>17.857142857142858</v>
      </c>
    </row>
    <row r="13" spans="1:5">
      <c r="A13" s="1">
        <v>7</v>
      </c>
      <c r="B13" s="1">
        <v>63</v>
      </c>
      <c r="C13" s="1">
        <v>15</v>
      </c>
      <c r="D13" s="1">
        <f t="shared" si="2"/>
        <v>0.23809523809523808</v>
      </c>
      <c r="E13" s="1">
        <f t="shared" si="1"/>
        <v>23.809523809523807</v>
      </c>
    </row>
    <row r="14" spans="1:5">
      <c r="A14" s="1">
        <v>8</v>
      </c>
      <c r="B14" s="1">
        <v>60</v>
      </c>
      <c r="C14" s="1">
        <v>12</v>
      </c>
      <c r="D14" s="1">
        <f t="shared" si="2"/>
        <v>0.2</v>
      </c>
      <c r="E14" s="1">
        <f>D14*100</f>
        <v>20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workbookViewId="0">
      <selection activeCell="P37" sqref="P37"/>
    </sheetView>
  </sheetViews>
  <sheetFormatPr baseColWidth="10" defaultColWidth="8.83203125" defaultRowHeight="15"/>
  <sheetData>
    <row r="1" spans="1:8">
      <c r="A1" s="2" t="s">
        <v>575</v>
      </c>
      <c r="B1" s="1"/>
      <c r="C1" s="1"/>
      <c r="D1" s="1"/>
      <c r="E1" s="1"/>
      <c r="F1" s="1"/>
      <c r="G1" s="1"/>
      <c r="H1" s="1"/>
    </row>
    <row r="2" spans="1:8">
      <c r="A2" s="1" t="s">
        <v>437</v>
      </c>
      <c r="B2" s="1">
        <v>0</v>
      </c>
      <c r="C2" s="1">
        <v>0</v>
      </c>
      <c r="D2" s="1">
        <f>2/22</f>
        <v>9.0909090909090912E-2</v>
      </c>
      <c r="E2" s="15">
        <f>1/31</f>
        <v>3.2258064516129031E-2</v>
      </c>
      <c r="F2" s="1">
        <f>3/29</f>
        <v>0.10344827586206896</v>
      </c>
      <c r="G2" s="1"/>
      <c r="H2" s="1"/>
    </row>
    <row r="3" spans="1:8">
      <c r="A3" s="1" t="s">
        <v>570</v>
      </c>
      <c r="B3" s="1">
        <f>5/17</f>
        <v>0.29411764705882354</v>
      </c>
      <c r="C3" s="1">
        <f>6/23</f>
        <v>0.2608695652173913</v>
      </c>
      <c r="D3" s="1">
        <f>3/22</f>
        <v>0.13636363636363635</v>
      </c>
      <c r="E3" s="1">
        <f>2/27</f>
        <v>7.407407407407407E-2</v>
      </c>
      <c r="F3" s="1">
        <f>4/27</f>
        <v>0.14814814814814814</v>
      </c>
      <c r="G3" s="1"/>
      <c r="H3" s="1"/>
    </row>
    <row r="4" spans="1:8">
      <c r="A4" s="1" t="s">
        <v>571</v>
      </c>
      <c r="B4" s="1">
        <f>2/18</f>
        <v>0.1111111111111111</v>
      </c>
      <c r="C4" s="1">
        <f>7/17</f>
        <v>0.41176470588235292</v>
      </c>
      <c r="D4" s="1">
        <f>2/24</f>
        <v>8.3333333333333329E-2</v>
      </c>
      <c r="E4" s="1">
        <f>2/19</f>
        <v>0.10526315789473684</v>
      </c>
      <c r="F4" s="1">
        <f>6/21</f>
        <v>0.2857142857142857</v>
      </c>
      <c r="G4" s="1">
        <f>7/19</f>
        <v>0.36842105263157893</v>
      </c>
      <c r="H4" s="1">
        <f>1/16</f>
        <v>6.25E-2</v>
      </c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572</v>
      </c>
      <c r="C7" s="1" t="s">
        <v>570</v>
      </c>
      <c r="D7" s="1" t="s">
        <v>573</v>
      </c>
      <c r="E7" s="1"/>
      <c r="F7" s="1" t="s">
        <v>574</v>
      </c>
      <c r="G7" s="1" t="s">
        <v>570</v>
      </c>
      <c r="H7" s="1" t="s">
        <v>573</v>
      </c>
    </row>
    <row r="8" spans="1:8">
      <c r="A8" s="1"/>
      <c r="B8" s="1">
        <v>0</v>
      </c>
      <c r="C8" s="1">
        <f>5/17</f>
        <v>0.29411764705882354</v>
      </c>
      <c r="D8" s="1">
        <f>2/18</f>
        <v>0.1111111111111111</v>
      </c>
      <c r="E8" s="1"/>
      <c r="F8" s="1">
        <f>B8*100</f>
        <v>0</v>
      </c>
      <c r="G8" s="1">
        <f>C8*100</f>
        <v>29.411764705882355</v>
      </c>
      <c r="H8" s="1">
        <f t="shared" ref="G8:H14" si="0">D8*100</f>
        <v>11.111111111111111</v>
      </c>
    </row>
    <row r="9" spans="1:8">
      <c r="A9" s="1"/>
      <c r="B9" s="1">
        <v>0</v>
      </c>
      <c r="C9" s="1">
        <f>6/23</f>
        <v>0.2608695652173913</v>
      </c>
      <c r="D9" s="1">
        <f>7/17</f>
        <v>0.41176470588235292</v>
      </c>
      <c r="E9" s="1"/>
      <c r="F9" s="1">
        <f t="shared" ref="F9:F12" si="1">B9*100</f>
        <v>0</v>
      </c>
      <c r="G9" s="1">
        <f t="shared" si="0"/>
        <v>26.086956521739129</v>
      </c>
      <c r="H9" s="1">
        <f t="shared" si="0"/>
        <v>41.17647058823529</v>
      </c>
    </row>
    <row r="10" spans="1:8">
      <c r="A10" s="1"/>
      <c r="B10" s="1">
        <f>2/22</f>
        <v>9.0909090909090912E-2</v>
      </c>
      <c r="C10" s="1">
        <f>3/22</f>
        <v>0.13636363636363635</v>
      </c>
      <c r="D10" s="1">
        <f>2/24</f>
        <v>8.3333333333333329E-2</v>
      </c>
      <c r="E10" s="1"/>
      <c r="F10" s="1">
        <f t="shared" si="1"/>
        <v>9.0909090909090917</v>
      </c>
      <c r="G10" s="1">
        <f t="shared" si="0"/>
        <v>13.636363636363635</v>
      </c>
      <c r="H10" s="1">
        <f t="shared" si="0"/>
        <v>8.3333333333333321</v>
      </c>
    </row>
    <row r="11" spans="1:8">
      <c r="A11" s="1"/>
      <c r="B11" s="15">
        <f>1/31</f>
        <v>3.2258064516129031E-2</v>
      </c>
      <c r="C11" s="1">
        <f>2/27</f>
        <v>7.407407407407407E-2</v>
      </c>
      <c r="D11" s="1">
        <f>2/19</f>
        <v>0.10526315789473684</v>
      </c>
      <c r="E11" s="1"/>
      <c r="F11" s="1">
        <f t="shared" si="1"/>
        <v>3.225806451612903</v>
      </c>
      <c r="G11" s="1">
        <f t="shared" si="0"/>
        <v>7.4074074074074066</v>
      </c>
      <c r="H11" s="1">
        <f t="shared" si="0"/>
        <v>10.526315789473683</v>
      </c>
    </row>
    <row r="12" spans="1:8">
      <c r="A12" s="1"/>
      <c r="B12" s="1">
        <f>3/29</f>
        <v>0.10344827586206896</v>
      </c>
      <c r="C12" s="1">
        <f>4/27</f>
        <v>0.14814814814814814</v>
      </c>
      <c r="D12" s="1">
        <f>6/21</f>
        <v>0.2857142857142857</v>
      </c>
      <c r="E12" s="1"/>
      <c r="F12" s="1">
        <f t="shared" si="1"/>
        <v>10.344827586206897</v>
      </c>
      <c r="G12" s="1">
        <f t="shared" si="0"/>
        <v>14.814814814814813</v>
      </c>
      <c r="H12" s="1">
        <f t="shared" si="0"/>
        <v>28.571428571428569</v>
      </c>
    </row>
    <row r="13" spans="1:8">
      <c r="A13" s="1"/>
      <c r="B13" s="1"/>
      <c r="C13" s="1"/>
      <c r="D13" s="1">
        <f>7/19</f>
        <v>0.36842105263157893</v>
      </c>
      <c r="E13" s="1"/>
      <c r="F13" s="1"/>
      <c r="G13" s="1"/>
      <c r="H13" s="1">
        <f t="shared" si="0"/>
        <v>36.84210526315789</v>
      </c>
    </row>
    <row r="14" spans="1:8">
      <c r="A14" s="1"/>
      <c r="B14" s="1"/>
      <c r="C14" s="1"/>
      <c r="D14" s="1">
        <f>1/16</f>
        <v>6.25E-2</v>
      </c>
      <c r="E14" s="1"/>
      <c r="F14" s="1"/>
      <c r="G14" s="1"/>
      <c r="H14" s="1">
        <f t="shared" si="0"/>
        <v>6.25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"/>
  <sheetViews>
    <sheetView workbookViewId="0">
      <selection activeCell="I35" sqref="I35"/>
    </sheetView>
  </sheetViews>
  <sheetFormatPr baseColWidth="10" defaultColWidth="8.83203125" defaultRowHeight="15"/>
  <sheetData>
    <row r="1" spans="1:10">
      <c r="A1" s="1" t="s">
        <v>580</v>
      </c>
    </row>
    <row r="2" spans="1:10">
      <c r="A2" s="1"/>
      <c r="B2" s="1" t="s">
        <v>422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1" t="s">
        <v>577</v>
      </c>
      <c r="C3" s="1"/>
      <c r="D3" s="1"/>
      <c r="E3" s="1" t="s">
        <v>578</v>
      </c>
      <c r="F3" s="1"/>
      <c r="G3" s="1"/>
      <c r="H3" s="1" t="s">
        <v>579</v>
      </c>
      <c r="I3" s="1"/>
      <c r="J3" s="1"/>
    </row>
    <row r="4" spans="1:10">
      <c r="A4" s="1" t="s">
        <v>25</v>
      </c>
      <c r="B4" s="1">
        <v>1</v>
      </c>
      <c r="C4" s="1">
        <v>1</v>
      </c>
      <c r="D4" s="1">
        <v>1</v>
      </c>
      <c r="E4" s="1">
        <v>2.3704391857263314</v>
      </c>
      <c r="F4" s="1">
        <v>2.4537846826014964</v>
      </c>
      <c r="G4" s="1">
        <v>2.0168463423463363</v>
      </c>
      <c r="H4" s="1">
        <v>92.748779099748958</v>
      </c>
      <c r="I4" s="1">
        <v>104.57775521060383</v>
      </c>
      <c r="J4" s="1">
        <v>90.745766246981049</v>
      </c>
    </row>
    <row r="5" spans="1:10">
      <c r="A5" s="1" t="s">
        <v>33</v>
      </c>
      <c r="B5" s="1">
        <v>1</v>
      </c>
      <c r="C5" s="1">
        <v>1</v>
      </c>
      <c r="D5" s="1">
        <v>1</v>
      </c>
      <c r="E5" s="1">
        <v>2.375992674092732</v>
      </c>
      <c r="F5" s="1">
        <v>3.6868070190178948</v>
      </c>
      <c r="G5" s="1">
        <v>2.3846199993375374</v>
      </c>
      <c r="H5" s="1">
        <v>129.1944314360793</v>
      </c>
      <c r="I5" s="1">
        <v>79.908877843455954</v>
      </c>
      <c r="J5" s="1">
        <v>87.456737589265217</v>
      </c>
    </row>
    <row r="6" spans="1:10">
      <c r="A6" s="1" t="s">
        <v>37</v>
      </c>
      <c r="B6" s="1">
        <v>1</v>
      </c>
      <c r="C6" s="1">
        <v>1</v>
      </c>
      <c r="D6" s="1">
        <v>1</v>
      </c>
      <c r="E6" s="1">
        <v>1.1164837471559663</v>
      </c>
      <c r="F6" s="1">
        <v>0.91356501903037113</v>
      </c>
      <c r="G6" s="1">
        <v>1.1537009114002701</v>
      </c>
      <c r="H6" s="1">
        <v>5.9962188492494262</v>
      </c>
      <c r="I6" s="1">
        <v>6.5021862133566106</v>
      </c>
      <c r="J6" s="1">
        <v>5.4795220657360648</v>
      </c>
    </row>
    <row r="7" spans="1:10">
      <c r="A7" s="1" t="s">
        <v>191</v>
      </c>
      <c r="B7" s="1">
        <v>1</v>
      </c>
      <c r="C7" s="1">
        <v>1</v>
      </c>
      <c r="D7" s="1">
        <v>1</v>
      </c>
      <c r="E7" s="1">
        <v>2.9855766443814167</v>
      </c>
      <c r="F7" s="1">
        <v>5.1483052491964107</v>
      </c>
      <c r="G7" s="1">
        <v>5.1843552543909377</v>
      </c>
      <c r="H7" s="1">
        <v>131.55403423236683</v>
      </c>
      <c r="I7" s="1">
        <v>228.46853349754821</v>
      </c>
      <c r="J7" s="1">
        <v>141.93062697255183</v>
      </c>
    </row>
    <row r="8" spans="1:10">
      <c r="A8" s="1" t="s">
        <v>71</v>
      </c>
      <c r="B8" s="1">
        <v>1</v>
      </c>
      <c r="C8" s="1">
        <v>1</v>
      </c>
      <c r="D8" s="1">
        <v>1</v>
      </c>
      <c r="E8" s="1">
        <v>0.83651930576966704</v>
      </c>
      <c r="F8" s="1">
        <v>1.0801379599090051</v>
      </c>
      <c r="G8" s="1">
        <v>1.073353406216345</v>
      </c>
      <c r="H8" s="1">
        <v>2.1356709291675076</v>
      </c>
      <c r="I8" s="1">
        <v>1.8797708365412487</v>
      </c>
      <c r="J8" s="1">
        <v>2.6649672673897618</v>
      </c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7"/>
  <sheetViews>
    <sheetView workbookViewId="0">
      <selection activeCell="F9" sqref="F9"/>
    </sheetView>
  </sheetViews>
  <sheetFormatPr baseColWidth="10" defaultColWidth="8.83203125" defaultRowHeight="15"/>
  <sheetData>
    <row r="1" spans="1:13">
      <c r="A1" s="1" t="s">
        <v>580</v>
      </c>
    </row>
    <row r="2" spans="1:13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1"/>
      <c r="B3" s="1" t="s">
        <v>581</v>
      </c>
      <c r="C3" s="1" t="s">
        <v>581</v>
      </c>
      <c r="D3" s="1" t="s">
        <v>582</v>
      </c>
      <c r="E3" s="1" t="s">
        <v>582</v>
      </c>
      <c r="F3" s="1" t="s">
        <v>583</v>
      </c>
      <c r="G3" s="1" t="s">
        <v>583</v>
      </c>
      <c r="H3" s="1" t="s">
        <v>584</v>
      </c>
      <c r="I3" s="1" t="s">
        <v>584</v>
      </c>
      <c r="J3" s="1" t="s">
        <v>585</v>
      </c>
      <c r="K3" s="1" t="s">
        <v>585</v>
      </c>
      <c r="L3" s="1" t="s">
        <v>586</v>
      </c>
      <c r="M3" s="19" t="s">
        <v>586</v>
      </c>
    </row>
    <row r="4" spans="1:13">
      <c r="A4" s="1" t="s">
        <v>25</v>
      </c>
      <c r="B4" s="1">
        <v>1</v>
      </c>
      <c r="C4" s="1">
        <v>1</v>
      </c>
      <c r="D4" s="1">
        <v>1.431792970108767</v>
      </c>
      <c r="E4" s="1">
        <v>2.9410558432893907</v>
      </c>
      <c r="F4" s="1">
        <v>53.235632931791997</v>
      </c>
      <c r="G4" s="1">
        <v>36.598538724664792</v>
      </c>
      <c r="H4" s="1">
        <v>2.5464126646504051</v>
      </c>
      <c r="I4" s="1">
        <v>5.5081027832730216</v>
      </c>
      <c r="J4" s="1">
        <v>3.1356936914577016</v>
      </c>
      <c r="K4" s="1">
        <v>9.4323640408944716</v>
      </c>
      <c r="L4" s="1">
        <v>3.7172235124635491</v>
      </c>
      <c r="M4" s="19">
        <v>12.191147474283516</v>
      </c>
    </row>
    <row r="5" spans="1:13">
      <c r="A5" s="1" t="s">
        <v>33</v>
      </c>
      <c r="B5" s="1">
        <v>1</v>
      </c>
      <c r="C5" s="1">
        <v>1</v>
      </c>
      <c r="D5" s="1">
        <v>1.4266660069574666</v>
      </c>
      <c r="E5" s="1">
        <v>2.6663393516646559</v>
      </c>
      <c r="F5" s="1">
        <v>59.14532861502002</v>
      </c>
      <c r="G5" s="1">
        <v>30.692797405113222</v>
      </c>
      <c r="H5" s="1">
        <v>5.6244050278090736</v>
      </c>
      <c r="I5" s="1">
        <v>4.5477752388294617</v>
      </c>
      <c r="J5" s="1">
        <v>7.0912296437315776</v>
      </c>
      <c r="K5" s="1">
        <v>9.7226001361927032</v>
      </c>
      <c r="L5" s="1">
        <v>20.510521395654468</v>
      </c>
      <c r="M5" s="1">
        <v>6.6194233903183095</v>
      </c>
    </row>
    <row r="6" spans="1:13">
      <c r="A6" s="1" t="s">
        <v>191</v>
      </c>
      <c r="B6" s="1">
        <v>1</v>
      </c>
      <c r="C6" s="1">
        <v>1</v>
      </c>
      <c r="D6" s="1">
        <v>5.4716820703931193</v>
      </c>
      <c r="E6" s="19">
        <v>3.120763670599195</v>
      </c>
      <c r="F6" s="1">
        <v>169.2682670775163</v>
      </c>
      <c r="G6" s="19">
        <v>88.649268687648828</v>
      </c>
      <c r="H6" s="1">
        <v>15.447216694667992</v>
      </c>
      <c r="I6" s="19">
        <v>1.553507493257182</v>
      </c>
      <c r="J6" s="1">
        <v>22.689806041658368</v>
      </c>
      <c r="K6" s="1">
        <v>2.1680019713448897</v>
      </c>
      <c r="L6" s="1">
        <v>71.116777455033201</v>
      </c>
      <c r="M6" s="1">
        <v>21.258642877220105</v>
      </c>
    </row>
    <row r="7" spans="1:13">
      <c r="A7" s="1" t="s">
        <v>71</v>
      </c>
      <c r="B7" s="1">
        <v>1</v>
      </c>
      <c r="C7" s="1">
        <v>1</v>
      </c>
      <c r="D7" s="1">
        <v>1.2044279210025275</v>
      </c>
      <c r="E7" s="1">
        <v>2.7350707263977649</v>
      </c>
      <c r="F7" s="1">
        <v>2.5678722849453819</v>
      </c>
      <c r="G7" s="1">
        <v>0.67856779924828603</v>
      </c>
      <c r="H7" s="1">
        <v>7.2379857992496328</v>
      </c>
      <c r="I7" s="1">
        <v>23.630624157018687</v>
      </c>
      <c r="J7" s="1">
        <v>5.1194748011470139</v>
      </c>
      <c r="K7" s="1">
        <v>15.243232227367839</v>
      </c>
      <c r="L7" s="1">
        <v>14.82546151908347</v>
      </c>
      <c r="M7" s="19">
        <v>9.0171070069812949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"/>
  <sheetViews>
    <sheetView workbookViewId="0">
      <selection activeCell="K35" sqref="K35"/>
    </sheetView>
  </sheetViews>
  <sheetFormatPr baseColWidth="10" defaultColWidth="8.83203125" defaultRowHeight="15"/>
  <sheetData>
    <row r="1" spans="1:9">
      <c r="A1" s="1" t="s">
        <v>588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2</v>
      </c>
      <c r="B2" s="1">
        <f>2/21</f>
        <v>9.5238095238095233E-2</v>
      </c>
      <c r="C2" s="1">
        <f>1/18</f>
        <v>5.5555555555555552E-2</v>
      </c>
      <c r="D2" s="1">
        <f>1/9</f>
        <v>0.1111111111111111</v>
      </c>
      <c r="E2" s="15">
        <f>1/16</f>
        <v>6.25E-2</v>
      </c>
      <c r="F2" s="1"/>
      <c r="G2" s="1"/>
      <c r="H2" s="1"/>
      <c r="I2" s="1"/>
    </row>
    <row r="3" spans="1:9">
      <c r="A3" s="1" t="s">
        <v>184</v>
      </c>
      <c r="B3" s="1">
        <f>3/13</f>
        <v>0.23076923076923078</v>
      </c>
      <c r="C3" s="1">
        <f>4/25</f>
        <v>0.16</v>
      </c>
      <c r="D3" s="1">
        <f>4/29</f>
        <v>0.13793103448275862</v>
      </c>
      <c r="E3" s="1">
        <f>1/32</f>
        <v>3.125E-2</v>
      </c>
      <c r="F3" s="1">
        <f>1/23</f>
        <v>4.3478260869565216E-2</v>
      </c>
      <c r="G3" s="1">
        <f>4/36</f>
        <v>0.1111111111111111</v>
      </c>
      <c r="H3" s="1">
        <f>1/36</f>
        <v>2.7777777777777776E-2</v>
      </c>
      <c r="I3" s="1">
        <f>2/31</f>
        <v>6.4516129032258063E-2</v>
      </c>
    </row>
    <row r="4" spans="1:9">
      <c r="A4" s="1" t="s">
        <v>587</v>
      </c>
      <c r="B4" s="1">
        <f>4/18</f>
        <v>0.22222222222222221</v>
      </c>
      <c r="C4" s="1">
        <f>0/10</f>
        <v>0</v>
      </c>
      <c r="D4" s="1">
        <f>1/20</f>
        <v>0.05</v>
      </c>
      <c r="E4" s="1">
        <f>3/30</f>
        <v>0.1</v>
      </c>
      <c r="F4" s="1">
        <f>0/35</f>
        <v>0</v>
      </c>
      <c r="G4" s="1">
        <f>4/20</f>
        <v>0.2</v>
      </c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>
        <f>2/21</f>
        <v>9.5238095238095233E-2</v>
      </c>
      <c r="C6" s="1">
        <f>3/13</f>
        <v>0.23076923076923078</v>
      </c>
      <c r="D6" s="1">
        <f>4/18</f>
        <v>0.22222222222222221</v>
      </c>
      <c r="E6" s="1"/>
      <c r="F6" s="1">
        <f>B6*100</f>
        <v>9.5238095238095237</v>
      </c>
      <c r="G6" s="1">
        <f t="shared" ref="G6:H13" si="0">C6*100</f>
        <v>23.076923076923077</v>
      </c>
      <c r="H6" s="1">
        <f t="shared" si="0"/>
        <v>22.222222222222221</v>
      </c>
      <c r="I6" s="1"/>
    </row>
    <row r="7" spans="1:9">
      <c r="A7" s="1"/>
      <c r="B7" s="1">
        <f>1/18</f>
        <v>5.5555555555555552E-2</v>
      </c>
      <c r="C7" s="1">
        <f>4/25</f>
        <v>0.16</v>
      </c>
      <c r="D7" s="1">
        <f>0/10</f>
        <v>0</v>
      </c>
      <c r="E7" s="1"/>
      <c r="F7" s="1">
        <f t="shared" ref="F7:F9" si="1">B7*100</f>
        <v>5.5555555555555554</v>
      </c>
      <c r="G7" s="1">
        <f t="shared" si="0"/>
        <v>16</v>
      </c>
      <c r="H7" s="1">
        <f t="shared" si="0"/>
        <v>0</v>
      </c>
      <c r="I7" s="1"/>
    </row>
    <row r="8" spans="1:9">
      <c r="A8" s="1"/>
      <c r="B8" s="1">
        <f>1/9</f>
        <v>0.1111111111111111</v>
      </c>
      <c r="C8" s="1">
        <f>4/29</f>
        <v>0.13793103448275862</v>
      </c>
      <c r="D8" s="1">
        <f>1/20</f>
        <v>0.05</v>
      </c>
      <c r="E8" s="1"/>
      <c r="F8" s="1">
        <f t="shared" si="1"/>
        <v>11.111111111111111</v>
      </c>
      <c r="G8" s="1">
        <f t="shared" si="0"/>
        <v>13.793103448275861</v>
      </c>
      <c r="H8" s="1">
        <f t="shared" si="0"/>
        <v>5</v>
      </c>
      <c r="I8" s="1"/>
    </row>
    <row r="9" spans="1:9">
      <c r="A9" s="1"/>
      <c r="B9" s="15">
        <f>1/16</f>
        <v>6.25E-2</v>
      </c>
      <c r="C9" s="1">
        <f>1/32</f>
        <v>3.125E-2</v>
      </c>
      <c r="D9" s="1">
        <f>3/30</f>
        <v>0.1</v>
      </c>
      <c r="E9" s="1"/>
      <c r="F9" s="1">
        <f t="shared" si="1"/>
        <v>6.25</v>
      </c>
      <c r="G9" s="1">
        <f t="shared" si="0"/>
        <v>3.125</v>
      </c>
      <c r="H9" s="1">
        <f t="shared" si="0"/>
        <v>10</v>
      </c>
      <c r="I9" s="1"/>
    </row>
    <row r="10" spans="1:9">
      <c r="A10" s="1"/>
      <c r="B10" s="1"/>
      <c r="C10" s="1">
        <f>1/23</f>
        <v>4.3478260869565216E-2</v>
      </c>
      <c r="D10" s="1">
        <f>0/35</f>
        <v>0</v>
      </c>
      <c r="E10" s="1"/>
      <c r="F10" s="1"/>
      <c r="G10" s="1">
        <f t="shared" si="0"/>
        <v>4.3478260869565215</v>
      </c>
      <c r="H10" s="1">
        <f t="shared" si="0"/>
        <v>0</v>
      </c>
      <c r="I10" s="1"/>
    </row>
    <row r="11" spans="1:9">
      <c r="A11" s="1"/>
      <c r="B11" s="1"/>
      <c r="C11" s="1">
        <f>4/36</f>
        <v>0.1111111111111111</v>
      </c>
      <c r="D11" s="1">
        <f>4/20</f>
        <v>0.2</v>
      </c>
      <c r="E11" s="1"/>
      <c r="F11" s="1"/>
      <c r="G11" s="1">
        <f t="shared" si="0"/>
        <v>11.111111111111111</v>
      </c>
      <c r="H11" s="1">
        <f t="shared" si="0"/>
        <v>20</v>
      </c>
      <c r="I11" s="1"/>
    </row>
    <row r="12" spans="1:9">
      <c r="A12" s="1"/>
      <c r="B12" s="1"/>
      <c r="C12" s="1">
        <f>1/36</f>
        <v>2.7777777777777776E-2</v>
      </c>
      <c r="D12" s="1"/>
      <c r="E12" s="1"/>
      <c r="F12" s="1"/>
      <c r="G12" s="1">
        <f t="shared" si="0"/>
        <v>2.7777777777777777</v>
      </c>
      <c r="H12" s="1"/>
      <c r="I12" s="1"/>
    </row>
    <row r="13" spans="1:9">
      <c r="A13" s="1"/>
      <c r="B13" s="1"/>
      <c r="C13" s="1">
        <f>2/31</f>
        <v>6.4516129032258063E-2</v>
      </c>
      <c r="D13" s="1"/>
      <c r="E13" s="1"/>
      <c r="F13" s="1"/>
      <c r="G13" s="1">
        <f t="shared" si="0"/>
        <v>6.4516129032258061</v>
      </c>
      <c r="H13" s="1"/>
      <c r="I13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I4" sqref="I4"/>
    </sheetView>
  </sheetViews>
  <sheetFormatPr baseColWidth="10" defaultColWidth="8.83203125" defaultRowHeight="15"/>
  <cols>
    <col min="1" max="1" width="13" customWidth="1"/>
    <col min="5" max="5" width="12.6640625" customWidth="1"/>
  </cols>
  <sheetData>
    <row r="1" spans="1:7">
      <c r="A1" s="2" t="s">
        <v>1</v>
      </c>
      <c r="B1" s="1"/>
      <c r="C1" s="1"/>
      <c r="D1" s="1"/>
      <c r="E1" s="3" t="s">
        <v>9</v>
      </c>
      <c r="F1" s="1"/>
      <c r="G1" s="1"/>
    </row>
    <row r="2" spans="1:7">
      <c r="A2" s="1" t="s">
        <v>10</v>
      </c>
      <c r="B2" s="1" t="s">
        <v>2</v>
      </c>
      <c r="C2" s="1" t="s">
        <v>6</v>
      </c>
      <c r="D2" s="1"/>
      <c r="E2" s="1" t="s">
        <v>10</v>
      </c>
      <c r="F2" s="1" t="s">
        <v>2</v>
      </c>
      <c r="G2" s="1" t="s">
        <v>6</v>
      </c>
    </row>
    <row r="3" spans="1:7">
      <c r="A3" s="1"/>
      <c r="B3" s="1">
        <v>1.2190000000000001</v>
      </c>
      <c r="C3" s="1">
        <v>0.65600000000000003</v>
      </c>
      <c r="D3" s="1"/>
      <c r="E3" s="1"/>
      <c r="F3" s="1">
        <v>1.0649999999999999</v>
      </c>
      <c r="G3" s="1">
        <v>0.53300000000000003</v>
      </c>
    </row>
    <row r="4" spans="1:7">
      <c r="A4" s="1"/>
      <c r="B4" s="1">
        <v>1.1040000000000001</v>
      </c>
      <c r="C4" s="1">
        <v>0.64100000000000001</v>
      </c>
      <c r="D4" s="1"/>
      <c r="E4" s="1"/>
      <c r="F4" s="1">
        <v>0.61099999999999999</v>
      </c>
      <c r="G4" s="1">
        <v>0.40699999999999997</v>
      </c>
    </row>
    <row r="5" spans="1:7">
      <c r="A5" s="1"/>
      <c r="B5" s="1">
        <v>1.5960000000000001</v>
      </c>
      <c r="C5" s="1">
        <v>0.63500000000000001</v>
      </c>
      <c r="D5" s="1"/>
      <c r="E5" s="1"/>
      <c r="F5" s="1">
        <v>0.502</v>
      </c>
      <c r="G5" s="1">
        <v>0.19500000000000001</v>
      </c>
    </row>
    <row r="6" spans="1:7">
      <c r="A6" s="1"/>
      <c r="B6" s="1">
        <v>0.78700000000000003</v>
      </c>
      <c r="C6" s="1">
        <v>0.57699999999999996</v>
      </c>
      <c r="D6" s="1"/>
      <c r="E6" s="1"/>
      <c r="F6" s="1">
        <v>0.42599999999999999</v>
      </c>
      <c r="G6" s="1">
        <v>0.17499999999999999</v>
      </c>
    </row>
    <row r="7" spans="1:7">
      <c r="A7" s="1"/>
      <c r="B7" s="1">
        <v>0.621</v>
      </c>
      <c r="C7" s="1">
        <v>0.56200000000000006</v>
      </c>
      <c r="D7" s="1"/>
      <c r="E7" s="1"/>
      <c r="F7" s="1">
        <v>0.33500000000000002</v>
      </c>
      <c r="G7" s="1">
        <v>0.152</v>
      </c>
    </row>
    <row r="8" spans="1:7">
      <c r="A8" s="1"/>
      <c r="B8" s="1">
        <v>0.60599999999999998</v>
      </c>
      <c r="C8" s="1">
        <v>0.90600000000000003</v>
      </c>
      <c r="D8" s="1"/>
      <c r="E8" s="1"/>
      <c r="F8" s="1">
        <v>0.308</v>
      </c>
      <c r="G8" s="1">
        <v>0.11</v>
      </c>
    </row>
    <row r="9" spans="1:7">
      <c r="A9" s="1"/>
      <c r="B9" s="1">
        <v>0.64700000000000002</v>
      </c>
      <c r="C9" s="1">
        <v>0.32200000000000001</v>
      </c>
      <c r="D9" s="1"/>
      <c r="E9" s="1"/>
      <c r="F9" s="1">
        <v>0.29199999999999998</v>
      </c>
      <c r="G9" s="1">
        <v>8.2000000000000003E-2</v>
      </c>
    </row>
    <row r="10" spans="1:7">
      <c r="A10" s="1"/>
      <c r="B10" s="1">
        <v>0.60399999999999998</v>
      </c>
      <c r="C10" s="1">
        <v>0.18</v>
      </c>
      <c r="D10" s="1"/>
      <c r="E10" s="1"/>
      <c r="F10" s="1">
        <v>0.24</v>
      </c>
      <c r="G10" s="1">
        <v>5.5E-2</v>
      </c>
    </row>
    <row r="11" spans="1:7">
      <c r="A11" s="1"/>
      <c r="B11" s="1">
        <v>0.377</v>
      </c>
      <c r="C11" s="1">
        <v>0.104</v>
      </c>
      <c r="D11" s="1"/>
      <c r="E11" s="1"/>
      <c r="F11" s="1">
        <v>0.19800000000000001</v>
      </c>
      <c r="G11" s="1">
        <v>0</v>
      </c>
    </row>
    <row r="12" spans="1:7">
      <c r="A12" s="1"/>
      <c r="B12" s="1">
        <v>9.9000000000000005E-2</v>
      </c>
      <c r="C12" s="1">
        <v>0</v>
      </c>
      <c r="D12" s="1"/>
      <c r="E12" s="1"/>
      <c r="F12" s="1">
        <v>8.5999999999999993E-2</v>
      </c>
      <c r="G12" s="1">
        <v>0</v>
      </c>
    </row>
    <row r="13" spans="1:7">
      <c r="A13" s="1" t="s">
        <v>4</v>
      </c>
      <c r="B13" s="1">
        <f>AVERAGE(B3:B12)</f>
        <v>0.76600000000000001</v>
      </c>
      <c r="C13" s="1">
        <f>AVERAGE(C3:C12)</f>
        <v>0.45830000000000004</v>
      </c>
      <c r="D13" s="1"/>
      <c r="E13" s="1" t="s">
        <v>4</v>
      </c>
      <c r="F13" s="1">
        <f>AVERAGE(F3:F12)</f>
        <v>0.40629999999999999</v>
      </c>
      <c r="G13" s="1">
        <f>AVERAGE(G3:G12)</f>
        <v>0.1709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504"/>
  <sheetViews>
    <sheetView topLeftCell="A113" workbookViewId="0">
      <selection activeCell="D23" sqref="D23"/>
    </sheetView>
  </sheetViews>
  <sheetFormatPr baseColWidth="10" defaultColWidth="8.83203125" defaultRowHeight="15"/>
  <cols>
    <col min="1" max="1" width="13.5" bestFit="1" customWidth="1"/>
    <col min="2" max="2" width="18.6640625" bestFit="1" customWidth="1"/>
    <col min="4" max="4" width="13.5" bestFit="1" customWidth="1"/>
    <col min="5" max="5" width="18.6640625" bestFit="1" customWidth="1"/>
  </cols>
  <sheetData>
    <row r="1" spans="1:5">
      <c r="A1" s="1" t="s">
        <v>591</v>
      </c>
      <c r="B1" s="1"/>
      <c r="C1" s="1"/>
      <c r="D1" s="1" t="s">
        <v>592</v>
      </c>
    </row>
    <row r="2" spans="1:5">
      <c r="A2" s="8" t="s">
        <v>589</v>
      </c>
      <c r="B2" s="8" t="s">
        <v>590</v>
      </c>
      <c r="D2" s="8" t="s">
        <v>589</v>
      </c>
      <c r="E2" s="8" t="s">
        <v>590</v>
      </c>
    </row>
    <row r="3" spans="1:5">
      <c r="A3" s="7">
        <v>13.01</v>
      </c>
      <c r="B3" s="7">
        <v>4.4132559999999996</v>
      </c>
      <c r="D3" s="7">
        <v>1.33</v>
      </c>
      <c r="E3" s="7">
        <v>2.1711279999999999</v>
      </c>
    </row>
    <row r="4" spans="1:5">
      <c r="A4" s="7">
        <v>12.04</v>
      </c>
      <c r="B4" s="7">
        <v>3.7603339999999998</v>
      </c>
      <c r="D4" s="7">
        <v>1.46</v>
      </c>
      <c r="E4" s="7">
        <v>1.379162</v>
      </c>
    </row>
    <row r="5" spans="1:5">
      <c r="A5" s="7">
        <v>11.69</v>
      </c>
      <c r="B5" s="7">
        <v>5.8712460000000002</v>
      </c>
      <c r="D5" s="7">
        <v>1.35</v>
      </c>
      <c r="E5" s="7">
        <v>1.5367729999999999</v>
      </c>
    </row>
    <row r="6" spans="1:5">
      <c r="A6" s="7">
        <v>11.69</v>
      </c>
      <c r="B6" s="7">
        <v>5.8712460000000002</v>
      </c>
      <c r="D6" s="7">
        <v>2.4500000000000002</v>
      </c>
      <c r="E6" s="7">
        <v>3.1407470000000002</v>
      </c>
    </row>
    <row r="7" spans="1:5">
      <c r="A7" s="7">
        <v>11.56</v>
      </c>
      <c r="B7" s="7">
        <v>3.536994</v>
      </c>
      <c r="D7" s="7">
        <v>1.54</v>
      </c>
      <c r="E7" s="7">
        <v>2.5366110000000002</v>
      </c>
    </row>
    <row r="8" spans="1:5">
      <c r="A8" s="7">
        <v>10.99</v>
      </c>
      <c r="B8" s="7">
        <v>4.2171830000000003</v>
      </c>
      <c r="D8" s="7">
        <v>1.42</v>
      </c>
      <c r="E8" s="7">
        <v>1.717085</v>
      </c>
    </row>
    <row r="9" spans="1:5">
      <c r="A9" s="7">
        <v>10.84</v>
      </c>
      <c r="B9" s="7">
        <v>2.697114</v>
      </c>
      <c r="D9" s="7">
        <v>1.99</v>
      </c>
      <c r="E9" s="7">
        <v>2.5123820000000001</v>
      </c>
    </row>
    <row r="10" spans="1:5">
      <c r="A10" s="7">
        <v>10.5</v>
      </c>
      <c r="B10" s="7">
        <v>5.8533169999999997</v>
      </c>
      <c r="D10" s="7">
        <v>1.4</v>
      </c>
      <c r="E10" s="7">
        <v>3.2631510000000001</v>
      </c>
    </row>
    <row r="11" spans="1:5">
      <c r="A11" s="7">
        <v>10.32</v>
      </c>
      <c r="B11" s="7">
        <v>3.2708529999999998</v>
      </c>
      <c r="D11" s="7">
        <v>1.96</v>
      </c>
      <c r="E11" s="7">
        <v>2.6687889999999999</v>
      </c>
    </row>
    <row r="12" spans="1:5">
      <c r="A12" s="7">
        <v>10.24</v>
      </c>
      <c r="B12" s="7">
        <v>4.7650389999999998</v>
      </c>
      <c r="D12" s="7">
        <v>1.42</v>
      </c>
      <c r="E12" s="7">
        <v>3.5468000000000002</v>
      </c>
    </row>
    <row r="13" spans="1:5">
      <c r="A13" s="7">
        <v>9.73</v>
      </c>
      <c r="B13" s="7">
        <v>1.887683</v>
      </c>
      <c r="D13" s="7">
        <v>1.38</v>
      </c>
      <c r="E13" s="7">
        <v>2.197829</v>
      </c>
    </row>
    <row r="14" spans="1:5">
      <c r="A14" s="7">
        <v>9.65</v>
      </c>
      <c r="B14" s="7">
        <v>3.78349</v>
      </c>
      <c r="D14" s="7">
        <v>1.01</v>
      </c>
      <c r="E14" s="7">
        <v>1.917923</v>
      </c>
    </row>
    <row r="15" spans="1:5">
      <c r="A15" s="7">
        <v>9.65</v>
      </c>
      <c r="B15" s="7">
        <v>3.78349</v>
      </c>
      <c r="D15" s="7">
        <v>1.69</v>
      </c>
      <c r="E15" s="7">
        <v>1.6969799999999999</v>
      </c>
    </row>
    <row r="16" spans="1:5">
      <c r="A16" s="7">
        <v>9.5500000000000007</v>
      </c>
      <c r="B16" s="7">
        <v>3.1220759999999999</v>
      </c>
      <c r="D16" s="7">
        <v>1.86</v>
      </c>
      <c r="E16" s="7">
        <v>2.9730110000000001</v>
      </c>
    </row>
    <row r="17" spans="1:5">
      <c r="A17" s="7">
        <v>9.1999999999999993</v>
      </c>
      <c r="B17" s="7">
        <v>2.6500530000000002</v>
      </c>
      <c r="D17" s="7">
        <v>1.83</v>
      </c>
      <c r="E17" s="7">
        <v>3.5139459999999998</v>
      </c>
    </row>
    <row r="18" spans="1:5">
      <c r="A18" s="7">
        <v>9.11</v>
      </c>
      <c r="B18" s="7">
        <v>2.7285819999999998</v>
      </c>
      <c r="D18" s="7">
        <v>1.03</v>
      </c>
      <c r="E18" s="7">
        <v>3.7330130000000001</v>
      </c>
    </row>
    <row r="19" spans="1:5">
      <c r="A19" s="7">
        <v>8.98</v>
      </c>
      <c r="B19" s="7">
        <v>2.4420449999999998</v>
      </c>
      <c r="D19" s="7">
        <v>2.0299999999999998</v>
      </c>
      <c r="E19" s="7">
        <v>2.2794210000000001</v>
      </c>
    </row>
    <row r="20" spans="1:5">
      <c r="A20" s="7">
        <v>8.9</v>
      </c>
      <c r="B20" s="7">
        <v>3.5157579999999999</v>
      </c>
      <c r="D20" s="7">
        <v>2.76</v>
      </c>
      <c r="E20" s="7">
        <v>1.3724179999999999</v>
      </c>
    </row>
    <row r="21" spans="1:5">
      <c r="A21" s="7">
        <v>8.51</v>
      </c>
      <c r="B21" s="7">
        <v>2.6130119999999999</v>
      </c>
      <c r="D21" s="7">
        <v>1.35</v>
      </c>
      <c r="E21" s="7">
        <v>3.716853</v>
      </c>
    </row>
    <row r="22" spans="1:5">
      <c r="A22" s="7">
        <v>8.49</v>
      </c>
      <c r="B22" s="7">
        <v>3.7919659999999999</v>
      </c>
      <c r="D22" s="7">
        <v>1.83</v>
      </c>
      <c r="E22" s="7">
        <v>2.3363580000000002</v>
      </c>
    </row>
    <row r="23" spans="1:5">
      <c r="A23" s="7">
        <v>8.24</v>
      </c>
      <c r="B23" s="7">
        <v>2.9838149999999999</v>
      </c>
      <c r="D23" s="7">
        <v>1.67</v>
      </c>
      <c r="E23" s="7">
        <v>2.5556260000000002</v>
      </c>
    </row>
    <row r="24" spans="1:5">
      <c r="A24" s="7">
        <v>7.86</v>
      </c>
      <c r="B24" s="7">
        <v>2.232316</v>
      </c>
      <c r="D24" s="7">
        <v>1.41</v>
      </c>
      <c r="E24" s="7">
        <v>3.678887</v>
      </c>
    </row>
    <row r="25" spans="1:5">
      <c r="A25" s="7">
        <v>7.83</v>
      </c>
      <c r="B25" s="7">
        <v>2.8335490000000001</v>
      </c>
      <c r="D25" s="7">
        <v>1.34</v>
      </c>
      <c r="E25" s="7">
        <v>3.415543</v>
      </c>
    </row>
    <row r="26" spans="1:5">
      <c r="A26" s="7">
        <v>7.54</v>
      </c>
      <c r="B26" s="7">
        <v>2.334549</v>
      </c>
      <c r="D26" s="7">
        <v>1.34</v>
      </c>
      <c r="E26" s="7">
        <v>2.8222960000000001</v>
      </c>
    </row>
    <row r="27" spans="1:5">
      <c r="A27" s="7">
        <v>7.49</v>
      </c>
      <c r="B27" s="7">
        <v>1.7658149999999999</v>
      </c>
      <c r="D27" s="7">
        <v>1</v>
      </c>
      <c r="E27" s="7">
        <v>2.3448850000000001</v>
      </c>
    </row>
    <row r="28" spans="1:5">
      <c r="A28" s="7">
        <v>7.28</v>
      </c>
      <c r="B28" s="7">
        <v>2.1742520000000001</v>
      </c>
      <c r="D28" s="7">
        <v>1.03</v>
      </c>
      <c r="E28" s="7">
        <v>1.5057529999999999</v>
      </c>
    </row>
    <row r="29" spans="1:5">
      <c r="A29" s="7">
        <v>7.21</v>
      </c>
      <c r="B29" s="7">
        <v>1.7797190000000001</v>
      </c>
      <c r="D29" s="7">
        <v>1.51</v>
      </c>
      <c r="E29" s="7">
        <v>3.769231</v>
      </c>
    </row>
    <row r="30" spans="1:5">
      <c r="A30" s="7">
        <v>6.77</v>
      </c>
      <c r="B30" s="7">
        <v>1.371289</v>
      </c>
      <c r="D30" s="7">
        <v>1.51</v>
      </c>
      <c r="E30" s="7">
        <v>3.769231</v>
      </c>
    </row>
    <row r="31" spans="1:5">
      <c r="A31" s="7">
        <v>6.63</v>
      </c>
      <c r="B31" s="7">
        <v>1.4734989999999999</v>
      </c>
      <c r="D31" s="7">
        <v>7.83</v>
      </c>
      <c r="E31" s="7">
        <v>2.8335490000000001</v>
      </c>
    </row>
    <row r="32" spans="1:5">
      <c r="A32" s="7">
        <v>6.57</v>
      </c>
      <c r="B32" s="7">
        <v>5.861326</v>
      </c>
      <c r="D32" s="7">
        <v>1.76</v>
      </c>
      <c r="E32" s="7">
        <v>2.434869</v>
      </c>
    </row>
    <row r="33" spans="1:5">
      <c r="A33" s="7">
        <v>6.39</v>
      </c>
      <c r="B33" s="7">
        <v>3.4672290000000001</v>
      </c>
      <c r="D33" s="7">
        <v>2.39</v>
      </c>
      <c r="E33" s="7">
        <v>1.9981869999999999</v>
      </c>
    </row>
    <row r="34" spans="1:5">
      <c r="A34" s="7">
        <v>6.25</v>
      </c>
      <c r="B34" s="7">
        <v>3.1065339999999999</v>
      </c>
      <c r="D34" s="7">
        <v>1.46</v>
      </c>
      <c r="E34" s="7">
        <v>1.667197</v>
      </c>
    </row>
    <row r="35" spans="1:5">
      <c r="A35" s="7">
        <v>6.25</v>
      </c>
      <c r="B35" s="7">
        <v>4.8130769999999998</v>
      </c>
      <c r="D35" s="7">
        <v>2.2599999999999998</v>
      </c>
      <c r="E35" s="7">
        <v>2.5742449999999999</v>
      </c>
    </row>
    <row r="36" spans="1:5">
      <c r="A36" s="7">
        <v>6.19</v>
      </c>
      <c r="B36" s="7">
        <v>3.1831420000000001</v>
      </c>
      <c r="D36" s="7">
        <v>2.2599999999999998</v>
      </c>
      <c r="E36" s="7">
        <v>2.5742449999999999</v>
      </c>
    </row>
    <row r="37" spans="1:5">
      <c r="A37" s="7">
        <v>5.8</v>
      </c>
      <c r="B37" s="7">
        <v>5.2173870000000004</v>
      </c>
      <c r="D37" s="7">
        <v>3.17</v>
      </c>
      <c r="E37" s="7">
        <v>3.215176</v>
      </c>
    </row>
    <row r="38" spans="1:5">
      <c r="A38" s="7">
        <v>5.65</v>
      </c>
      <c r="B38" s="7">
        <v>4.676812</v>
      </c>
      <c r="D38" s="7">
        <v>1.04</v>
      </c>
      <c r="E38" s="7">
        <v>2.7181419999999998</v>
      </c>
    </row>
    <row r="39" spans="1:5">
      <c r="A39" s="7">
        <v>5.57</v>
      </c>
      <c r="B39" s="7">
        <v>4.8832769999999996</v>
      </c>
      <c r="D39" s="7">
        <v>8.98</v>
      </c>
      <c r="E39" s="7">
        <v>2.4420449999999998</v>
      </c>
    </row>
    <row r="40" spans="1:5">
      <c r="A40" s="7">
        <v>5.56</v>
      </c>
      <c r="B40" s="7">
        <v>3.1604749999999999</v>
      </c>
      <c r="D40" s="7">
        <v>2.04</v>
      </c>
      <c r="E40" s="7">
        <v>2.554583</v>
      </c>
    </row>
    <row r="41" spans="1:5">
      <c r="A41" s="7">
        <v>5.55</v>
      </c>
      <c r="B41" s="7">
        <v>4.3355920000000001</v>
      </c>
      <c r="D41" s="7">
        <v>3.34</v>
      </c>
      <c r="E41" s="7">
        <v>2.6848939999999999</v>
      </c>
    </row>
    <row r="42" spans="1:5">
      <c r="A42" s="7">
        <v>5.36</v>
      </c>
      <c r="B42" s="7">
        <v>3.218915</v>
      </c>
      <c r="D42" s="7">
        <v>1.18</v>
      </c>
      <c r="E42" s="7">
        <v>2.7867410000000001</v>
      </c>
    </row>
    <row r="43" spans="1:5">
      <c r="A43" s="7">
        <v>5.22</v>
      </c>
      <c r="B43" s="7">
        <v>5.1677150000000003</v>
      </c>
      <c r="D43" s="7">
        <v>1.24</v>
      </c>
      <c r="E43" s="7">
        <v>2.679408</v>
      </c>
    </row>
    <row r="44" spans="1:5">
      <c r="A44" s="7">
        <v>5.0999999999999996</v>
      </c>
      <c r="B44" s="7">
        <v>3.1352500000000001</v>
      </c>
      <c r="D44" s="7">
        <v>1.96</v>
      </c>
      <c r="E44" s="7">
        <v>2.7361840000000002</v>
      </c>
    </row>
    <row r="45" spans="1:5">
      <c r="A45" s="7">
        <v>5.08</v>
      </c>
      <c r="B45" s="7">
        <v>3.2296040000000001</v>
      </c>
      <c r="D45" s="7">
        <v>3.58</v>
      </c>
      <c r="E45" s="7">
        <v>4.208609</v>
      </c>
    </row>
    <row r="46" spans="1:5">
      <c r="A46" s="7">
        <v>5.05</v>
      </c>
      <c r="B46" s="7">
        <v>2.5427439999999999</v>
      </c>
      <c r="D46" s="7">
        <v>3.23</v>
      </c>
      <c r="E46" s="7">
        <v>2.0551270000000001</v>
      </c>
    </row>
    <row r="47" spans="1:5">
      <c r="A47" s="7">
        <v>5</v>
      </c>
      <c r="B47" s="7">
        <v>3.5551159999999999</v>
      </c>
      <c r="D47" s="7">
        <v>1.66</v>
      </c>
      <c r="E47" s="7">
        <v>3.2686850000000001</v>
      </c>
    </row>
    <row r="48" spans="1:5">
      <c r="A48" s="7">
        <v>4.99</v>
      </c>
      <c r="B48" s="7">
        <v>3.5408559999999998</v>
      </c>
      <c r="D48" s="7">
        <v>1.63</v>
      </c>
      <c r="E48" s="7">
        <v>3.0788739999999999</v>
      </c>
    </row>
    <row r="49" spans="1:5">
      <c r="A49" s="7">
        <v>4.9800000000000004</v>
      </c>
      <c r="B49" s="7">
        <v>3.093909</v>
      </c>
      <c r="D49" s="7">
        <v>1.22</v>
      </c>
      <c r="E49" s="7">
        <v>1.8600300000000001</v>
      </c>
    </row>
    <row r="50" spans="1:5">
      <c r="A50" s="7">
        <v>4.97</v>
      </c>
      <c r="B50" s="7">
        <v>4.3969329999999998</v>
      </c>
      <c r="D50" s="7">
        <v>2.1800000000000002</v>
      </c>
      <c r="E50" s="7">
        <v>2.4959009999999999</v>
      </c>
    </row>
    <row r="51" spans="1:5">
      <c r="A51" s="7">
        <v>4.9400000000000004</v>
      </c>
      <c r="B51" s="7">
        <v>3.0567799999999998</v>
      </c>
      <c r="D51" s="7">
        <v>2.2000000000000002</v>
      </c>
      <c r="E51" s="7">
        <v>4.3689999999999998</v>
      </c>
    </row>
    <row r="52" spans="1:5">
      <c r="A52" s="7">
        <v>4.93</v>
      </c>
      <c r="B52" s="7">
        <v>4.0237480000000003</v>
      </c>
      <c r="D52" s="7">
        <v>1.4</v>
      </c>
      <c r="E52" s="7">
        <v>2.2845369999999998</v>
      </c>
    </row>
    <row r="53" spans="1:5">
      <c r="A53" s="7">
        <v>4.93</v>
      </c>
      <c r="B53" s="7">
        <v>2.9399899999999999</v>
      </c>
      <c r="D53" s="7">
        <v>1.2</v>
      </c>
      <c r="E53" s="7">
        <v>3.185651</v>
      </c>
    </row>
    <row r="54" spans="1:5">
      <c r="A54" s="7">
        <v>4.8899999999999997</v>
      </c>
      <c r="B54" s="7">
        <v>5.1832070000000003</v>
      </c>
      <c r="D54" s="7">
        <v>1.29</v>
      </c>
      <c r="E54" s="7">
        <v>3.0176189999999998</v>
      </c>
    </row>
    <row r="55" spans="1:5">
      <c r="A55" s="7">
        <v>4.8099999999999996</v>
      </c>
      <c r="B55" s="7">
        <v>5.4424830000000002</v>
      </c>
      <c r="D55" s="7">
        <v>2.4500000000000002</v>
      </c>
      <c r="E55" s="7">
        <v>3.5420739999999999</v>
      </c>
    </row>
    <row r="56" spans="1:5">
      <c r="A56" s="7">
        <v>4.76</v>
      </c>
      <c r="B56" s="7">
        <v>2.3080180000000001</v>
      </c>
      <c r="D56" s="7">
        <v>1.39</v>
      </c>
      <c r="E56" s="7">
        <v>1.856349</v>
      </c>
    </row>
    <row r="57" spans="1:5">
      <c r="A57" s="7">
        <v>4.71</v>
      </c>
      <c r="B57" s="7">
        <v>4.5122080000000002</v>
      </c>
      <c r="D57" s="7">
        <v>1.43</v>
      </c>
      <c r="E57" s="7">
        <v>2.005512</v>
      </c>
    </row>
    <row r="58" spans="1:5">
      <c r="A58" s="7">
        <v>4.6900000000000004</v>
      </c>
      <c r="B58" s="7">
        <v>2.7006730000000001</v>
      </c>
      <c r="D58" s="7">
        <v>1.57</v>
      </c>
      <c r="E58" s="7">
        <v>2.7355640000000001</v>
      </c>
    </row>
    <row r="59" spans="1:5">
      <c r="A59" s="7">
        <v>4.6100000000000003</v>
      </c>
      <c r="B59" s="7">
        <v>4.231884</v>
      </c>
      <c r="D59" s="7">
        <v>1.74</v>
      </c>
      <c r="E59" s="7">
        <v>2.3868529999999999</v>
      </c>
    </row>
    <row r="60" spans="1:5">
      <c r="A60" s="7">
        <v>4.57</v>
      </c>
      <c r="B60" s="7">
        <v>2.5874929999999998</v>
      </c>
      <c r="D60" s="7">
        <v>1.72</v>
      </c>
      <c r="E60" s="7">
        <v>1.404609</v>
      </c>
    </row>
    <row r="61" spans="1:5">
      <c r="A61" s="7">
        <v>4.5599999999999996</v>
      </c>
      <c r="B61" s="7">
        <v>6.0169819999999996</v>
      </c>
      <c r="D61" s="7">
        <v>1.57</v>
      </c>
      <c r="E61" s="7">
        <v>2.8612549999999999</v>
      </c>
    </row>
    <row r="62" spans="1:5">
      <c r="A62" s="7">
        <v>4.55</v>
      </c>
      <c r="B62" s="7">
        <v>4.5850920000000004</v>
      </c>
      <c r="D62" s="7">
        <v>2.6</v>
      </c>
      <c r="E62" s="7">
        <v>3.0419019999999999</v>
      </c>
    </row>
    <row r="63" spans="1:5">
      <c r="A63" s="7">
        <v>4.47</v>
      </c>
      <c r="B63" s="7">
        <v>2.5762800000000001</v>
      </c>
      <c r="D63" s="7">
        <v>2.6</v>
      </c>
      <c r="E63" s="7">
        <v>3.0419019999999999</v>
      </c>
    </row>
    <row r="64" spans="1:5">
      <c r="A64" s="7">
        <v>4.47</v>
      </c>
      <c r="B64" s="7">
        <v>3.9429090000000002</v>
      </c>
      <c r="D64" s="7">
        <v>3.58</v>
      </c>
      <c r="E64" s="7">
        <v>2.701778</v>
      </c>
    </row>
    <row r="65" spans="1:5">
      <c r="A65" s="7">
        <v>4.43</v>
      </c>
      <c r="B65" s="7">
        <v>3.352201</v>
      </c>
      <c r="D65" s="7">
        <v>3.27</v>
      </c>
      <c r="E65" s="7">
        <v>3.9241969999999999</v>
      </c>
    </row>
    <row r="66" spans="1:5">
      <c r="A66" s="7">
        <v>4.4000000000000004</v>
      </c>
      <c r="B66" s="7">
        <v>3.706909</v>
      </c>
      <c r="D66" s="7">
        <v>1.33</v>
      </c>
      <c r="E66" s="7">
        <v>1.9925619999999999</v>
      </c>
    </row>
    <row r="67" spans="1:5">
      <c r="A67" s="7">
        <v>4.3899999999999997</v>
      </c>
      <c r="B67" s="7">
        <v>5.5289840000000003</v>
      </c>
      <c r="D67" s="7">
        <v>3.58</v>
      </c>
      <c r="E67" s="7">
        <v>2.701778</v>
      </c>
    </row>
    <row r="68" spans="1:5">
      <c r="A68" s="7">
        <v>4.37</v>
      </c>
      <c r="B68" s="7">
        <v>2.3996029999999999</v>
      </c>
      <c r="D68" s="7">
        <v>1.1100000000000001</v>
      </c>
      <c r="E68" s="7">
        <v>3.3913129999999998</v>
      </c>
    </row>
    <row r="69" spans="1:5">
      <c r="A69" s="7">
        <v>4.3600000000000003</v>
      </c>
      <c r="B69" s="7">
        <v>4.8564590000000001</v>
      </c>
      <c r="D69" s="7">
        <v>1</v>
      </c>
      <c r="E69" s="7">
        <v>2.9081969999999999</v>
      </c>
    </row>
    <row r="70" spans="1:5">
      <c r="A70" s="7">
        <v>4.3499999999999996</v>
      </c>
      <c r="B70" s="7">
        <v>2.8297949999999998</v>
      </c>
      <c r="D70" s="7">
        <v>2.39</v>
      </c>
      <c r="E70" s="7">
        <v>1.685209</v>
      </c>
    </row>
    <row r="71" spans="1:5">
      <c r="A71" s="7">
        <v>4.33</v>
      </c>
      <c r="B71" s="7">
        <v>3.718067</v>
      </c>
      <c r="D71" s="7">
        <v>2.66</v>
      </c>
      <c r="E71" s="7">
        <v>1.7463059999999999</v>
      </c>
    </row>
    <row r="72" spans="1:5">
      <c r="A72" s="7">
        <v>4.32</v>
      </c>
      <c r="B72" s="7">
        <v>4.3984249999999996</v>
      </c>
      <c r="D72" s="7">
        <v>1.91</v>
      </c>
      <c r="E72" s="7">
        <v>1.7315370000000001</v>
      </c>
    </row>
    <row r="73" spans="1:5">
      <c r="A73" s="7">
        <v>4.28</v>
      </c>
      <c r="B73" s="7">
        <v>2.1066009999999999</v>
      </c>
      <c r="D73" s="7">
        <v>1.8</v>
      </c>
      <c r="E73" s="7">
        <v>3.566786</v>
      </c>
    </row>
    <row r="74" spans="1:5">
      <c r="A74" s="7">
        <v>4.26</v>
      </c>
      <c r="B74" s="7">
        <v>2.6055510000000002</v>
      </c>
      <c r="D74" s="7">
        <v>1.68</v>
      </c>
      <c r="E74" s="7">
        <v>3.8120050000000001</v>
      </c>
    </row>
    <row r="75" spans="1:5">
      <c r="A75" s="7">
        <v>4.26</v>
      </c>
      <c r="B75" s="7">
        <v>4.0458509999999999</v>
      </c>
      <c r="D75" s="7">
        <v>1.1299999999999999</v>
      </c>
      <c r="E75" s="7">
        <v>1.9890939999999999</v>
      </c>
    </row>
    <row r="76" spans="1:5">
      <c r="A76" s="7">
        <v>4.2300000000000004</v>
      </c>
      <c r="B76" s="7">
        <v>4.9780990000000003</v>
      </c>
      <c r="D76" s="7">
        <v>1</v>
      </c>
      <c r="E76" s="7">
        <v>2.7229019999999999</v>
      </c>
    </row>
    <row r="77" spans="1:5">
      <c r="A77" s="7">
        <v>4.22</v>
      </c>
      <c r="B77" s="7">
        <v>3.5812240000000002</v>
      </c>
      <c r="D77" s="7">
        <v>1.01</v>
      </c>
      <c r="E77" s="7">
        <v>1.478853</v>
      </c>
    </row>
    <row r="78" spans="1:5">
      <c r="A78" s="7">
        <v>4.22</v>
      </c>
      <c r="B78" s="7">
        <v>2.277479</v>
      </c>
      <c r="D78" s="7">
        <v>5.05</v>
      </c>
      <c r="E78" s="7">
        <v>2.5427439999999999</v>
      </c>
    </row>
    <row r="79" spans="1:5">
      <c r="A79" s="7">
        <v>4.22</v>
      </c>
      <c r="B79" s="7">
        <v>1.9317489999999999</v>
      </c>
      <c r="D79" s="7">
        <v>1.96</v>
      </c>
      <c r="E79" s="7">
        <v>2.505458</v>
      </c>
    </row>
    <row r="80" spans="1:5">
      <c r="A80" s="7">
        <v>4.22</v>
      </c>
      <c r="B80" s="7">
        <v>3.6038619999999999</v>
      </c>
      <c r="D80" s="7">
        <v>1.37</v>
      </c>
      <c r="E80" s="7">
        <v>1.9820169999999999</v>
      </c>
    </row>
    <row r="81" spans="1:5">
      <c r="A81" s="7">
        <v>4.21</v>
      </c>
      <c r="B81" s="7">
        <v>1.829752</v>
      </c>
      <c r="D81" s="7">
        <v>2.4700000000000002</v>
      </c>
      <c r="E81" s="7">
        <v>3.8433160000000002</v>
      </c>
    </row>
    <row r="82" spans="1:5">
      <c r="A82" s="7">
        <v>4.2</v>
      </c>
      <c r="B82" s="7">
        <v>2.8391489999999999</v>
      </c>
      <c r="D82" s="7">
        <v>1.97</v>
      </c>
      <c r="E82" s="7">
        <v>1.3527400000000001</v>
      </c>
    </row>
    <row r="83" spans="1:5">
      <c r="A83" s="7">
        <v>4.1900000000000004</v>
      </c>
      <c r="B83" s="7">
        <v>4.3274239999999997</v>
      </c>
      <c r="D83" s="7">
        <v>1</v>
      </c>
      <c r="E83" s="7">
        <v>1.552999</v>
      </c>
    </row>
    <row r="84" spans="1:5">
      <c r="A84" s="7">
        <v>4.1900000000000004</v>
      </c>
      <c r="B84" s="7">
        <v>3.5266109999999999</v>
      </c>
      <c r="D84" s="7">
        <v>1.1299999999999999</v>
      </c>
      <c r="E84" s="7">
        <v>2.3171940000000002</v>
      </c>
    </row>
    <row r="85" spans="1:5">
      <c r="A85" s="7">
        <v>4.1900000000000004</v>
      </c>
      <c r="B85" s="7">
        <v>3.5862050000000001</v>
      </c>
      <c r="D85" s="7">
        <v>1.63</v>
      </c>
      <c r="E85" s="7">
        <v>2.3970600000000002</v>
      </c>
    </row>
    <row r="86" spans="1:5">
      <c r="A86" s="7">
        <v>4.18</v>
      </c>
      <c r="B86" s="7">
        <v>4.5041849999999997</v>
      </c>
      <c r="D86" s="7">
        <v>4.21</v>
      </c>
      <c r="E86" s="7">
        <v>1.829752</v>
      </c>
    </row>
    <row r="87" spans="1:5">
      <c r="A87" s="7">
        <v>4.18</v>
      </c>
      <c r="B87" s="7">
        <v>5.4569520000000002</v>
      </c>
      <c r="D87" s="7">
        <v>1.38</v>
      </c>
      <c r="E87" s="7">
        <v>2.8914529999999998</v>
      </c>
    </row>
    <row r="88" spans="1:5">
      <c r="A88" s="7">
        <v>4.17</v>
      </c>
      <c r="B88" s="7">
        <v>5.951829</v>
      </c>
      <c r="D88" s="7">
        <v>4.1900000000000004</v>
      </c>
      <c r="E88" s="7">
        <v>4.3274239999999997</v>
      </c>
    </row>
    <row r="89" spans="1:5">
      <c r="A89" s="7">
        <v>4.17</v>
      </c>
      <c r="B89" s="7">
        <v>3.9633440000000002</v>
      </c>
      <c r="D89" s="7">
        <v>1.59</v>
      </c>
      <c r="E89" s="7">
        <v>3.2263250000000001</v>
      </c>
    </row>
    <row r="90" spans="1:5">
      <c r="A90" s="7">
        <v>4.16</v>
      </c>
      <c r="B90" s="7">
        <v>3.497268</v>
      </c>
      <c r="D90" s="7">
        <v>1.36</v>
      </c>
      <c r="E90" s="7">
        <v>2.9560810000000002</v>
      </c>
    </row>
    <row r="91" spans="1:5">
      <c r="A91" s="7">
        <v>4.16</v>
      </c>
      <c r="B91" s="7">
        <v>3.415543</v>
      </c>
      <c r="D91" s="7">
        <v>1.36</v>
      </c>
      <c r="E91" s="7">
        <v>2.8367339999999999</v>
      </c>
    </row>
    <row r="92" spans="1:5">
      <c r="A92" s="7">
        <v>4.1500000000000004</v>
      </c>
      <c r="B92" s="7">
        <v>4.0257949999999996</v>
      </c>
      <c r="D92" s="7">
        <v>1.39</v>
      </c>
      <c r="E92" s="7">
        <v>2.3953319999999998</v>
      </c>
    </row>
    <row r="93" spans="1:5">
      <c r="A93" s="7">
        <v>4.13</v>
      </c>
      <c r="B93" s="7">
        <v>2.0983550000000002</v>
      </c>
      <c r="D93" s="7">
        <v>1.68</v>
      </c>
      <c r="E93" s="7">
        <v>3.0126010000000001</v>
      </c>
    </row>
    <row r="94" spans="1:5">
      <c r="A94" s="7">
        <v>4.13</v>
      </c>
      <c r="B94" s="7">
        <v>2.0983550000000002</v>
      </c>
      <c r="D94" s="7">
        <v>3.41</v>
      </c>
      <c r="E94" s="7">
        <v>2.1441189999999999</v>
      </c>
    </row>
    <row r="95" spans="1:5">
      <c r="A95" s="7">
        <v>4.12</v>
      </c>
      <c r="B95" s="7">
        <v>4.7945570000000002</v>
      </c>
      <c r="D95" s="7">
        <v>2.19</v>
      </c>
      <c r="E95" s="7">
        <v>3.1073740000000001</v>
      </c>
    </row>
    <row r="96" spans="1:5">
      <c r="A96" s="7">
        <v>4.1100000000000003</v>
      </c>
      <c r="B96" s="7">
        <v>3.5991059999999999</v>
      </c>
      <c r="D96" s="7">
        <v>1.44</v>
      </c>
      <c r="E96" s="7">
        <v>3.0836969999999999</v>
      </c>
    </row>
    <row r="97" spans="1:5">
      <c r="A97" s="7">
        <v>4.09</v>
      </c>
      <c r="B97" s="7">
        <v>3.148625</v>
      </c>
      <c r="D97" s="7">
        <v>1.17</v>
      </c>
      <c r="E97" s="7">
        <v>1.466305</v>
      </c>
    </row>
    <row r="98" spans="1:5">
      <c r="A98" s="7">
        <v>4.0599999999999996</v>
      </c>
      <c r="B98" s="7">
        <v>3.7581540000000002</v>
      </c>
      <c r="D98" s="7">
        <v>1.27</v>
      </c>
      <c r="E98" s="7">
        <v>1.7107239999999999</v>
      </c>
    </row>
    <row r="99" spans="1:5">
      <c r="A99" s="7">
        <v>4.04</v>
      </c>
      <c r="B99" s="7">
        <v>3.3775849999999998</v>
      </c>
      <c r="D99" s="7">
        <v>7.49</v>
      </c>
      <c r="E99" s="7">
        <v>1.7658149999999999</v>
      </c>
    </row>
    <row r="100" spans="1:5">
      <c r="A100" s="7">
        <v>4.03</v>
      </c>
      <c r="B100" s="7">
        <v>3.1972369999999999</v>
      </c>
      <c r="D100" s="7">
        <v>1.59</v>
      </c>
      <c r="E100" s="7">
        <v>1.759231</v>
      </c>
    </row>
    <row r="101" spans="1:5">
      <c r="A101" s="7">
        <v>4.03</v>
      </c>
      <c r="B101" s="7">
        <v>3.1972369999999999</v>
      </c>
      <c r="D101" s="7">
        <v>2.64</v>
      </c>
      <c r="E101" s="7">
        <v>3.2561629999999999</v>
      </c>
    </row>
    <row r="102" spans="1:5">
      <c r="A102" s="7">
        <v>4</v>
      </c>
      <c r="B102" s="7">
        <v>3.7810320000000002</v>
      </c>
      <c r="D102" s="7">
        <v>3.16</v>
      </c>
      <c r="E102" s="7">
        <v>5.907794</v>
      </c>
    </row>
    <row r="103" spans="1:5">
      <c r="A103" s="7">
        <v>3.99</v>
      </c>
      <c r="B103" s="7">
        <v>3.9240780000000002</v>
      </c>
      <c r="D103" s="7">
        <v>2.34</v>
      </c>
      <c r="E103" s="7">
        <v>3.6886350000000001</v>
      </c>
    </row>
    <row r="104" spans="1:5">
      <c r="A104" s="7">
        <v>3.98</v>
      </c>
      <c r="B104" s="7">
        <v>4.7600920000000002</v>
      </c>
      <c r="D104" s="7">
        <v>2.1800000000000002</v>
      </c>
      <c r="E104" s="7">
        <v>3.564514</v>
      </c>
    </row>
    <row r="105" spans="1:5">
      <c r="A105" s="7">
        <v>3.96</v>
      </c>
      <c r="B105" s="7">
        <v>3.3977110000000001</v>
      </c>
      <c r="D105" s="7">
        <v>1.48</v>
      </c>
      <c r="E105" s="7">
        <v>2.22403</v>
      </c>
    </row>
    <row r="106" spans="1:5">
      <c r="A106" s="7">
        <v>3.94</v>
      </c>
      <c r="B106" s="7">
        <v>3.1447509999999999</v>
      </c>
      <c r="D106" s="7">
        <v>2.52</v>
      </c>
      <c r="E106" s="7">
        <v>5.0423929999999997</v>
      </c>
    </row>
    <row r="107" spans="1:5">
      <c r="A107" s="7">
        <v>3.93</v>
      </c>
      <c r="B107" s="7">
        <v>5.0813189999999997</v>
      </c>
      <c r="D107" s="7">
        <v>2.21</v>
      </c>
      <c r="E107" s="7">
        <v>1.8231360000000001</v>
      </c>
    </row>
    <row r="108" spans="1:5">
      <c r="A108" s="7">
        <v>3.93</v>
      </c>
      <c r="B108" s="7">
        <v>1.3958090000000001</v>
      </c>
      <c r="D108" s="7">
        <v>1.17</v>
      </c>
      <c r="E108" s="7">
        <v>1.794869</v>
      </c>
    </row>
    <row r="109" spans="1:5">
      <c r="A109" s="7">
        <v>3.93</v>
      </c>
      <c r="B109" s="7">
        <v>3.4383810000000001</v>
      </c>
      <c r="D109" s="7">
        <v>1.58</v>
      </c>
      <c r="E109" s="7">
        <v>2.521055</v>
      </c>
    </row>
    <row r="110" spans="1:5">
      <c r="A110" s="7">
        <v>3.92</v>
      </c>
      <c r="B110" s="7">
        <v>3.2087539999999999</v>
      </c>
      <c r="D110" s="7">
        <v>1.28</v>
      </c>
      <c r="E110" s="7">
        <v>1.8181639999999999</v>
      </c>
    </row>
    <row r="111" spans="1:5">
      <c r="A111" s="7">
        <v>3.91</v>
      </c>
      <c r="B111" s="7">
        <v>3.5639989999999999</v>
      </c>
      <c r="D111" s="7">
        <v>1.61</v>
      </c>
      <c r="E111" s="7">
        <v>4.2873380000000001</v>
      </c>
    </row>
    <row r="112" spans="1:5">
      <c r="A112" s="7">
        <v>3.91</v>
      </c>
      <c r="B112" s="7">
        <v>3.3598240000000001</v>
      </c>
      <c r="D112" s="7">
        <v>2.4</v>
      </c>
      <c r="E112" s="7">
        <v>1.4733620000000001</v>
      </c>
    </row>
    <row r="113" spans="1:5">
      <c r="A113" s="7">
        <v>3.9</v>
      </c>
      <c r="B113" s="7">
        <v>4.9052210000000001</v>
      </c>
      <c r="D113" s="7">
        <v>6.77</v>
      </c>
      <c r="E113" s="7">
        <v>1.371289</v>
      </c>
    </row>
    <row r="114" spans="1:5">
      <c r="A114" s="7">
        <v>3.9</v>
      </c>
      <c r="B114" s="7">
        <v>3.016111</v>
      </c>
      <c r="D114" s="7">
        <v>1.24</v>
      </c>
      <c r="E114" s="7">
        <v>4.440855</v>
      </c>
    </row>
    <row r="115" spans="1:5">
      <c r="A115" s="7">
        <v>3.88</v>
      </c>
      <c r="B115" s="7">
        <v>3.0475729999999999</v>
      </c>
      <c r="D115" s="7">
        <v>7.28</v>
      </c>
      <c r="E115" s="7">
        <v>2.1742520000000001</v>
      </c>
    </row>
    <row r="116" spans="1:5">
      <c r="A116" s="7">
        <v>3.88</v>
      </c>
      <c r="B116" s="7">
        <v>3.7902390000000001</v>
      </c>
      <c r="D116" s="7">
        <v>1.26</v>
      </c>
      <c r="E116" s="7">
        <v>2.370034</v>
      </c>
    </row>
    <row r="117" spans="1:5">
      <c r="A117" s="7">
        <v>3.87</v>
      </c>
      <c r="B117" s="7">
        <v>3.903022</v>
      </c>
      <c r="D117" s="7">
        <v>1.07</v>
      </c>
      <c r="E117" s="7">
        <v>2.2422870000000001</v>
      </c>
    </row>
    <row r="118" spans="1:5">
      <c r="A118" s="7">
        <v>3.87</v>
      </c>
      <c r="B118" s="7">
        <v>4.3463960000000004</v>
      </c>
      <c r="D118" s="7">
        <v>1</v>
      </c>
      <c r="E118" s="7">
        <v>2.2006739999999998</v>
      </c>
    </row>
    <row r="119" spans="1:5">
      <c r="A119" s="7">
        <v>3.87</v>
      </c>
      <c r="B119" s="7">
        <v>1.5719639999999999</v>
      </c>
      <c r="D119" s="7">
        <v>1.38</v>
      </c>
      <c r="E119" s="7">
        <v>2.2070310000000002</v>
      </c>
    </row>
    <row r="120" spans="1:5">
      <c r="A120" s="7">
        <v>3.86</v>
      </c>
      <c r="B120" s="7">
        <v>5.3899790000000003</v>
      </c>
      <c r="D120" s="7">
        <v>1.38</v>
      </c>
      <c r="E120" s="7">
        <v>2.2070310000000002</v>
      </c>
    </row>
    <row r="121" spans="1:5">
      <c r="A121" s="7">
        <v>3.86</v>
      </c>
      <c r="B121" s="7">
        <v>5.3899790000000003</v>
      </c>
      <c r="D121" s="7">
        <v>1.22</v>
      </c>
      <c r="E121" s="7">
        <v>2.6660020000000002</v>
      </c>
    </row>
    <row r="122" spans="1:5">
      <c r="A122" s="7">
        <v>3.81</v>
      </c>
      <c r="B122" s="7">
        <v>2.7859259999999999</v>
      </c>
      <c r="D122" s="7">
        <v>1.57</v>
      </c>
      <c r="E122" s="7">
        <v>2.7355640000000001</v>
      </c>
    </row>
    <row r="123" spans="1:5">
      <c r="A123" s="7">
        <v>3.8</v>
      </c>
      <c r="B123" s="7">
        <v>3.6573850000000001</v>
      </c>
      <c r="D123" s="7">
        <v>2.1</v>
      </c>
      <c r="E123" s="7">
        <v>2.1560169999999999</v>
      </c>
    </row>
    <row r="124" spans="1:5">
      <c r="A124" s="7">
        <v>3.8</v>
      </c>
      <c r="B124" s="7">
        <v>4.350015</v>
      </c>
      <c r="D124" s="7">
        <v>2.37</v>
      </c>
      <c r="E124" s="7">
        <v>1.6238170000000001</v>
      </c>
    </row>
    <row r="125" spans="1:5">
      <c r="A125" s="7">
        <v>3.79</v>
      </c>
      <c r="B125" s="7">
        <v>3.236774</v>
      </c>
      <c r="D125" s="7">
        <v>2.52</v>
      </c>
      <c r="E125" s="7">
        <v>2.6912530000000001</v>
      </c>
    </row>
    <row r="126" spans="1:5">
      <c r="A126" s="7">
        <v>3.79</v>
      </c>
      <c r="B126" s="7">
        <v>2.0027659999999998</v>
      </c>
      <c r="D126" s="7">
        <v>3.25</v>
      </c>
      <c r="E126" s="7">
        <v>1.927735</v>
      </c>
    </row>
    <row r="127" spans="1:5">
      <c r="A127" s="7">
        <v>3.76</v>
      </c>
      <c r="B127" s="7">
        <v>3.1399620000000001</v>
      </c>
      <c r="D127" s="7">
        <v>4.13</v>
      </c>
      <c r="E127" s="7">
        <v>2.0983550000000002</v>
      </c>
    </row>
    <row r="128" spans="1:5">
      <c r="A128" s="7">
        <v>3.75</v>
      </c>
      <c r="B128" s="7">
        <v>2.0217200000000002</v>
      </c>
      <c r="D128" s="7">
        <v>4.13</v>
      </c>
      <c r="E128" s="7">
        <v>2.0983550000000002</v>
      </c>
    </row>
    <row r="129" spans="1:5">
      <c r="A129" s="7">
        <v>3.74</v>
      </c>
      <c r="B129" s="7">
        <v>4.7788000000000004</v>
      </c>
      <c r="D129" s="7">
        <v>2.2200000000000002</v>
      </c>
      <c r="E129" s="7">
        <v>1.315817</v>
      </c>
    </row>
    <row r="130" spans="1:5">
      <c r="A130" s="7">
        <v>3.73</v>
      </c>
      <c r="B130" s="7">
        <v>4.3207180000000003</v>
      </c>
      <c r="D130" s="7">
        <v>1.98</v>
      </c>
      <c r="E130" s="7">
        <v>2.1237889999999999</v>
      </c>
    </row>
    <row r="131" spans="1:5">
      <c r="A131" s="7">
        <v>3.72</v>
      </c>
      <c r="B131" s="7">
        <v>3.8368250000000002</v>
      </c>
      <c r="D131" s="7">
        <v>4.6900000000000004</v>
      </c>
      <c r="E131" s="7">
        <v>2.7006730000000001</v>
      </c>
    </row>
    <row r="132" spans="1:5">
      <c r="A132" s="7">
        <v>3.71</v>
      </c>
      <c r="B132" s="7">
        <v>3.3209080000000002</v>
      </c>
      <c r="D132" s="7">
        <v>2.19</v>
      </c>
      <c r="E132" s="7">
        <v>2.4892280000000002</v>
      </c>
    </row>
    <row r="133" spans="1:5">
      <c r="A133" s="7">
        <v>3.71</v>
      </c>
      <c r="B133" s="7">
        <v>2.9355479999999998</v>
      </c>
      <c r="D133" s="7">
        <v>2.33</v>
      </c>
      <c r="E133" s="7">
        <v>1.654693</v>
      </c>
    </row>
    <row r="134" spans="1:5">
      <c r="A134" s="7">
        <v>3.7</v>
      </c>
      <c r="B134" s="7">
        <v>4.2456139999999998</v>
      </c>
      <c r="D134" s="7">
        <v>2.52</v>
      </c>
      <c r="E134" s="7">
        <v>2.3379639999999999</v>
      </c>
    </row>
    <row r="135" spans="1:5">
      <c r="A135" s="7">
        <v>3.69</v>
      </c>
      <c r="B135" s="7">
        <v>4.2657790000000002</v>
      </c>
      <c r="D135" s="7">
        <v>1.92</v>
      </c>
      <c r="E135" s="7">
        <v>3.0310579999999998</v>
      </c>
    </row>
    <row r="136" spans="1:5">
      <c r="A136" s="7">
        <v>3.68</v>
      </c>
      <c r="B136" s="7">
        <v>2.8059630000000002</v>
      </c>
      <c r="D136" s="7">
        <v>1.88</v>
      </c>
      <c r="E136" s="7">
        <v>2.6566019999999999</v>
      </c>
    </row>
    <row r="137" spans="1:5">
      <c r="A137" s="7">
        <v>3.67</v>
      </c>
      <c r="B137" s="7">
        <v>3.5374409999999998</v>
      </c>
      <c r="D137" s="7">
        <v>1.87</v>
      </c>
      <c r="E137" s="7">
        <v>2.597315</v>
      </c>
    </row>
    <row r="138" spans="1:5">
      <c r="A138" s="7">
        <v>3.66</v>
      </c>
      <c r="B138" s="7">
        <v>3.2294299999999998</v>
      </c>
      <c r="D138" s="7">
        <v>1.75</v>
      </c>
      <c r="E138" s="7">
        <v>1.602903</v>
      </c>
    </row>
    <row r="139" spans="1:5">
      <c r="A139" s="7">
        <v>3.65</v>
      </c>
      <c r="B139" s="7">
        <v>4.1527329999999996</v>
      </c>
      <c r="D139" s="7">
        <v>1.57</v>
      </c>
      <c r="E139" s="7">
        <v>1.5699129999999999</v>
      </c>
    </row>
    <row r="140" spans="1:5">
      <c r="A140" s="7">
        <v>3.65</v>
      </c>
      <c r="B140" s="7">
        <v>3.4831240000000001</v>
      </c>
      <c r="D140" s="7">
        <v>2.96</v>
      </c>
      <c r="E140" s="7">
        <v>1.7231339999999999</v>
      </c>
    </row>
    <row r="141" spans="1:5">
      <c r="A141" s="7">
        <v>3.63</v>
      </c>
      <c r="B141" s="7">
        <v>2.6275979999999999</v>
      </c>
      <c r="D141" s="7">
        <v>2.95</v>
      </c>
      <c r="E141" s="7">
        <v>4.2771800000000004</v>
      </c>
    </row>
    <row r="142" spans="1:5">
      <c r="A142" s="7">
        <v>3.61</v>
      </c>
      <c r="B142" s="7">
        <v>4.3874209999999998</v>
      </c>
      <c r="D142" s="7">
        <v>1.26</v>
      </c>
      <c r="E142" s="7">
        <v>2.5973950000000001</v>
      </c>
    </row>
    <row r="143" spans="1:5">
      <c r="A143" s="7">
        <v>3.61</v>
      </c>
      <c r="B143" s="7">
        <v>3.2438210000000001</v>
      </c>
      <c r="D143" s="7">
        <v>2.19</v>
      </c>
      <c r="E143" s="7">
        <v>2.2607650000000001</v>
      </c>
    </row>
    <row r="144" spans="1:5">
      <c r="A144" s="7">
        <v>3.61</v>
      </c>
      <c r="B144" s="7">
        <v>3.1898300000000002</v>
      </c>
      <c r="D144" s="7">
        <v>1.35</v>
      </c>
      <c r="E144" s="7">
        <v>3.7355939999999999</v>
      </c>
    </row>
    <row r="145" spans="1:5">
      <c r="A145" s="7">
        <v>3.6</v>
      </c>
      <c r="B145" s="7">
        <v>3.5478350000000001</v>
      </c>
      <c r="D145" s="7">
        <v>1.37</v>
      </c>
      <c r="E145" s="7">
        <v>1.900379</v>
      </c>
    </row>
    <row r="146" spans="1:5">
      <c r="A146" s="7">
        <v>3.58</v>
      </c>
      <c r="B146" s="7">
        <v>5.3996500000000003</v>
      </c>
      <c r="D146" s="7">
        <v>4.1500000000000004</v>
      </c>
      <c r="E146" s="7">
        <v>4.0257949999999996</v>
      </c>
    </row>
    <row r="147" spans="1:5">
      <c r="A147" s="7">
        <v>3.58</v>
      </c>
      <c r="B147" s="7">
        <v>4.208609</v>
      </c>
      <c r="D147" s="7">
        <v>1.42</v>
      </c>
      <c r="E147" s="7">
        <v>1.5457959999999999</v>
      </c>
    </row>
    <row r="148" spans="1:5">
      <c r="A148" s="7">
        <v>3.58</v>
      </c>
      <c r="B148" s="7">
        <v>4.1738949999999999</v>
      </c>
      <c r="D148" s="7">
        <v>1.18</v>
      </c>
      <c r="E148" s="7">
        <v>1.4394769999999999</v>
      </c>
    </row>
    <row r="149" spans="1:5">
      <c r="A149" s="7">
        <v>3.58</v>
      </c>
      <c r="B149" s="7">
        <v>2.701778</v>
      </c>
      <c r="D149" s="7">
        <v>1.1100000000000001</v>
      </c>
      <c r="E149" s="7">
        <v>1.6464890000000001</v>
      </c>
    </row>
    <row r="150" spans="1:5">
      <c r="A150" s="7">
        <v>3.57</v>
      </c>
      <c r="B150" s="7">
        <v>3.9409709999999998</v>
      </c>
      <c r="D150" s="7">
        <v>1.83</v>
      </c>
      <c r="E150" s="7">
        <v>1.978861</v>
      </c>
    </row>
    <row r="151" spans="1:5">
      <c r="A151" s="7">
        <v>3.56</v>
      </c>
      <c r="B151" s="7">
        <v>4.3308309999999999</v>
      </c>
      <c r="D151" s="7">
        <v>2.1800000000000002</v>
      </c>
      <c r="E151" s="7">
        <v>2.686029</v>
      </c>
    </row>
    <row r="152" spans="1:5">
      <c r="A152" s="7">
        <v>3.54</v>
      </c>
      <c r="B152" s="7">
        <v>4.7895659999999998</v>
      </c>
      <c r="D152" s="7">
        <v>2.61</v>
      </c>
      <c r="E152" s="7">
        <v>1.8537330000000001</v>
      </c>
    </row>
    <row r="153" spans="1:5">
      <c r="A153" s="7">
        <v>3.54</v>
      </c>
      <c r="B153" s="7">
        <v>3.350711</v>
      </c>
      <c r="D153" s="7">
        <v>1.29</v>
      </c>
      <c r="E153" s="7">
        <v>2.0195650000000001</v>
      </c>
    </row>
    <row r="154" spans="1:5">
      <c r="A154" s="7">
        <v>3.53</v>
      </c>
      <c r="B154" s="7">
        <v>3.3137449999999999</v>
      </c>
      <c r="D154" s="7">
        <v>8.24</v>
      </c>
      <c r="E154" s="7">
        <v>2.9838149999999999</v>
      </c>
    </row>
    <row r="155" spans="1:5">
      <c r="A155" s="7">
        <v>3.53</v>
      </c>
      <c r="B155" s="7">
        <v>3.6234679999999999</v>
      </c>
      <c r="D155" s="7">
        <v>5.36</v>
      </c>
      <c r="E155" s="7">
        <v>3.218915</v>
      </c>
    </row>
    <row r="156" spans="1:5">
      <c r="A156" s="7">
        <v>3.49</v>
      </c>
      <c r="B156" s="7">
        <v>2.2680159999999998</v>
      </c>
      <c r="D156" s="7">
        <v>1.82</v>
      </c>
      <c r="E156" s="7">
        <v>3.2422049999999998</v>
      </c>
    </row>
    <row r="157" spans="1:5">
      <c r="A157" s="7">
        <v>3.49</v>
      </c>
      <c r="B157" s="7">
        <v>3.4534400000000001</v>
      </c>
      <c r="D157" s="7">
        <v>1.52</v>
      </c>
      <c r="E157" s="7">
        <v>2.9526059999999998</v>
      </c>
    </row>
    <row r="158" spans="1:5">
      <c r="A158" s="7">
        <v>3.48</v>
      </c>
      <c r="B158" s="7">
        <v>4.268656</v>
      </c>
      <c r="D158" s="7">
        <v>2.9</v>
      </c>
      <c r="E158" s="7">
        <v>3.0223080000000002</v>
      </c>
    </row>
    <row r="159" spans="1:5">
      <c r="A159" s="7">
        <v>3.47</v>
      </c>
      <c r="B159" s="7">
        <v>3.1720060000000001</v>
      </c>
      <c r="D159" s="7">
        <v>1.75</v>
      </c>
      <c r="E159" s="7">
        <v>5.8308739999999997</v>
      </c>
    </row>
    <row r="160" spans="1:5">
      <c r="A160" s="7">
        <v>3.47</v>
      </c>
      <c r="B160" s="7">
        <v>6.3015460000000001</v>
      </c>
      <c r="D160" s="7">
        <v>2.65</v>
      </c>
      <c r="E160" s="7">
        <v>4.2747390000000003</v>
      </c>
    </row>
    <row r="161" spans="1:5">
      <c r="A161" s="7">
        <v>3.46</v>
      </c>
      <c r="B161" s="7">
        <v>3.9163260000000002</v>
      </c>
      <c r="D161" s="7">
        <v>2.62</v>
      </c>
      <c r="E161" s="7">
        <v>3.6945269999999999</v>
      </c>
    </row>
    <row r="162" spans="1:5">
      <c r="A162" s="7">
        <v>3.46</v>
      </c>
      <c r="B162" s="7">
        <v>2.60378</v>
      </c>
      <c r="D162" s="7">
        <v>1.99</v>
      </c>
      <c r="E162" s="7">
        <v>2.8779340000000002</v>
      </c>
    </row>
    <row r="163" spans="1:5">
      <c r="A163" s="7">
        <v>3.45</v>
      </c>
      <c r="B163" s="7">
        <v>3.4228860000000001</v>
      </c>
      <c r="D163" s="7">
        <v>1.85</v>
      </c>
      <c r="E163" s="7">
        <v>3.0880679999999998</v>
      </c>
    </row>
    <row r="164" spans="1:5">
      <c r="A164" s="7">
        <v>3.45</v>
      </c>
      <c r="B164" s="7">
        <v>3.580622</v>
      </c>
      <c r="D164" s="7">
        <v>1.1100000000000001</v>
      </c>
      <c r="E164" s="7">
        <v>3.3927149999999999</v>
      </c>
    </row>
    <row r="165" spans="1:5">
      <c r="A165" s="7">
        <v>3.45</v>
      </c>
      <c r="B165" s="7">
        <v>2.4728970000000001</v>
      </c>
      <c r="D165" s="7">
        <v>1.06</v>
      </c>
      <c r="E165" s="7">
        <v>2.1448710000000002</v>
      </c>
    </row>
    <row r="166" spans="1:5">
      <c r="A166" s="7">
        <v>3.45</v>
      </c>
      <c r="B166" s="7">
        <v>3.8454000000000002</v>
      </c>
      <c r="D166" s="7">
        <v>1.04</v>
      </c>
      <c r="E166" s="7">
        <v>2.9644300000000001</v>
      </c>
    </row>
    <row r="167" spans="1:5">
      <c r="A167" s="7">
        <v>3.44</v>
      </c>
      <c r="B167" s="7">
        <v>3.1759770000000001</v>
      </c>
      <c r="D167" s="7">
        <v>1.1499999999999999</v>
      </c>
      <c r="E167" s="7">
        <v>1.5864819999999999</v>
      </c>
    </row>
    <row r="168" spans="1:5">
      <c r="A168" s="7">
        <v>3.43</v>
      </c>
      <c r="B168" s="7">
        <v>4.4758389999999997</v>
      </c>
      <c r="D168" s="7">
        <v>2.33</v>
      </c>
      <c r="E168" s="7">
        <v>2.4199109999999999</v>
      </c>
    </row>
    <row r="169" spans="1:5">
      <c r="A169" s="7">
        <v>3.43</v>
      </c>
      <c r="B169" s="7">
        <v>4.2008989999999997</v>
      </c>
      <c r="D169" s="7">
        <v>2.76</v>
      </c>
      <c r="E169" s="7">
        <v>1.8185899999999999</v>
      </c>
    </row>
    <row r="170" spans="1:5">
      <c r="A170" s="7">
        <v>3.42</v>
      </c>
      <c r="B170" s="7">
        <v>3.5630570000000001</v>
      </c>
      <c r="D170" s="7">
        <v>1.41</v>
      </c>
      <c r="E170" s="7">
        <v>1.52684</v>
      </c>
    </row>
    <row r="171" spans="1:5">
      <c r="A171" s="7">
        <v>3.42</v>
      </c>
      <c r="B171" s="7">
        <v>3.1351420000000001</v>
      </c>
      <c r="D171" s="7">
        <v>1.07</v>
      </c>
      <c r="E171" s="7">
        <v>2.2371910000000002</v>
      </c>
    </row>
    <row r="172" spans="1:5">
      <c r="A172" s="7">
        <v>3.41</v>
      </c>
      <c r="B172" s="7">
        <v>2.3303829999999999</v>
      </c>
      <c r="D172" s="7">
        <v>1</v>
      </c>
      <c r="E172" s="7">
        <v>1.446075</v>
      </c>
    </row>
    <row r="173" spans="1:5">
      <c r="A173" s="7">
        <v>3.41</v>
      </c>
      <c r="B173" s="7">
        <v>2.1441189999999999</v>
      </c>
      <c r="D173" s="7">
        <v>3.17</v>
      </c>
      <c r="E173" s="7">
        <v>1.6475880000000001</v>
      </c>
    </row>
    <row r="174" spans="1:5">
      <c r="A174" s="7">
        <v>3.39</v>
      </c>
      <c r="B174" s="7">
        <v>5.1196549999999998</v>
      </c>
      <c r="D174" s="7">
        <v>1.1000000000000001</v>
      </c>
      <c r="E174" s="7">
        <v>1.713832</v>
      </c>
    </row>
    <row r="175" spans="1:5">
      <c r="A175" s="7">
        <v>3.38</v>
      </c>
      <c r="B175" s="7">
        <v>4.8838309999999998</v>
      </c>
      <c r="D175" s="7">
        <v>1.05</v>
      </c>
      <c r="E175" s="7">
        <v>3.7404869999999999</v>
      </c>
    </row>
    <row r="176" spans="1:5">
      <c r="A176" s="7">
        <v>3.38</v>
      </c>
      <c r="B176" s="7">
        <v>4.8130769999999998</v>
      </c>
      <c r="D176" s="7">
        <v>1.82</v>
      </c>
      <c r="E176" s="7">
        <v>1.3051140000000001</v>
      </c>
    </row>
    <row r="177" spans="1:5">
      <c r="A177" s="7">
        <v>3.38</v>
      </c>
      <c r="B177" s="7">
        <v>3.8379919999999998</v>
      </c>
      <c r="D177" s="7">
        <v>1.52</v>
      </c>
      <c r="E177" s="7">
        <v>2.740564</v>
      </c>
    </row>
    <row r="178" spans="1:5">
      <c r="A178" s="7">
        <v>3.36</v>
      </c>
      <c r="B178" s="7">
        <v>3.578071</v>
      </c>
      <c r="D178" s="7">
        <v>1.52</v>
      </c>
      <c r="E178" s="7">
        <v>2.740564</v>
      </c>
    </row>
    <row r="179" spans="1:5">
      <c r="A179" s="7">
        <v>3.35</v>
      </c>
      <c r="B179" s="7">
        <v>3.112206</v>
      </c>
      <c r="D179" s="7">
        <v>1.1000000000000001</v>
      </c>
      <c r="E179" s="7">
        <v>2.3729619999999998</v>
      </c>
    </row>
    <row r="180" spans="1:5">
      <c r="A180" s="7">
        <v>3.34</v>
      </c>
      <c r="B180" s="7">
        <v>4.1369829999999999</v>
      </c>
      <c r="D180" s="7">
        <v>2.75</v>
      </c>
      <c r="E180" s="7">
        <v>1.371721</v>
      </c>
    </row>
    <row r="181" spans="1:5">
      <c r="A181" s="7">
        <v>3.34</v>
      </c>
      <c r="B181" s="7">
        <v>4.2685700000000004</v>
      </c>
      <c r="D181" s="7">
        <v>1.1399999999999999</v>
      </c>
      <c r="E181" s="7">
        <v>3.2984819999999999</v>
      </c>
    </row>
    <row r="182" spans="1:5">
      <c r="A182" s="7">
        <v>3.34</v>
      </c>
      <c r="B182" s="7">
        <v>2.6848939999999999</v>
      </c>
      <c r="D182" s="7">
        <v>1.3</v>
      </c>
      <c r="E182" s="7">
        <v>1.8510310000000001</v>
      </c>
    </row>
    <row r="183" spans="1:5">
      <c r="A183" s="7">
        <v>3.34</v>
      </c>
      <c r="B183" s="7">
        <v>4.2257959999999999</v>
      </c>
      <c r="D183" s="7">
        <v>1.1599999999999999</v>
      </c>
      <c r="E183" s="7">
        <v>2.2871570000000001</v>
      </c>
    </row>
    <row r="184" spans="1:5">
      <c r="A184" s="7">
        <v>3.33</v>
      </c>
      <c r="B184" s="7">
        <v>4.1381560000000004</v>
      </c>
      <c r="D184" s="7">
        <v>7.21</v>
      </c>
      <c r="E184" s="7">
        <v>1.7797190000000001</v>
      </c>
    </row>
    <row r="185" spans="1:5">
      <c r="A185" s="7">
        <v>3.32</v>
      </c>
      <c r="B185" s="7">
        <v>4.1157209999999997</v>
      </c>
      <c r="D185" s="7">
        <v>3.92</v>
      </c>
      <c r="E185" s="7">
        <v>3.2087539999999999</v>
      </c>
    </row>
    <row r="186" spans="1:5">
      <c r="A186" s="7">
        <v>3.31</v>
      </c>
      <c r="B186" s="7">
        <v>3.0164870000000001</v>
      </c>
      <c r="D186" s="7">
        <v>2.29</v>
      </c>
      <c r="E186" s="7">
        <v>1.7670140000000001</v>
      </c>
    </row>
    <row r="187" spans="1:5">
      <c r="A187" s="7">
        <v>3.31</v>
      </c>
      <c r="B187" s="7">
        <v>4.9434849999999999</v>
      </c>
      <c r="D187" s="7">
        <v>4.9800000000000004</v>
      </c>
      <c r="E187" s="7">
        <v>3.093909</v>
      </c>
    </row>
    <row r="188" spans="1:5">
      <c r="A188" s="7">
        <v>3.3</v>
      </c>
      <c r="B188" s="7">
        <v>4.5222040000000003</v>
      </c>
      <c r="D188" s="7">
        <v>4.8899999999999997</v>
      </c>
      <c r="E188" s="7">
        <v>5.1832070000000003</v>
      </c>
    </row>
    <row r="189" spans="1:5">
      <c r="A189" s="7">
        <v>3.3</v>
      </c>
      <c r="B189" s="7">
        <v>3.4767709999999998</v>
      </c>
      <c r="D189" s="7">
        <v>1.72</v>
      </c>
      <c r="E189" s="7">
        <v>2.1296390000000001</v>
      </c>
    </row>
    <row r="190" spans="1:5">
      <c r="A190" s="7">
        <v>3.29</v>
      </c>
      <c r="B190" s="7">
        <v>4.032197</v>
      </c>
      <c r="D190" s="7">
        <v>2.16</v>
      </c>
      <c r="E190" s="7">
        <v>2.885345</v>
      </c>
    </row>
    <row r="191" spans="1:5">
      <c r="A191" s="7">
        <v>3.29</v>
      </c>
      <c r="B191" s="7">
        <v>5.1591170000000002</v>
      </c>
      <c r="D191" s="7">
        <v>1.05</v>
      </c>
      <c r="E191" s="7">
        <v>2.5423689999999999</v>
      </c>
    </row>
    <row r="192" spans="1:5">
      <c r="A192" s="7">
        <v>3.28</v>
      </c>
      <c r="B192" s="7">
        <v>3.9559160000000002</v>
      </c>
      <c r="D192" s="7">
        <v>2.79</v>
      </c>
      <c r="E192" s="7">
        <v>5.3238839999999996</v>
      </c>
    </row>
    <row r="193" spans="1:5">
      <c r="A193" s="7">
        <v>3.27</v>
      </c>
      <c r="B193" s="7">
        <v>3.461808</v>
      </c>
      <c r="D193" s="7">
        <v>1.71</v>
      </c>
      <c r="E193" s="7">
        <v>3.3649239999999998</v>
      </c>
    </row>
    <row r="194" spans="1:5">
      <c r="A194" s="7">
        <v>3.27</v>
      </c>
      <c r="B194" s="7">
        <v>3.9241969999999999</v>
      </c>
      <c r="D194" s="7">
        <v>1.71</v>
      </c>
      <c r="E194" s="7">
        <v>4.390587</v>
      </c>
    </row>
    <row r="195" spans="1:5">
      <c r="A195" s="7">
        <v>3.26</v>
      </c>
      <c r="B195" s="7">
        <v>4.952394</v>
      </c>
      <c r="D195" s="7">
        <v>1.7</v>
      </c>
      <c r="E195" s="7">
        <v>2.9262839999999999</v>
      </c>
    </row>
    <row r="196" spans="1:5">
      <c r="A196" s="7">
        <v>3.25</v>
      </c>
      <c r="B196" s="7">
        <v>2.2847010000000001</v>
      </c>
      <c r="D196" s="7">
        <v>1.18</v>
      </c>
      <c r="E196" s="7">
        <v>2.090932</v>
      </c>
    </row>
    <row r="197" spans="1:5">
      <c r="A197" s="7">
        <v>3.25</v>
      </c>
      <c r="B197" s="7">
        <v>1.927735</v>
      </c>
      <c r="D197" s="7">
        <v>4.2</v>
      </c>
      <c r="E197" s="7">
        <v>2.8391489999999999</v>
      </c>
    </row>
    <row r="198" spans="1:5">
      <c r="A198" s="7">
        <v>3.25</v>
      </c>
      <c r="B198" s="7">
        <v>4.2657790000000002</v>
      </c>
      <c r="D198" s="7">
        <v>1.49</v>
      </c>
      <c r="E198" s="7">
        <v>4.1763110000000001</v>
      </c>
    </row>
    <row r="199" spans="1:5">
      <c r="A199" s="7">
        <v>3.24</v>
      </c>
      <c r="B199" s="7">
        <v>2.813707</v>
      </c>
      <c r="D199" s="7">
        <v>1.45</v>
      </c>
      <c r="E199" s="7">
        <v>2.128647</v>
      </c>
    </row>
    <row r="200" spans="1:5">
      <c r="A200" s="7">
        <v>3.24</v>
      </c>
      <c r="B200" s="7">
        <v>4.593496</v>
      </c>
      <c r="D200" s="7">
        <v>1.33</v>
      </c>
      <c r="E200" s="7">
        <v>3.6023640000000001</v>
      </c>
    </row>
    <row r="201" spans="1:5">
      <c r="A201" s="7">
        <v>3.23</v>
      </c>
      <c r="B201" s="7">
        <v>2.3006199999999999</v>
      </c>
      <c r="D201" s="7">
        <v>2.81</v>
      </c>
      <c r="E201" s="7">
        <v>3.0396109999999998</v>
      </c>
    </row>
    <row r="202" spans="1:5">
      <c r="A202" s="7">
        <v>3.23</v>
      </c>
      <c r="B202" s="7">
        <v>5.1997039999999997</v>
      </c>
      <c r="D202" s="7">
        <v>1.86</v>
      </c>
      <c r="E202" s="7">
        <v>2.83209</v>
      </c>
    </row>
    <row r="203" spans="1:5">
      <c r="A203" s="7">
        <v>3.23</v>
      </c>
      <c r="B203" s="7">
        <v>2.0551270000000001</v>
      </c>
      <c r="D203" s="7">
        <v>1.86</v>
      </c>
      <c r="E203" s="7">
        <v>2.83209</v>
      </c>
    </row>
    <row r="204" spans="1:5">
      <c r="A204" s="7">
        <v>3.22</v>
      </c>
      <c r="B204" s="7">
        <v>3.9498319999999998</v>
      </c>
      <c r="D204" s="7">
        <v>3.12</v>
      </c>
      <c r="E204" s="7">
        <v>1.3311900000000001</v>
      </c>
    </row>
    <row r="205" spans="1:5">
      <c r="A205" s="7">
        <v>3.21</v>
      </c>
      <c r="B205" s="7">
        <v>4.896477</v>
      </c>
      <c r="D205" s="7">
        <v>1.38</v>
      </c>
      <c r="E205" s="7">
        <v>1.9701580000000001</v>
      </c>
    </row>
    <row r="206" spans="1:5">
      <c r="A206" s="7">
        <v>3.21</v>
      </c>
      <c r="B206" s="7">
        <v>4.063809</v>
      </c>
      <c r="D206" s="7">
        <v>1.1200000000000001</v>
      </c>
      <c r="E206" s="7">
        <v>2.595453</v>
      </c>
    </row>
    <row r="207" spans="1:5">
      <c r="A207" s="7">
        <v>3.2</v>
      </c>
      <c r="B207" s="7">
        <v>4.1656240000000002</v>
      </c>
      <c r="D207" s="7">
        <v>2.38</v>
      </c>
      <c r="E207" s="7">
        <v>3.2707670000000002</v>
      </c>
    </row>
    <row r="208" spans="1:5">
      <c r="A208" s="7">
        <v>3.19</v>
      </c>
      <c r="B208" s="7">
        <v>2.3551470000000001</v>
      </c>
      <c r="D208" s="7">
        <v>1.68</v>
      </c>
      <c r="E208" s="7">
        <v>3.0126010000000001</v>
      </c>
    </row>
    <row r="209" spans="1:5">
      <c r="A209" s="7">
        <v>3.19</v>
      </c>
      <c r="B209" s="7">
        <v>2.8286929999999999</v>
      </c>
      <c r="D209" s="7">
        <v>1.1599999999999999</v>
      </c>
      <c r="E209" s="7">
        <v>2.0036230000000002</v>
      </c>
    </row>
    <row r="210" spans="1:5">
      <c r="A210" s="7">
        <v>3.19</v>
      </c>
      <c r="B210" s="7">
        <v>5.0404090000000004</v>
      </c>
      <c r="D210" s="7">
        <v>1</v>
      </c>
      <c r="E210" s="7">
        <v>1.446075</v>
      </c>
    </row>
    <row r="211" spans="1:5">
      <c r="A211" s="7">
        <v>3.19</v>
      </c>
      <c r="B211" s="7">
        <v>3.7213729999999998</v>
      </c>
      <c r="D211" s="7">
        <v>1.04</v>
      </c>
      <c r="E211" s="7">
        <v>2.304967</v>
      </c>
    </row>
    <row r="212" spans="1:5">
      <c r="A212" s="7">
        <v>3.18</v>
      </c>
      <c r="B212" s="7">
        <v>2.9176700000000002</v>
      </c>
      <c r="D212" s="7">
        <v>1.98</v>
      </c>
      <c r="E212" s="7">
        <v>3.4881859999999998</v>
      </c>
    </row>
    <row r="213" spans="1:5">
      <c r="A213" s="7">
        <v>3.18</v>
      </c>
      <c r="B213" s="7">
        <v>3.685073</v>
      </c>
      <c r="D213" s="7">
        <v>1.39</v>
      </c>
      <c r="E213" s="7">
        <v>3.1302029999999998</v>
      </c>
    </row>
    <row r="214" spans="1:5">
      <c r="A214" s="7">
        <v>3.18</v>
      </c>
      <c r="B214" s="7">
        <v>3.3098610000000002</v>
      </c>
      <c r="D214" s="7">
        <v>1.07</v>
      </c>
      <c r="E214" s="7">
        <v>3.686785</v>
      </c>
    </row>
    <row r="215" spans="1:5">
      <c r="A215" s="7">
        <v>3.18</v>
      </c>
      <c r="B215" s="7">
        <v>3.4919359999999999</v>
      </c>
      <c r="D215" s="7">
        <v>1.03</v>
      </c>
      <c r="E215" s="7">
        <v>4.042694</v>
      </c>
    </row>
    <row r="216" spans="1:5">
      <c r="A216" s="7">
        <v>3.17</v>
      </c>
      <c r="B216" s="7">
        <v>3.3832949999999999</v>
      </c>
      <c r="D216" s="7">
        <v>1.1100000000000001</v>
      </c>
      <c r="E216" s="7">
        <v>1.3358950000000001</v>
      </c>
    </row>
    <row r="217" spans="1:5">
      <c r="A217" s="7">
        <v>3.17</v>
      </c>
      <c r="B217" s="7">
        <v>1.6475880000000001</v>
      </c>
      <c r="D217" s="7">
        <v>1.06</v>
      </c>
      <c r="E217" s="7">
        <v>2.7857989999999999</v>
      </c>
    </row>
    <row r="218" spans="1:5">
      <c r="A218" s="7">
        <v>3.17</v>
      </c>
      <c r="B218" s="7">
        <v>3.215176</v>
      </c>
      <c r="D218" s="7">
        <v>1.28</v>
      </c>
      <c r="E218" s="7">
        <v>2.1408990000000001</v>
      </c>
    </row>
    <row r="219" spans="1:5">
      <c r="A219" s="7">
        <v>3.17</v>
      </c>
      <c r="B219" s="7">
        <v>2.7461180000000001</v>
      </c>
      <c r="D219" s="7">
        <v>1.3</v>
      </c>
      <c r="E219" s="7">
        <v>2.7977349999999999</v>
      </c>
    </row>
    <row r="220" spans="1:5">
      <c r="A220" s="7">
        <v>3.16</v>
      </c>
      <c r="B220" s="7">
        <v>5.907794</v>
      </c>
      <c r="D220" s="7">
        <v>1.04</v>
      </c>
      <c r="E220" s="7">
        <v>1.394093</v>
      </c>
    </row>
    <row r="221" spans="1:5">
      <c r="A221" s="7">
        <v>3.16</v>
      </c>
      <c r="B221" s="7">
        <v>5.2759359999999997</v>
      </c>
      <c r="D221" s="7">
        <v>1.82</v>
      </c>
      <c r="E221" s="7">
        <v>1.7061360000000001</v>
      </c>
    </row>
    <row r="222" spans="1:5">
      <c r="A222" s="7">
        <v>3.15</v>
      </c>
      <c r="B222" s="7">
        <v>4.4633409999999998</v>
      </c>
      <c r="D222" s="7">
        <v>2.78</v>
      </c>
      <c r="E222" s="7">
        <v>2.441875</v>
      </c>
    </row>
    <row r="223" spans="1:5">
      <c r="A223" s="7">
        <v>3.15</v>
      </c>
      <c r="B223" s="7">
        <v>3.6911330000000002</v>
      </c>
      <c r="D223" s="7">
        <v>1.36</v>
      </c>
      <c r="E223" s="7">
        <v>2.313456</v>
      </c>
    </row>
    <row r="224" spans="1:5">
      <c r="A224" s="7">
        <v>3.15</v>
      </c>
      <c r="B224" s="7">
        <v>3.6068720000000001</v>
      </c>
      <c r="D224" s="7"/>
      <c r="E224" s="7"/>
    </row>
    <row r="225" spans="1:5">
      <c r="A225" s="7">
        <v>3.14</v>
      </c>
      <c r="B225" s="7">
        <v>4.6846449999999997</v>
      </c>
      <c r="D225" s="7"/>
      <c r="E225" s="7"/>
    </row>
    <row r="226" spans="1:5">
      <c r="A226" s="7">
        <v>3.14</v>
      </c>
      <c r="B226" s="7">
        <v>4.1235609999999996</v>
      </c>
      <c r="D226" s="7">
        <v>1.04</v>
      </c>
      <c r="E226" s="7">
        <v>2.0347629999999999</v>
      </c>
    </row>
    <row r="227" spans="1:5">
      <c r="A227" s="7">
        <v>3.13</v>
      </c>
      <c r="B227" s="7">
        <v>2.9468179999999999</v>
      </c>
      <c r="D227" s="7">
        <v>1.04</v>
      </c>
      <c r="E227" s="7">
        <v>2.304967</v>
      </c>
    </row>
    <row r="228" spans="1:5">
      <c r="A228" s="7">
        <v>3.13</v>
      </c>
      <c r="B228" s="7">
        <v>2.7942710000000002</v>
      </c>
      <c r="D228" s="7">
        <v>1.04</v>
      </c>
      <c r="E228" s="7">
        <v>2.7181419999999998</v>
      </c>
    </row>
    <row r="229" spans="1:5">
      <c r="A229" s="7">
        <v>3.12</v>
      </c>
      <c r="B229" s="7">
        <v>1.3311900000000001</v>
      </c>
      <c r="D229" s="7">
        <v>1.04</v>
      </c>
      <c r="E229" s="7">
        <v>2.9644300000000001</v>
      </c>
    </row>
    <row r="230" spans="1:5">
      <c r="A230" s="7">
        <v>3.12</v>
      </c>
      <c r="B230" s="7">
        <v>3.0201600000000002</v>
      </c>
      <c r="D230" s="7">
        <v>1.03</v>
      </c>
      <c r="E230" s="7">
        <v>1.5057529999999999</v>
      </c>
    </row>
    <row r="231" spans="1:5">
      <c r="A231" s="7">
        <v>3.11</v>
      </c>
      <c r="B231" s="7">
        <v>4.4259069999999996</v>
      </c>
      <c r="D231" s="7">
        <v>1.03</v>
      </c>
      <c r="E231" s="7">
        <v>2.796789</v>
      </c>
    </row>
    <row r="232" spans="1:5">
      <c r="A232" s="7">
        <v>3.1</v>
      </c>
      <c r="B232" s="7">
        <v>4.7839410000000004</v>
      </c>
      <c r="D232" s="7">
        <v>1.03</v>
      </c>
      <c r="E232" s="7">
        <v>2.992041</v>
      </c>
    </row>
    <row r="233" spans="1:5">
      <c r="A233" s="7">
        <v>3.09</v>
      </c>
      <c r="B233" s="7">
        <v>6.534427</v>
      </c>
      <c r="D233" s="7">
        <v>1.03</v>
      </c>
      <c r="E233" s="7">
        <v>2.992041</v>
      </c>
    </row>
    <row r="234" spans="1:5">
      <c r="A234" s="7">
        <v>3.09</v>
      </c>
      <c r="B234" s="7">
        <v>3.4408089999999998</v>
      </c>
      <c r="D234" s="7">
        <v>1.03</v>
      </c>
      <c r="E234" s="7">
        <v>3.7330130000000001</v>
      </c>
    </row>
    <row r="235" spans="1:5">
      <c r="A235" s="7">
        <v>3.07</v>
      </c>
      <c r="B235" s="7">
        <v>5.9442170000000001</v>
      </c>
      <c r="D235" s="7">
        <v>1.03</v>
      </c>
      <c r="E235" s="7">
        <v>3.9411749999999999</v>
      </c>
    </row>
    <row r="236" spans="1:5">
      <c r="A236" s="7">
        <v>3.07</v>
      </c>
      <c r="B236" s="7">
        <v>4.0478540000000001</v>
      </c>
      <c r="D236" s="7">
        <v>1.03</v>
      </c>
      <c r="E236" s="7">
        <v>4.042694</v>
      </c>
    </row>
    <row r="237" spans="1:5">
      <c r="A237" s="7">
        <v>3.06</v>
      </c>
      <c r="B237" s="7">
        <v>4.645397</v>
      </c>
      <c r="D237" s="7">
        <v>1.03</v>
      </c>
      <c r="E237" s="7">
        <v>2.372134</v>
      </c>
    </row>
    <row r="238" spans="1:5">
      <c r="A238" s="7">
        <v>3.05</v>
      </c>
      <c r="B238" s="7">
        <v>5.6647259999999999</v>
      </c>
      <c r="D238" s="7">
        <v>1.03</v>
      </c>
      <c r="E238" s="7">
        <v>2.372134</v>
      </c>
    </row>
    <row r="239" spans="1:5">
      <c r="A239" s="7">
        <v>3.05</v>
      </c>
      <c r="B239" s="7">
        <v>3.1802039999999998</v>
      </c>
      <c r="D239" s="7">
        <v>1.02</v>
      </c>
      <c r="E239" s="7">
        <v>1.69278</v>
      </c>
    </row>
    <row r="240" spans="1:5">
      <c r="A240" s="7">
        <v>3.04</v>
      </c>
      <c r="B240" s="7">
        <v>2.5541619999999998</v>
      </c>
      <c r="D240" s="7">
        <v>1.02</v>
      </c>
      <c r="E240" s="7">
        <v>3.6261950000000001</v>
      </c>
    </row>
    <row r="241" spans="1:5">
      <c r="A241" s="7">
        <v>3.03</v>
      </c>
      <c r="B241" s="7">
        <v>2.5933679999999999</v>
      </c>
      <c r="D241" s="7">
        <v>1.02</v>
      </c>
      <c r="E241" s="7">
        <v>2.2178629999999999</v>
      </c>
    </row>
    <row r="242" spans="1:5">
      <c r="A242" s="7">
        <v>3.02</v>
      </c>
      <c r="B242" s="7">
        <v>2.685082</v>
      </c>
      <c r="D242" s="7">
        <v>1.01</v>
      </c>
      <c r="E242" s="7">
        <v>1.478853</v>
      </c>
    </row>
    <row r="243" spans="1:5">
      <c r="A243" s="7">
        <v>3.02</v>
      </c>
      <c r="B243" s="7">
        <v>5.2357399999999998</v>
      </c>
      <c r="D243" s="7">
        <v>1.01</v>
      </c>
      <c r="E243" s="7">
        <v>1.917923</v>
      </c>
    </row>
    <row r="244" spans="1:5">
      <c r="A244" s="7">
        <v>3.01</v>
      </c>
      <c r="B244" s="7">
        <v>4.2729939999999997</v>
      </c>
      <c r="D244" s="7">
        <v>1</v>
      </c>
      <c r="E244" s="7">
        <v>1.446075</v>
      </c>
    </row>
    <row r="245" spans="1:5">
      <c r="A245" s="7">
        <v>2.99</v>
      </c>
      <c r="B245" s="7">
        <v>3.0361889999999998</v>
      </c>
      <c r="D245" s="7">
        <v>1</v>
      </c>
      <c r="E245" s="7">
        <v>1.552999</v>
      </c>
    </row>
    <row r="246" spans="1:5">
      <c r="A246" s="7">
        <v>2.98</v>
      </c>
      <c r="B246" s="7">
        <v>4.4922829999999996</v>
      </c>
      <c r="D246" s="7">
        <v>1</v>
      </c>
      <c r="E246" s="7">
        <v>3.2287249999999998</v>
      </c>
    </row>
    <row r="247" spans="1:5">
      <c r="A247" s="7">
        <v>2.98</v>
      </c>
      <c r="B247" s="7">
        <v>3.6992409999999998</v>
      </c>
      <c r="D247" s="7">
        <v>1</v>
      </c>
      <c r="E247" s="7">
        <v>2.3448850000000001</v>
      </c>
    </row>
    <row r="248" spans="1:5">
      <c r="A248" s="7">
        <v>2.97</v>
      </c>
      <c r="B248" s="7">
        <v>2.534065</v>
      </c>
      <c r="D248" s="7">
        <v>1</v>
      </c>
      <c r="E248" s="7">
        <v>2.7229019999999999</v>
      </c>
    </row>
    <row r="249" spans="1:5">
      <c r="A249" s="7">
        <v>2.97</v>
      </c>
      <c r="B249" s="7">
        <v>2.4708480000000002</v>
      </c>
      <c r="D249" s="7">
        <v>1</v>
      </c>
      <c r="E249" s="7">
        <v>1.3544830000000001</v>
      </c>
    </row>
    <row r="250" spans="1:5">
      <c r="A250" s="7">
        <v>2.96</v>
      </c>
      <c r="B250" s="7">
        <v>1.7231339999999999</v>
      </c>
      <c r="D250" s="7">
        <v>1</v>
      </c>
      <c r="E250" s="7">
        <v>2.9323160000000001</v>
      </c>
    </row>
    <row r="251" spans="1:5">
      <c r="A251" s="7">
        <v>2.96</v>
      </c>
      <c r="B251" s="7">
        <v>2.7533059999999998</v>
      </c>
      <c r="D251" s="7">
        <v>1</v>
      </c>
      <c r="E251" s="7">
        <v>2.2006739999999998</v>
      </c>
    </row>
    <row r="252" spans="1:5">
      <c r="A252" s="7">
        <v>2.95</v>
      </c>
      <c r="B252" s="7">
        <v>4.2771800000000004</v>
      </c>
      <c r="D252" s="7">
        <v>1</v>
      </c>
      <c r="E252" s="7">
        <v>2.9081969999999999</v>
      </c>
    </row>
    <row r="253" spans="1:5">
      <c r="A253" s="7">
        <v>2.95</v>
      </c>
      <c r="B253" s="7">
        <v>4.709765</v>
      </c>
      <c r="D253" s="7">
        <v>1</v>
      </c>
      <c r="E253" s="7">
        <v>3.3759679999999999</v>
      </c>
    </row>
    <row r="254" spans="1:5">
      <c r="A254" s="7">
        <v>2.94</v>
      </c>
      <c r="B254" s="7">
        <v>4.7321299999999997</v>
      </c>
      <c r="D254" s="7">
        <v>1</v>
      </c>
      <c r="E254" s="7">
        <v>1.7863020000000001</v>
      </c>
    </row>
    <row r="255" spans="1:5">
      <c r="A255" s="7">
        <v>2.94</v>
      </c>
      <c r="B255" s="7">
        <v>5.3917820000000001</v>
      </c>
    </row>
    <row r="256" spans="1:5">
      <c r="A256" s="7">
        <v>2.93</v>
      </c>
      <c r="B256" s="7">
        <v>4.8810039999999999</v>
      </c>
    </row>
    <row r="257" spans="1:2">
      <c r="A257" s="7">
        <v>2.92</v>
      </c>
      <c r="B257" s="7">
        <v>2.7054170000000002</v>
      </c>
    </row>
    <row r="258" spans="1:2">
      <c r="A258" s="7">
        <v>2.91</v>
      </c>
      <c r="B258" s="7">
        <v>5.2114659999999997</v>
      </c>
    </row>
    <row r="259" spans="1:2">
      <c r="A259" s="7">
        <v>2.9</v>
      </c>
      <c r="B259" s="7">
        <v>4.1039089999999998</v>
      </c>
    </row>
    <row r="260" spans="1:2">
      <c r="A260" s="7">
        <v>2.9</v>
      </c>
      <c r="B260" s="7">
        <v>3.5560749999999999</v>
      </c>
    </row>
    <row r="261" spans="1:2">
      <c r="A261" s="7">
        <v>2.9</v>
      </c>
      <c r="B261" s="7">
        <v>3.4751120000000002</v>
      </c>
    </row>
    <row r="262" spans="1:2">
      <c r="A262" s="7">
        <v>2.9</v>
      </c>
      <c r="B262" s="7">
        <v>2.402495</v>
      </c>
    </row>
    <row r="263" spans="1:2">
      <c r="A263" s="7">
        <v>2.9</v>
      </c>
      <c r="B263" s="7">
        <v>3.0223080000000002</v>
      </c>
    </row>
    <row r="264" spans="1:2">
      <c r="A264" s="7">
        <v>2.89</v>
      </c>
      <c r="B264" s="7">
        <v>5.1524559999999999</v>
      </c>
    </row>
    <row r="265" spans="1:2">
      <c r="A265" s="7">
        <v>2.89</v>
      </c>
      <c r="B265" s="7">
        <v>3.153861</v>
      </c>
    </row>
    <row r="266" spans="1:2">
      <c r="A266" s="7">
        <v>2.89</v>
      </c>
      <c r="B266" s="7">
        <v>2.4222410000000001</v>
      </c>
    </row>
    <row r="267" spans="1:2">
      <c r="A267" s="7">
        <v>2.88</v>
      </c>
      <c r="B267" s="7">
        <v>3.3120370000000001</v>
      </c>
    </row>
    <row r="268" spans="1:2">
      <c r="A268" s="7">
        <v>2.88</v>
      </c>
      <c r="B268" s="7">
        <v>3.1293690000000001</v>
      </c>
    </row>
    <row r="269" spans="1:2">
      <c r="A269" s="7">
        <v>2.88</v>
      </c>
      <c r="B269" s="7">
        <v>3.9436960000000001</v>
      </c>
    </row>
    <row r="270" spans="1:2">
      <c r="A270" s="7">
        <v>2.87</v>
      </c>
      <c r="B270" s="7">
        <v>2.3759000000000001</v>
      </c>
    </row>
    <row r="271" spans="1:2">
      <c r="A271" s="7">
        <v>2.87</v>
      </c>
      <c r="B271" s="7">
        <v>3.7944</v>
      </c>
    </row>
    <row r="272" spans="1:2">
      <c r="A272" s="7">
        <v>2.87</v>
      </c>
      <c r="B272" s="7">
        <v>4.7738110000000002</v>
      </c>
    </row>
    <row r="273" spans="1:2">
      <c r="A273" s="7">
        <v>2.87</v>
      </c>
      <c r="B273" s="7">
        <v>5.1997039999999997</v>
      </c>
    </row>
    <row r="274" spans="1:2">
      <c r="A274" s="7">
        <v>2.86</v>
      </c>
      <c r="B274" s="7">
        <v>4.907165</v>
      </c>
    </row>
    <row r="275" spans="1:2">
      <c r="A275" s="7">
        <v>2.85</v>
      </c>
      <c r="B275" s="7">
        <v>2.799814</v>
      </c>
    </row>
    <row r="276" spans="1:2">
      <c r="A276" s="7">
        <v>2.84</v>
      </c>
      <c r="B276" s="7">
        <v>2.4251809999999998</v>
      </c>
    </row>
    <row r="277" spans="1:2">
      <c r="A277" s="7">
        <v>2.84</v>
      </c>
      <c r="B277" s="7">
        <v>5.0909680000000002</v>
      </c>
    </row>
    <row r="278" spans="1:2">
      <c r="A278" s="7">
        <v>2.84</v>
      </c>
      <c r="B278" s="7">
        <v>3.5701830000000001</v>
      </c>
    </row>
    <row r="279" spans="1:2">
      <c r="A279" s="7">
        <v>2.84</v>
      </c>
      <c r="B279" s="7">
        <v>2.8122259999999999</v>
      </c>
    </row>
    <row r="280" spans="1:2">
      <c r="A280" s="7">
        <v>2.83</v>
      </c>
      <c r="B280" s="7">
        <v>3.8073380000000001</v>
      </c>
    </row>
    <row r="281" spans="1:2">
      <c r="A281" s="7">
        <v>2.82</v>
      </c>
      <c r="B281" s="7">
        <v>4.9033939999999996</v>
      </c>
    </row>
    <row r="282" spans="1:2">
      <c r="A282" s="7">
        <v>2.82</v>
      </c>
      <c r="B282" s="7">
        <v>1.736059</v>
      </c>
    </row>
    <row r="283" spans="1:2">
      <c r="A283" s="7">
        <v>2.82</v>
      </c>
      <c r="B283" s="7">
        <v>7.0595090000000003</v>
      </c>
    </row>
    <row r="284" spans="1:2">
      <c r="A284" s="7">
        <v>2.82</v>
      </c>
      <c r="B284" s="7">
        <v>2.5016409999999998</v>
      </c>
    </row>
    <row r="285" spans="1:2">
      <c r="A285" s="7">
        <v>2.82</v>
      </c>
      <c r="B285" s="7">
        <v>5.3951159999999998</v>
      </c>
    </row>
    <row r="286" spans="1:2">
      <c r="A286" s="7">
        <v>2.81</v>
      </c>
      <c r="B286" s="7">
        <v>3.0396109999999998</v>
      </c>
    </row>
    <row r="287" spans="1:2">
      <c r="A287" s="7">
        <v>2.8</v>
      </c>
      <c r="B287" s="7">
        <v>2.1236760000000001</v>
      </c>
    </row>
    <row r="288" spans="1:2">
      <c r="A288" s="7">
        <v>2.8</v>
      </c>
      <c r="B288" s="7">
        <v>4.8366369999999996</v>
      </c>
    </row>
    <row r="289" spans="1:2">
      <c r="A289" s="7">
        <v>2.79</v>
      </c>
      <c r="B289" s="7">
        <v>4.070513</v>
      </c>
    </row>
    <row r="290" spans="1:2">
      <c r="A290" s="7">
        <v>2.79</v>
      </c>
      <c r="B290" s="7">
        <v>4.7103799999999998</v>
      </c>
    </row>
    <row r="291" spans="1:2">
      <c r="A291" s="7">
        <v>2.79</v>
      </c>
      <c r="B291" s="7">
        <v>3.3463759999999998</v>
      </c>
    </row>
    <row r="292" spans="1:2">
      <c r="A292" s="7">
        <v>2.79</v>
      </c>
      <c r="B292" s="7">
        <v>5.3238839999999996</v>
      </c>
    </row>
    <row r="293" spans="1:2">
      <c r="A293" s="7">
        <v>2.79</v>
      </c>
      <c r="B293" s="7">
        <v>4.9695359999999997</v>
      </c>
    </row>
    <row r="294" spans="1:2">
      <c r="A294" s="7">
        <v>2.79</v>
      </c>
      <c r="B294" s="7">
        <v>2.462342</v>
      </c>
    </row>
    <row r="295" spans="1:2">
      <c r="A295" s="7">
        <v>2.78</v>
      </c>
      <c r="B295" s="7">
        <v>2.441875</v>
      </c>
    </row>
    <row r="296" spans="1:2">
      <c r="A296" s="7">
        <v>2.78</v>
      </c>
      <c r="B296" s="7">
        <v>3.5501860000000001</v>
      </c>
    </row>
    <row r="297" spans="1:2">
      <c r="A297" s="7">
        <v>2.78</v>
      </c>
      <c r="B297" s="7">
        <v>3.8439260000000002</v>
      </c>
    </row>
    <row r="298" spans="1:2">
      <c r="A298" s="7">
        <v>2.78</v>
      </c>
      <c r="B298" s="7">
        <v>2.9404819999999998</v>
      </c>
    </row>
    <row r="299" spans="1:2">
      <c r="A299" s="7">
        <v>2.78</v>
      </c>
      <c r="B299" s="7">
        <v>4.0993700000000004</v>
      </c>
    </row>
    <row r="300" spans="1:2">
      <c r="A300" s="7">
        <v>2.78</v>
      </c>
      <c r="B300" s="7">
        <v>2.4427639999999999</v>
      </c>
    </row>
    <row r="301" spans="1:2">
      <c r="A301" s="7">
        <v>2.77</v>
      </c>
      <c r="B301" s="7">
        <v>3.3578579999999998</v>
      </c>
    </row>
    <row r="302" spans="1:2">
      <c r="A302" s="7">
        <v>2.77</v>
      </c>
      <c r="B302" s="7">
        <v>2.788068</v>
      </c>
    </row>
    <row r="303" spans="1:2">
      <c r="A303" s="7">
        <v>2.76</v>
      </c>
      <c r="B303" s="7">
        <v>1.8185899999999999</v>
      </c>
    </row>
    <row r="304" spans="1:2">
      <c r="A304" s="7">
        <v>2.76</v>
      </c>
      <c r="B304" s="7">
        <v>4.3933419999999996</v>
      </c>
    </row>
    <row r="305" spans="1:2">
      <c r="A305" s="7">
        <v>2.76</v>
      </c>
      <c r="B305" s="7">
        <v>1.3724179999999999</v>
      </c>
    </row>
    <row r="306" spans="1:2">
      <c r="A306" s="7">
        <v>2.75</v>
      </c>
      <c r="B306" s="7">
        <v>3.0353469999999998</v>
      </c>
    </row>
    <row r="307" spans="1:2">
      <c r="A307" s="7">
        <v>2.75</v>
      </c>
      <c r="B307" s="7">
        <v>3.7537319999999998</v>
      </c>
    </row>
    <row r="308" spans="1:2">
      <c r="A308" s="7">
        <v>2.75</v>
      </c>
      <c r="B308" s="7">
        <v>3.9826790000000001</v>
      </c>
    </row>
    <row r="309" spans="1:2">
      <c r="A309" s="7">
        <v>2.75</v>
      </c>
      <c r="B309" s="7">
        <v>3.902981</v>
      </c>
    </row>
    <row r="310" spans="1:2">
      <c r="A310" s="7">
        <v>2.75</v>
      </c>
      <c r="B310" s="7">
        <v>1.371721</v>
      </c>
    </row>
    <row r="311" spans="1:2">
      <c r="A311" s="7">
        <v>2.74</v>
      </c>
      <c r="B311" s="7">
        <v>2.4284720000000002</v>
      </c>
    </row>
    <row r="312" spans="1:2">
      <c r="A312" s="7">
        <v>2.74</v>
      </c>
      <c r="B312" s="7">
        <v>4.1827769999999997</v>
      </c>
    </row>
    <row r="313" spans="1:2">
      <c r="A313" s="7">
        <v>2.74</v>
      </c>
      <c r="B313" s="7">
        <v>1.774216</v>
      </c>
    </row>
    <row r="314" spans="1:2">
      <c r="A314" s="7">
        <v>2.74</v>
      </c>
      <c r="B314" s="7">
        <v>3.9395500000000001</v>
      </c>
    </row>
    <row r="315" spans="1:2">
      <c r="A315" s="7">
        <v>2.74</v>
      </c>
      <c r="B315" s="7">
        <v>3.6597200000000001</v>
      </c>
    </row>
    <row r="316" spans="1:2">
      <c r="A316" s="7">
        <v>2.73</v>
      </c>
      <c r="B316" s="7">
        <v>3.9770699999999999</v>
      </c>
    </row>
    <row r="317" spans="1:2">
      <c r="A317" s="7">
        <v>2.73</v>
      </c>
      <c r="B317" s="7">
        <v>3.9893399999999999</v>
      </c>
    </row>
    <row r="318" spans="1:2">
      <c r="A318" s="7">
        <v>2.72</v>
      </c>
      <c r="B318" s="7">
        <v>5.7407240000000002</v>
      </c>
    </row>
    <row r="319" spans="1:2">
      <c r="A319" s="7">
        <v>2.72</v>
      </c>
      <c r="B319" s="7">
        <v>3.5832850000000001</v>
      </c>
    </row>
    <row r="320" spans="1:2">
      <c r="A320" s="7">
        <v>2.71</v>
      </c>
      <c r="B320" s="7">
        <v>3.9217580000000001</v>
      </c>
    </row>
    <row r="321" spans="1:2">
      <c r="A321" s="7">
        <v>2.71</v>
      </c>
      <c r="B321" s="7">
        <v>5.6031779999999998</v>
      </c>
    </row>
    <row r="322" spans="1:2">
      <c r="A322" s="7">
        <v>2.71</v>
      </c>
      <c r="B322" s="7">
        <v>3.432118</v>
      </c>
    </row>
    <row r="323" spans="1:2">
      <c r="A323" s="7">
        <v>2.7</v>
      </c>
      <c r="B323" s="7">
        <v>3.8697249999999999</v>
      </c>
    </row>
    <row r="324" spans="1:2">
      <c r="A324" s="7">
        <v>2.7</v>
      </c>
      <c r="B324" s="7">
        <v>3.1623480000000002</v>
      </c>
    </row>
    <row r="325" spans="1:2">
      <c r="A325" s="7">
        <v>2.7</v>
      </c>
      <c r="B325" s="7">
        <v>3.5235759999999998</v>
      </c>
    </row>
    <row r="326" spans="1:2">
      <c r="A326" s="7">
        <v>2.7</v>
      </c>
      <c r="B326" s="7">
        <v>3.8447339999999999</v>
      </c>
    </row>
    <row r="327" spans="1:2">
      <c r="A327" s="7">
        <v>2.7</v>
      </c>
      <c r="B327" s="7">
        <v>4.0868000000000002</v>
      </c>
    </row>
    <row r="328" spans="1:2">
      <c r="A328" s="7">
        <v>2.69</v>
      </c>
      <c r="B328" s="7">
        <v>4.5139769999999997</v>
      </c>
    </row>
    <row r="329" spans="1:2">
      <c r="A329" s="7">
        <v>2.69</v>
      </c>
      <c r="B329" s="7">
        <v>3.189133</v>
      </c>
    </row>
    <row r="330" spans="1:2">
      <c r="A330" s="7">
        <v>2.68</v>
      </c>
      <c r="B330" s="7">
        <v>3.671719</v>
      </c>
    </row>
    <row r="331" spans="1:2">
      <c r="A331" s="7">
        <v>2.68</v>
      </c>
      <c r="B331" s="7">
        <v>4.6257080000000004</v>
      </c>
    </row>
    <row r="332" spans="1:2">
      <c r="A332" s="7">
        <v>2.68</v>
      </c>
      <c r="B332" s="7">
        <v>4.3454309999999996</v>
      </c>
    </row>
    <row r="333" spans="1:2">
      <c r="A333" s="7">
        <v>2.68</v>
      </c>
      <c r="B333" s="7">
        <v>4.3085440000000004</v>
      </c>
    </row>
    <row r="334" spans="1:2">
      <c r="A334" s="7">
        <v>2.68</v>
      </c>
      <c r="B334" s="7">
        <v>3.8789470000000001</v>
      </c>
    </row>
    <row r="335" spans="1:2">
      <c r="A335" s="7">
        <v>2.68</v>
      </c>
      <c r="B335" s="7">
        <v>4.0732619999999997</v>
      </c>
    </row>
    <row r="336" spans="1:2">
      <c r="A336" s="7">
        <v>2.67</v>
      </c>
      <c r="B336" s="7">
        <v>4.2259349999999998</v>
      </c>
    </row>
    <row r="337" spans="1:2">
      <c r="A337" s="7">
        <v>2.67</v>
      </c>
      <c r="B337" s="7">
        <v>2.590417</v>
      </c>
    </row>
    <row r="338" spans="1:2">
      <c r="A338" s="7">
        <v>2.67</v>
      </c>
      <c r="B338" s="7">
        <v>2.892436</v>
      </c>
    </row>
    <row r="339" spans="1:2">
      <c r="A339" s="7">
        <v>2.66</v>
      </c>
      <c r="B339" s="7">
        <v>1.7463059999999999</v>
      </c>
    </row>
    <row r="340" spans="1:2">
      <c r="A340" s="7">
        <v>2.66</v>
      </c>
      <c r="B340" s="7">
        <v>5.0899470000000004</v>
      </c>
    </row>
    <row r="341" spans="1:2">
      <c r="A341" s="7">
        <v>2.65</v>
      </c>
      <c r="B341" s="7">
        <v>4.2747390000000003</v>
      </c>
    </row>
    <row r="342" spans="1:2">
      <c r="A342" s="7">
        <v>2.64</v>
      </c>
      <c r="B342" s="7">
        <v>2.5195379999999998</v>
      </c>
    </row>
    <row r="343" spans="1:2">
      <c r="A343" s="7">
        <v>2.64</v>
      </c>
      <c r="B343" s="7">
        <v>3.2561629999999999</v>
      </c>
    </row>
    <row r="344" spans="1:2">
      <c r="A344" s="7">
        <v>2.64</v>
      </c>
      <c r="B344" s="7">
        <v>3.9107769999999999</v>
      </c>
    </row>
    <row r="345" spans="1:2">
      <c r="A345" s="7">
        <v>2.63</v>
      </c>
      <c r="B345" s="7">
        <v>3.89811</v>
      </c>
    </row>
    <row r="346" spans="1:2">
      <c r="A346" s="7">
        <v>2.63</v>
      </c>
      <c r="B346" s="7">
        <v>3.2288640000000002</v>
      </c>
    </row>
    <row r="347" spans="1:2">
      <c r="A347" s="7">
        <v>2.63</v>
      </c>
      <c r="B347" s="7">
        <v>2.1659449999999998</v>
      </c>
    </row>
    <row r="348" spans="1:2">
      <c r="A348" s="7">
        <v>2.63</v>
      </c>
      <c r="B348" s="7">
        <v>2.5030220000000001</v>
      </c>
    </row>
    <row r="349" spans="1:2">
      <c r="A349" s="7">
        <v>2.62</v>
      </c>
      <c r="B349" s="7">
        <v>5.3487520000000002</v>
      </c>
    </row>
    <row r="350" spans="1:2">
      <c r="A350" s="7">
        <v>2.62</v>
      </c>
      <c r="B350" s="7">
        <v>3.6945269999999999</v>
      </c>
    </row>
    <row r="351" spans="1:2">
      <c r="A351" s="7">
        <v>2.61</v>
      </c>
      <c r="B351" s="7">
        <v>4.2995390000000002</v>
      </c>
    </row>
    <row r="352" spans="1:2">
      <c r="A352" s="7">
        <v>2.61</v>
      </c>
      <c r="B352" s="7">
        <v>1.8537330000000001</v>
      </c>
    </row>
    <row r="353" spans="1:2">
      <c r="A353" s="7">
        <v>2.61</v>
      </c>
      <c r="B353" s="7">
        <v>3.04257</v>
      </c>
    </row>
    <row r="354" spans="1:2">
      <c r="A354" s="7">
        <v>2.6</v>
      </c>
      <c r="B354" s="7">
        <v>3.0419019999999999</v>
      </c>
    </row>
    <row r="355" spans="1:2">
      <c r="A355" s="7">
        <v>2.6</v>
      </c>
      <c r="B355" s="7">
        <v>3.0419019999999999</v>
      </c>
    </row>
    <row r="356" spans="1:2">
      <c r="A356" s="7">
        <v>2.6</v>
      </c>
      <c r="B356" s="7">
        <v>3.8351479999999998</v>
      </c>
    </row>
    <row r="357" spans="1:2">
      <c r="A357" s="7">
        <v>2.59</v>
      </c>
      <c r="B357" s="7">
        <v>2.7130540000000001</v>
      </c>
    </row>
    <row r="358" spans="1:2">
      <c r="A358" s="7">
        <v>2.59</v>
      </c>
      <c r="B358" s="7">
        <v>2.865329</v>
      </c>
    </row>
    <row r="359" spans="1:2">
      <c r="A359" s="7">
        <v>2.59</v>
      </c>
      <c r="B359" s="7">
        <v>2.668266</v>
      </c>
    </row>
    <row r="360" spans="1:2">
      <c r="A360" s="7">
        <v>2.59</v>
      </c>
      <c r="B360" s="7">
        <v>3.5132270000000001</v>
      </c>
    </row>
    <row r="361" spans="1:2">
      <c r="A361" s="7">
        <v>2.58</v>
      </c>
      <c r="B361" s="7">
        <v>2.3333889999999999</v>
      </c>
    </row>
    <row r="362" spans="1:2">
      <c r="A362" s="7">
        <v>2.57</v>
      </c>
      <c r="B362" s="7">
        <v>4.0920579999999998</v>
      </c>
    </row>
    <row r="363" spans="1:2">
      <c r="A363" s="7">
        <v>2.57</v>
      </c>
      <c r="B363" s="7">
        <v>3.0397159999999999</v>
      </c>
    </row>
    <row r="364" spans="1:2">
      <c r="A364" s="7">
        <v>2.57</v>
      </c>
      <c r="B364" s="7">
        <v>5.3712010000000001</v>
      </c>
    </row>
    <row r="365" spans="1:2">
      <c r="A365" s="7">
        <v>2.57</v>
      </c>
      <c r="B365" s="7">
        <v>5.1524559999999999</v>
      </c>
    </row>
    <row r="366" spans="1:2">
      <c r="A366" s="7">
        <v>2.56</v>
      </c>
      <c r="B366" s="7">
        <v>4.2686479999999998</v>
      </c>
    </row>
    <row r="367" spans="1:2">
      <c r="A367" s="7">
        <v>2.56</v>
      </c>
      <c r="B367" s="7">
        <v>3.8583750000000001</v>
      </c>
    </row>
    <row r="368" spans="1:2">
      <c r="A368" s="7">
        <v>2.56</v>
      </c>
      <c r="B368" s="7">
        <v>4.1238340000000004</v>
      </c>
    </row>
    <row r="369" spans="1:2">
      <c r="A369" s="7">
        <v>2.56</v>
      </c>
      <c r="B369" s="7">
        <v>3.917983</v>
      </c>
    </row>
    <row r="370" spans="1:2">
      <c r="A370" s="7">
        <v>2.5499999999999998</v>
      </c>
      <c r="B370" s="7">
        <v>3.91011</v>
      </c>
    </row>
    <row r="371" spans="1:2">
      <c r="A371" s="7">
        <v>2.5499999999999998</v>
      </c>
      <c r="B371" s="7">
        <v>3.4368479999999999</v>
      </c>
    </row>
    <row r="372" spans="1:2">
      <c r="A372" s="7">
        <v>2.5499999999999998</v>
      </c>
      <c r="B372" s="7">
        <v>3.4925329999999999</v>
      </c>
    </row>
    <row r="373" spans="1:2">
      <c r="A373" s="7">
        <v>2.5499999999999998</v>
      </c>
      <c r="B373" s="7">
        <v>4.581029</v>
      </c>
    </row>
    <row r="374" spans="1:2">
      <c r="A374" s="7">
        <v>2.54</v>
      </c>
      <c r="B374" s="7">
        <v>5.3899790000000003</v>
      </c>
    </row>
    <row r="375" spans="1:2">
      <c r="A375" s="7">
        <v>2.54</v>
      </c>
      <c r="B375" s="7">
        <v>2.7858019999999999</v>
      </c>
    </row>
    <row r="376" spans="1:2">
      <c r="A376" s="7">
        <v>2.54</v>
      </c>
      <c r="B376" s="7">
        <v>3.843521</v>
      </c>
    </row>
    <row r="377" spans="1:2">
      <c r="A377" s="7">
        <v>2.54</v>
      </c>
      <c r="B377" s="7">
        <v>5.2722600000000002</v>
      </c>
    </row>
    <row r="378" spans="1:2">
      <c r="A378" s="7">
        <v>2.5299999999999998</v>
      </c>
      <c r="B378" s="7">
        <v>3.0739550000000002</v>
      </c>
    </row>
    <row r="379" spans="1:2">
      <c r="A379" s="7">
        <v>2.5299999999999998</v>
      </c>
      <c r="B379" s="7">
        <v>5.9985169999999997</v>
      </c>
    </row>
    <row r="380" spans="1:2">
      <c r="A380" s="7">
        <v>2.5299999999999998</v>
      </c>
      <c r="B380" s="7">
        <v>5.4188609999999997</v>
      </c>
    </row>
    <row r="381" spans="1:2">
      <c r="A381" s="7">
        <v>2.5299999999999998</v>
      </c>
      <c r="B381" s="7">
        <v>4.4109449999999999</v>
      </c>
    </row>
    <row r="382" spans="1:2">
      <c r="A382" s="7">
        <v>2.5299999999999998</v>
      </c>
      <c r="B382" s="7">
        <v>4.1684359999999998</v>
      </c>
    </row>
    <row r="383" spans="1:2">
      <c r="A383" s="7">
        <v>2.5299999999999998</v>
      </c>
      <c r="B383" s="7">
        <v>4.7735089999999998</v>
      </c>
    </row>
    <row r="384" spans="1:2">
      <c r="A384" s="7">
        <v>2.5299999999999998</v>
      </c>
      <c r="B384" s="7">
        <v>3.403222</v>
      </c>
    </row>
    <row r="385" spans="1:2">
      <c r="A385" s="7">
        <v>2.52</v>
      </c>
      <c r="B385" s="7">
        <v>2.9195099999999998</v>
      </c>
    </row>
    <row r="386" spans="1:2">
      <c r="A386" s="7">
        <v>2.52</v>
      </c>
      <c r="B386" s="7">
        <v>2.6912530000000001</v>
      </c>
    </row>
    <row r="387" spans="1:2">
      <c r="A387" s="7">
        <v>2.52</v>
      </c>
      <c r="B387" s="7">
        <v>5.0423929999999997</v>
      </c>
    </row>
    <row r="388" spans="1:2">
      <c r="A388" s="7">
        <v>2.52</v>
      </c>
      <c r="B388" s="7">
        <v>3.8000620000000001</v>
      </c>
    </row>
    <row r="389" spans="1:2">
      <c r="A389" s="7">
        <v>2.52</v>
      </c>
      <c r="B389" s="7">
        <v>4.6445350000000003</v>
      </c>
    </row>
    <row r="390" spans="1:2">
      <c r="A390" s="7">
        <v>2.52</v>
      </c>
      <c r="B390" s="7">
        <v>2.3379639999999999</v>
      </c>
    </row>
    <row r="391" spans="1:2">
      <c r="A391" s="7">
        <v>2.5099999999999998</v>
      </c>
      <c r="B391" s="7">
        <v>3.803099</v>
      </c>
    </row>
    <row r="392" spans="1:2">
      <c r="A392" s="7">
        <v>2.5099999999999998</v>
      </c>
      <c r="B392" s="7">
        <v>5.4212300000000004</v>
      </c>
    </row>
    <row r="393" spans="1:2">
      <c r="A393" s="7">
        <v>2.5099999999999998</v>
      </c>
      <c r="B393" s="7">
        <v>5.0061429999999998</v>
      </c>
    </row>
    <row r="394" spans="1:2">
      <c r="A394" s="7">
        <v>2.5099999999999998</v>
      </c>
      <c r="B394" s="7">
        <v>5.2500349999999996</v>
      </c>
    </row>
    <row r="395" spans="1:2">
      <c r="A395" s="7">
        <v>2.5099999999999998</v>
      </c>
      <c r="B395" s="7">
        <v>3.9537979999999999</v>
      </c>
    </row>
    <row r="396" spans="1:2">
      <c r="A396" s="7">
        <v>2.5</v>
      </c>
      <c r="B396" s="7">
        <v>5.9290929999999999</v>
      </c>
    </row>
    <row r="397" spans="1:2">
      <c r="A397" s="7">
        <v>2.4900000000000002</v>
      </c>
      <c r="B397" s="7">
        <v>4.9650259999999999</v>
      </c>
    </row>
    <row r="398" spans="1:2">
      <c r="A398" s="7">
        <v>2.48</v>
      </c>
      <c r="B398" s="7">
        <v>2.8828819999999999</v>
      </c>
    </row>
    <row r="399" spans="1:2">
      <c r="A399" s="7">
        <v>2.48</v>
      </c>
      <c r="B399" s="7">
        <v>3.051539</v>
      </c>
    </row>
    <row r="400" spans="1:2">
      <c r="A400" s="7">
        <v>2.4700000000000002</v>
      </c>
      <c r="B400" s="7">
        <v>3.8433160000000002</v>
      </c>
    </row>
    <row r="401" spans="1:2">
      <c r="A401" s="7">
        <v>2.4700000000000002</v>
      </c>
      <c r="B401" s="7">
        <v>3.2820209999999999</v>
      </c>
    </row>
    <row r="402" spans="1:2">
      <c r="A402" s="7">
        <v>2.4700000000000002</v>
      </c>
      <c r="B402" s="7">
        <v>3.3439909999999999</v>
      </c>
    </row>
    <row r="403" spans="1:2">
      <c r="A403" s="7">
        <v>2.4700000000000002</v>
      </c>
      <c r="B403" s="7">
        <v>2.8805909999999999</v>
      </c>
    </row>
    <row r="404" spans="1:2">
      <c r="A404" s="7">
        <v>2.4700000000000002</v>
      </c>
      <c r="B404" s="7">
        <v>4.4927020000000004</v>
      </c>
    </row>
    <row r="405" spans="1:2">
      <c r="A405" s="7">
        <v>2.46</v>
      </c>
      <c r="B405" s="7">
        <v>2.745412</v>
      </c>
    </row>
    <row r="406" spans="1:2">
      <c r="A406" s="7">
        <v>2.46</v>
      </c>
      <c r="B406" s="7">
        <v>3.268875</v>
      </c>
    </row>
    <row r="407" spans="1:2">
      <c r="A407" s="7">
        <v>2.46</v>
      </c>
      <c r="B407" s="7">
        <v>3.1241099999999999</v>
      </c>
    </row>
    <row r="408" spans="1:2">
      <c r="A408" s="7">
        <v>2.46</v>
      </c>
      <c r="B408" s="7">
        <v>2.5638879999999999</v>
      </c>
    </row>
    <row r="409" spans="1:2">
      <c r="A409" s="7">
        <v>2.46</v>
      </c>
      <c r="B409" s="7">
        <v>2.9004020000000001</v>
      </c>
    </row>
    <row r="410" spans="1:2">
      <c r="A410" s="7">
        <v>2.4500000000000002</v>
      </c>
      <c r="B410" s="7">
        <v>3.5420739999999999</v>
      </c>
    </row>
    <row r="411" spans="1:2">
      <c r="A411" s="7">
        <v>2.4500000000000002</v>
      </c>
      <c r="B411" s="7">
        <v>3.4707370000000002</v>
      </c>
    </row>
    <row r="412" spans="1:2">
      <c r="A412" s="7">
        <v>2.4500000000000002</v>
      </c>
      <c r="B412" s="7">
        <v>4.5754950000000001</v>
      </c>
    </row>
    <row r="413" spans="1:2">
      <c r="A413" s="7">
        <v>2.4500000000000002</v>
      </c>
      <c r="B413" s="7">
        <v>4.5137499999999999</v>
      </c>
    </row>
    <row r="414" spans="1:2">
      <c r="A414" s="7">
        <v>2.4500000000000002</v>
      </c>
      <c r="B414" s="7">
        <v>3.1407470000000002</v>
      </c>
    </row>
    <row r="415" spans="1:2">
      <c r="A415" s="7">
        <v>2.44</v>
      </c>
      <c r="B415" s="7">
        <v>3.7882210000000001</v>
      </c>
    </row>
    <row r="416" spans="1:2">
      <c r="A416" s="7">
        <v>2.44</v>
      </c>
      <c r="B416" s="7">
        <v>3.2057000000000002</v>
      </c>
    </row>
    <row r="417" spans="1:2">
      <c r="A417" s="7">
        <v>2.4300000000000002</v>
      </c>
      <c r="B417" s="7">
        <v>4.188053</v>
      </c>
    </row>
    <row r="418" spans="1:2">
      <c r="A418" s="7">
        <v>2.4300000000000002</v>
      </c>
      <c r="B418" s="7">
        <v>3.4105349999999999</v>
      </c>
    </row>
    <row r="419" spans="1:2">
      <c r="A419" s="7">
        <v>2.4300000000000002</v>
      </c>
      <c r="B419" s="7">
        <v>5.0589680000000001</v>
      </c>
    </row>
    <row r="420" spans="1:2">
      <c r="A420" s="7">
        <v>2.42</v>
      </c>
      <c r="B420" s="7">
        <v>3.8884720000000002</v>
      </c>
    </row>
    <row r="421" spans="1:2">
      <c r="A421" s="7">
        <v>2.41</v>
      </c>
      <c r="B421" s="7">
        <v>2.6237149999999998</v>
      </c>
    </row>
    <row r="422" spans="1:2">
      <c r="A422" s="7">
        <v>2.41</v>
      </c>
      <c r="B422" s="7">
        <v>3.881526</v>
      </c>
    </row>
    <row r="423" spans="1:2">
      <c r="A423" s="7">
        <v>2.41</v>
      </c>
      <c r="B423" s="7">
        <v>3.7615419999999999</v>
      </c>
    </row>
    <row r="424" spans="1:2">
      <c r="A424" s="7">
        <v>2.41</v>
      </c>
      <c r="B424" s="7">
        <v>2.7628409999999999</v>
      </c>
    </row>
    <row r="425" spans="1:2">
      <c r="A425" s="7">
        <v>2.41</v>
      </c>
      <c r="B425" s="7">
        <v>3.6684399999999999</v>
      </c>
    </row>
    <row r="426" spans="1:2">
      <c r="A426" s="7">
        <v>2.4</v>
      </c>
      <c r="B426" s="7">
        <v>4.017868</v>
      </c>
    </row>
    <row r="427" spans="1:2">
      <c r="A427" s="7">
        <v>2.4</v>
      </c>
      <c r="B427" s="7">
        <v>1.4733620000000001</v>
      </c>
    </row>
    <row r="428" spans="1:2">
      <c r="A428" s="7">
        <v>2.4</v>
      </c>
      <c r="B428" s="7">
        <v>3.2073900000000002</v>
      </c>
    </row>
    <row r="429" spans="1:2">
      <c r="A429" s="7">
        <v>2.4</v>
      </c>
      <c r="B429" s="7">
        <v>4.044054</v>
      </c>
    </row>
    <row r="430" spans="1:2">
      <c r="A430" s="7">
        <v>2.4</v>
      </c>
      <c r="B430" s="7">
        <v>3.6343770000000002</v>
      </c>
    </row>
    <row r="431" spans="1:2">
      <c r="A431" s="7">
        <v>2.4</v>
      </c>
      <c r="B431" s="7">
        <v>3.5076010000000002</v>
      </c>
    </row>
    <row r="432" spans="1:2">
      <c r="A432" s="7">
        <v>2.4</v>
      </c>
      <c r="B432" s="7">
        <v>3.4421740000000001</v>
      </c>
    </row>
    <row r="433" spans="1:2">
      <c r="A433" s="7">
        <v>2.4</v>
      </c>
      <c r="B433" s="7">
        <v>3.3083480000000001</v>
      </c>
    </row>
    <row r="434" spans="1:2">
      <c r="A434" s="7">
        <v>2.4</v>
      </c>
      <c r="B434" s="7">
        <v>3.058071</v>
      </c>
    </row>
    <row r="435" spans="1:2">
      <c r="A435" s="7">
        <v>2.39</v>
      </c>
      <c r="B435" s="7">
        <v>3.7420260000000001</v>
      </c>
    </row>
    <row r="436" spans="1:2">
      <c r="A436" s="7">
        <v>2.39</v>
      </c>
      <c r="B436" s="7">
        <v>4.6019509999999997</v>
      </c>
    </row>
    <row r="437" spans="1:2">
      <c r="A437" s="7">
        <v>2.39</v>
      </c>
      <c r="B437" s="7">
        <v>4.9021600000000003</v>
      </c>
    </row>
    <row r="438" spans="1:2">
      <c r="A438" s="7">
        <v>2.39</v>
      </c>
      <c r="B438" s="7">
        <v>2.825742</v>
      </c>
    </row>
    <row r="439" spans="1:2">
      <c r="A439" s="7">
        <v>2.39</v>
      </c>
      <c r="B439" s="7">
        <v>2.7937599999999998</v>
      </c>
    </row>
    <row r="440" spans="1:2">
      <c r="A440" s="7">
        <v>2.39</v>
      </c>
      <c r="B440" s="7">
        <v>5.5695209999999999</v>
      </c>
    </row>
    <row r="441" spans="1:2">
      <c r="A441" s="7">
        <v>2.39</v>
      </c>
      <c r="B441" s="7">
        <v>1.685209</v>
      </c>
    </row>
    <row r="442" spans="1:2">
      <c r="A442" s="7">
        <v>2.39</v>
      </c>
      <c r="B442" s="7">
        <v>1.9981869999999999</v>
      </c>
    </row>
    <row r="443" spans="1:2">
      <c r="A443" s="7">
        <v>2.39</v>
      </c>
      <c r="B443" s="7">
        <v>4.2888149999999996</v>
      </c>
    </row>
    <row r="444" spans="1:2">
      <c r="A444" s="7">
        <v>2.38</v>
      </c>
      <c r="B444" s="7">
        <v>5.8320259999999999</v>
      </c>
    </row>
    <row r="445" spans="1:2">
      <c r="A445" s="7">
        <v>2.38</v>
      </c>
      <c r="B445" s="7">
        <v>3.816147</v>
      </c>
    </row>
    <row r="446" spans="1:2">
      <c r="A446" s="7">
        <v>2.38</v>
      </c>
      <c r="B446" s="7">
        <v>3.2707670000000002</v>
      </c>
    </row>
    <row r="447" spans="1:2">
      <c r="A447" s="7">
        <v>2.38</v>
      </c>
      <c r="B447" s="7">
        <v>4.3622870000000002</v>
      </c>
    </row>
    <row r="448" spans="1:2">
      <c r="A448" s="7">
        <v>2.37</v>
      </c>
      <c r="B448" s="7">
        <v>3.6885650000000001</v>
      </c>
    </row>
    <row r="449" spans="1:2">
      <c r="A449" s="7">
        <v>2.37</v>
      </c>
      <c r="B449" s="7">
        <v>1.6238170000000001</v>
      </c>
    </row>
    <row r="450" spans="1:2">
      <c r="A450" s="7">
        <v>2.37</v>
      </c>
      <c r="B450" s="7">
        <v>4.9249790000000004</v>
      </c>
    </row>
    <row r="451" spans="1:2">
      <c r="A451" s="7">
        <v>2.37</v>
      </c>
      <c r="B451" s="7">
        <v>3.2363759999999999</v>
      </c>
    </row>
    <row r="452" spans="1:2">
      <c r="A452" s="7">
        <v>2.37</v>
      </c>
      <c r="B452" s="7">
        <v>5.9943999999999997</v>
      </c>
    </row>
    <row r="453" spans="1:2">
      <c r="A453" s="7">
        <v>2.37</v>
      </c>
      <c r="B453" s="7">
        <v>2.610131</v>
      </c>
    </row>
    <row r="454" spans="1:2">
      <c r="A454" s="7">
        <v>2.37</v>
      </c>
      <c r="B454" s="7">
        <v>3.9667439999999998</v>
      </c>
    </row>
    <row r="455" spans="1:2">
      <c r="A455" s="7">
        <v>2.37</v>
      </c>
      <c r="B455" s="7">
        <v>3.4481320000000002</v>
      </c>
    </row>
    <row r="456" spans="1:2">
      <c r="A456" s="7">
        <v>2.37</v>
      </c>
      <c r="B456" s="7">
        <v>4.9076019999999998</v>
      </c>
    </row>
    <row r="457" spans="1:2">
      <c r="A457" s="7">
        <v>2.37</v>
      </c>
      <c r="B457" s="7">
        <v>2.5257890000000001</v>
      </c>
    </row>
    <row r="458" spans="1:2">
      <c r="A458" s="7">
        <v>2.36</v>
      </c>
      <c r="B458" s="7">
        <v>2.6005229999999999</v>
      </c>
    </row>
    <row r="459" spans="1:2">
      <c r="A459" s="7">
        <v>2.36</v>
      </c>
      <c r="B459" s="7">
        <v>2.3891879999999999</v>
      </c>
    </row>
    <row r="460" spans="1:2">
      <c r="A460" s="7">
        <v>2.36</v>
      </c>
      <c r="B460" s="7">
        <v>3.8777680000000001</v>
      </c>
    </row>
    <row r="461" spans="1:2">
      <c r="A461" s="7">
        <v>2.36</v>
      </c>
      <c r="B461" s="7">
        <v>3.9672529999999999</v>
      </c>
    </row>
    <row r="462" spans="1:2">
      <c r="A462" s="7">
        <v>2.36</v>
      </c>
      <c r="B462" s="7">
        <v>2.8356180000000002</v>
      </c>
    </row>
    <row r="463" spans="1:2">
      <c r="A463" s="7">
        <v>2.35</v>
      </c>
      <c r="B463" s="7">
        <v>2.973821</v>
      </c>
    </row>
    <row r="464" spans="1:2">
      <c r="A464" s="7">
        <v>2.35</v>
      </c>
      <c r="B464" s="7">
        <v>4.8356300000000001</v>
      </c>
    </row>
    <row r="465" spans="1:2">
      <c r="A465" s="7">
        <v>2.35</v>
      </c>
      <c r="B465" s="7">
        <v>4.8602369999999997</v>
      </c>
    </row>
    <row r="466" spans="1:2">
      <c r="A466" s="7">
        <v>2.35</v>
      </c>
      <c r="B466" s="7">
        <v>4.074643</v>
      </c>
    </row>
    <row r="467" spans="1:2">
      <c r="A467" s="7">
        <v>2.34</v>
      </c>
      <c r="B467" s="7">
        <v>3.640031</v>
      </c>
    </row>
    <row r="468" spans="1:2">
      <c r="A468" s="7">
        <v>2.34</v>
      </c>
      <c r="B468" s="7">
        <v>3.6886350000000001</v>
      </c>
    </row>
    <row r="469" spans="1:2">
      <c r="A469" s="7">
        <v>2.34</v>
      </c>
      <c r="B469" s="7">
        <v>4.5519939999999997</v>
      </c>
    </row>
    <row r="470" spans="1:2">
      <c r="A470" s="7">
        <v>2.34</v>
      </c>
      <c r="B470" s="7">
        <v>3.657254</v>
      </c>
    </row>
    <row r="471" spans="1:2">
      <c r="A471" s="7">
        <v>2.34</v>
      </c>
      <c r="B471" s="7">
        <v>2.908868</v>
      </c>
    </row>
    <row r="472" spans="1:2">
      <c r="A472" s="7">
        <v>2.33</v>
      </c>
      <c r="B472" s="7">
        <v>2.4199109999999999</v>
      </c>
    </row>
    <row r="473" spans="1:2">
      <c r="A473" s="7">
        <v>2.33</v>
      </c>
      <c r="B473" s="7">
        <v>4.9487969999999999</v>
      </c>
    </row>
    <row r="474" spans="1:2">
      <c r="A474" s="7">
        <v>2.33</v>
      </c>
      <c r="B474" s="7">
        <v>4.9487969999999999</v>
      </c>
    </row>
    <row r="475" spans="1:2">
      <c r="A475" s="7">
        <v>2.33</v>
      </c>
      <c r="B475" s="7">
        <v>2.5107460000000001</v>
      </c>
    </row>
    <row r="476" spans="1:2">
      <c r="A476" s="7">
        <v>2.33</v>
      </c>
      <c r="B476" s="7">
        <v>1.654693</v>
      </c>
    </row>
    <row r="477" spans="1:2">
      <c r="A477" s="7">
        <v>2.33</v>
      </c>
      <c r="B477" s="7">
        <v>3.2134330000000002</v>
      </c>
    </row>
    <row r="478" spans="1:2">
      <c r="A478" s="7">
        <v>2.33</v>
      </c>
      <c r="B478" s="7">
        <v>3.1272169999999999</v>
      </c>
    </row>
    <row r="479" spans="1:2">
      <c r="A479" s="7">
        <v>2.33</v>
      </c>
      <c r="B479" s="7">
        <v>3.6430609999999999</v>
      </c>
    </row>
    <row r="480" spans="1:2">
      <c r="A480" s="7">
        <v>2.33</v>
      </c>
      <c r="B480" s="7">
        <v>1.999449</v>
      </c>
    </row>
    <row r="481" spans="1:2">
      <c r="A481" s="7">
        <v>2.33</v>
      </c>
      <c r="B481" s="7">
        <v>3.556826</v>
      </c>
    </row>
    <row r="482" spans="1:2">
      <c r="A482" s="7">
        <v>2.33</v>
      </c>
      <c r="B482" s="7">
        <v>4.4765519999999999</v>
      </c>
    </row>
    <row r="483" spans="1:2">
      <c r="A483" s="7">
        <v>2.33</v>
      </c>
      <c r="B483" s="7">
        <v>5.1456749999999998</v>
      </c>
    </row>
    <row r="484" spans="1:2">
      <c r="A484" s="7">
        <v>2.3199999999999998</v>
      </c>
      <c r="B484" s="7">
        <v>3.9721730000000002</v>
      </c>
    </row>
    <row r="485" spans="1:2">
      <c r="A485" s="7">
        <v>2.3199999999999998</v>
      </c>
      <c r="B485" s="7">
        <v>3.6755140000000002</v>
      </c>
    </row>
    <row r="486" spans="1:2">
      <c r="A486" s="7">
        <v>2.3199999999999998</v>
      </c>
      <c r="B486" s="7">
        <v>4.2846739999999999</v>
      </c>
    </row>
    <row r="487" spans="1:2">
      <c r="A487" s="7">
        <v>2.3199999999999998</v>
      </c>
      <c r="B487" s="7">
        <v>3.4374009999999999</v>
      </c>
    </row>
    <row r="488" spans="1:2">
      <c r="A488" s="7">
        <v>2.3199999999999998</v>
      </c>
      <c r="B488" s="7">
        <v>3.2862550000000001</v>
      </c>
    </row>
    <row r="489" spans="1:2">
      <c r="A489" s="7">
        <v>2.3199999999999998</v>
      </c>
      <c r="B489" s="7">
        <v>4.8396150000000002</v>
      </c>
    </row>
    <row r="490" spans="1:2">
      <c r="A490" s="7">
        <v>2.3199999999999998</v>
      </c>
      <c r="B490" s="7">
        <v>5.0636400000000004</v>
      </c>
    </row>
    <row r="491" spans="1:2">
      <c r="A491" s="7">
        <v>2.31</v>
      </c>
      <c r="B491" s="7">
        <v>3.1880709999999999</v>
      </c>
    </row>
    <row r="492" spans="1:2">
      <c r="A492" s="7">
        <v>2.31</v>
      </c>
      <c r="B492" s="7">
        <v>4.8665070000000004</v>
      </c>
    </row>
    <row r="493" spans="1:2">
      <c r="A493" s="7">
        <v>2.31</v>
      </c>
      <c r="B493" s="7">
        <v>3.1367539999999998</v>
      </c>
    </row>
    <row r="494" spans="1:2">
      <c r="A494" s="7">
        <v>2.31</v>
      </c>
      <c r="B494" s="7">
        <v>3.8652259999999998</v>
      </c>
    </row>
    <row r="495" spans="1:2">
      <c r="A495" s="7">
        <v>2.31</v>
      </c>
      <c r="B495" s="7">
        <v>4.755274</v>
      </c>
    </row>
    <row r="496" spans="1:2">
      <c r="A496" s="7">
        <v>2.2999999999999998</v>
      </c>
      <c r="B496" s="7">
        <v>2.8834279999999999</v>
      </c>
    </row>
    <row r="497" spans="1:2">
      <c r="A497" s="7">
        <v>2.2999999999999998</v>
      </c>
      <c r="B497" s="7">
        <v>2.7158350000000002</v>
      </c>
    </row>
    <row r="498" spans="1:2">
      <c r="A498" s="7">
        <v>2.2999999999999998</v>
      </c>
      <c r="B498" s="7">
        <v>2.4173969999999998</v>
      </c>
    </row>
    <row r="499" spans="1:2">
      <c r="A499" s="7">
        <v>2.2999999999999998</v>
      </c>
      <c r="B499" s="7">
        <v>3.4362810000000001</v>
      </c>
    </row>
    <row r="500" spans="1:2">
      <c r="A500" s="7">
        <v>2.29</v>
      </c>
      <c r="B500" s="7">
        <v>3.4226730000000001</v>
      </c>
    </row>
    <row r="501" spans="1:2">
      <c r="A501" s="7">
        <v>2.29</v>
      </c>
      <c r="B501" s="7">
        <v>3.7994729999999999</v>
      </c>
    </row>
    <row r="502" spans="1:2">
      <c r="A502" s="7">
        <v>2.29</v>
      </c>
      <c r="B502" s="7">
        <v>5.18764</v>
      </c>
    </row>
    <row r="503" spans="1:2">
      <c r="A503" s="7">
        <v>2.29</v>
      </c>
      <c r="B503" s="7">
        <v>1.4200159999999999</v>
      </c>
    </row>
    <row r="504" spans="1:2">
      <c r="A504" s="7">
        <v>2.29</v>
      </c>
      <c r="B504" s="7">
        <v>5.2305060000000001</v>
      </c>
    </row>
    <row r="505" spans="1:2">
      <c r="A505" s="7">
        <v>2.29</v>
      </c>
      <c r="B505" s="7">
        <v>4.2894870000000003</v>
      </c>
    </row>
    <row r="506" spans="1:2">
      <c r="A506" s="7">
        <v>2.29</v>
      </c>
      <c r="B506" s="7">
        <v>3.6466569999999998</v>
      </c>
    </row>
    <row r="507" spans="1:2">
      <c r="A507" s="7">
        <v>2.29</v>
      </c>
      <c r="B507" s="7">
        <v>1.7670140000000001</v>
      </c>
    </row>
    <row r="508" spans="1:2">
      <c r="A508" s="7">
        <v>2.29</v>
      </c>
      <c r="B508" s="7">
        <v>3.818562</v>
      </c>
    </row>
    <row r="509" spans="1:2">
      <c r="A509" s="7">
        <v>2.2799999999999998</v>
      </c>
      <c r="B509" s="7">
        <v>3.5283150000000001</v>
      </c>
    </row>
    <row r="510" spans="1:2">
      <c r="A510" s="7">
        <v>2.2799999999999998</v>
      </c>
      <c r="B510" s="7">
        <v>3.9852089999999998</v>
      </c>
    </row>
    <row r="511" spans="1:2">
      <c r="A511" s="7">
        <v>2.2799999999999998</v>
      </c>
      <c r="B511" s="7">
        <v>4.7821999999999996</v>
      </c>
    </row>
    <row r="512" spans="1:2">
      <c r="A512" s="7">
        <v>2.2799999999999998</v>
      </c>
      <c r="B512" s="7">
        <v>3.9874520000000002</v>
      </c>
    </row>
    <row r="513" spans="1:2">
      <c r="A513" s="7">
        <v>2.27</v>
      </c>
      <c r="B513" s="7">
        <v>3.5623179999999999</v>
      </c>
    </row>
    <row r="514" spans="1:2">
      <c r="A514" s="7">
        <v>2.27</v>
      </c>
      <c r="B514" s="7">
        <v>4.4875109999999996</v>
      </c>
    </row>
    <row r="515" spans="1:2">
      <c r="A515" s="7">
        <v>2.27</v>
      </c>
      <c r="B515" s="7">
        <v>2.9150830000000001</v>
      </c>
    </row>
    <row r="516" spans="1:2">
      <c r="A516" s="7">
        <v>2.2599999999999998</v>
      </c>
      <c r="B516" s="7">
        <v>3.8443960000000001</v>
      </c>
    </row>
    <row r="517" spans="1:2">
      <c r="A517" s="7">
        <v>2.2599999999999998</v>
      </c>
      <c r="B517" s="7">
        <v>2.5742449999999999</v>
      </c>
    </row>
    <row r="518" spans="1:2">
      <c r="A518" s="7">
        <v>2.2599999999999998</v>
      </c>
      <c r="B518" s="7">
        <v>2.5742449999999999</v>
      </c>
    </row>
    <row r="519" spans="1:2">
      <c r="A519" s="7">
        <v>2.2599999999999998</v>
      </c>
      <c r="B519" s="7">
        <v>2.9296489999999999</v>
      </c>
    </row>
    <row r="520" spans="1:2">
      <c r="A520" s="7">
        <v>2.25</v>
      </c>
      <c r="B520" s="7">
        <v>1.6545589999999999</v>
      </c>
    </row>
    <row r="521" spans="1:2">
      <c r="A521" s="7">
        <v>2.25</v>
      </c>
      <c r="B521" s="7">
        <v>2.2384189999999999</v>
      </c>
    </row>
    <row r="522" spans="1:2">
      <c r="A522" s="7">
        <v>2.25</v>
      </c>
      <c r="B522" s="7">
        <v>3.1137090000000001</v>
      </c>
    </row>
    <row r="523" spans="1:2">
      <c r="A523" s="7">
        <v>2.25</v>
      </c>
      <c r="B523" s="7">
        <v>3.7321559999999998</v>
      </c>
    </row>
    <row r="524" spans="1:2">
      <c r="A524" s="7">
        <v>2.2400000000000002</v>
      </c>
      <c r="B524" s="7">
        <v>3.6622650000000001</v>
      </c>
    </row>
    <row r="525" spans="1:2">
      <c r="A525" s="7">
        <v>2.2400000000000002</v>
      </c>
      <c r="B525" s="7">
        <v>1.758114</v>
      </c>
    </row>
    <row r="526" spans="1:2">
      <c r="A526" s="7">
        <v>2.2400000000000002</v>
      </c>
      <c r="B526" s="7">
        <v>5.18764</v>
      </c>
    </row>
    <row r="527" spans="1:2">
      <c r="A527" s="7">
        <v>2.2400000000000002</v>
      </c>
      <c r="B527" s="7">
        <v>4.8396420000000004</v>
      </c>
    </row>
    <row r="528" spans="1:2">
      <c r="A528" s="7">
        <v>2.23</v>
      </c>
      <c r="B528" s="7">
        <v>2.8223549999999999</v>
      </c>
    </row>
    <row r="529" spans="1:2">
      <c r="A529" s="7">
        <v>2.23</v>
      </c>
      <c r="B529" s="7">
        <v>3.3211529999999998</v>
      </c>
    </row>
    <row r="530" spans="1:2">
      <c r="A530" s="7">
        <v>2.23</v>
      </c>
      <c r="B530" s="7">
        <v>2.5305900000000001</v>
      </c>
    </row>
    <row r="531" spans="1:2">
      <c r="A531" s="7">
        <v>2.23</v>
      </c>
      <c r="B531" s="7">
        <v>3.123157</v>
      </c>
    </row>
    <row r="532" spans="1:2">
      <c r="A532" s="7">
        <v>2.23</v>
      </c>
      <c r="B532" s="7">
        <v>2.5419290000000001</v>
      </c>
    </row>
    <row r="533" spans="1:2">
      <c r="A533" s="7">
        <v>2.2200000000000002</v>
      </c>
      <c r="B533" s="7">
        <v>5.3058630000000004</v>
      </c>
    </row>
    <row r="534" spans="1:2">
      <c r="A534" s="7">
        <v>2.2200000000000002</v>
      </c>
      <c r="B534" s="7">
        <v>3.5162930000000001</v>
      </c>
    </row>
    <row r="535" spans="1:2">
      <c r="A535" s="7">
        <v>2.2200000000000002</v>
      </c>
      <c r="B535" s="7">
        <v>4.499155</v>
      </c>
    </row>
    <row r="536" spans="1:2">
      <c r="A536" s="7">
        <v>2.2200000000000002</v>
      </c>
      <c r="B536" s="7">
        <v>1.315817</v>
      </c>
    </row>
    <row r="537" spans="1:2">
      <c r="A537" s="7">
        <v>2.2200000000000002</v>
      </c>
      <c r="B537" s="7">
        <v>3.884417</v>
      </c>
    </row>
    <row r="538" spans="1:2">
      <c r="A538" s="7">
        <v>2.21</v>
      </c>
      <c r="B538" s="7">
        <v>1.680299</v>
      </c>
    </row>
    <row r="539" spans="1:2">
      <c r="A539" s="7">
        <v>2.21</v>
      </c>
      <c r="B539" s="7">
        <v>1.7855760000000001</v>
      </c>
    </row>
    <row r="540" spans="1:2">
      <c r="A540" s="7">
        <v>2.21</v>
      </c>
      <c r="B540" s="7">
        <v>1.8231360000000001</v>
      </c>
    </row>
    <row r="541" spans="1:2">
      <c r="A541" s="7">
        <v>2.21</v>
      </c>
      <c r="B541" s="7">
        <v>3.2764350000000002</v>
      </c>
    </row>
    <row r="542" spans="1:2">
      <c r="A542" s="7">
        <v>2.21</v>
      </c>
      <c r="B542" s="7">
        <v>3.2076470000000001</v>
      </c>
    </row>
    <row r="543" spans="1:2">
      <c r="A543" s="7">
        <v>2.21</v>
      </c>
      <c r="B543" s="7">
        <v>3.626649</v>
      </c>
    </row>
    <row r="544" spans="1:2">
      <c r="A544" s="7">
        <v>2.21</v>
      </c>
      <c r="B544" s="7">
        <v>5.5977160000000001</v>
      </c>
    </row>
    <row r="545" spans="1:2">
      <c r="A545" s="7">
        <v>2.2000000000000002</v>
      </c>
      <c r="B545" s="7">
        <v>2.9999920000000002</v>
      </c>
    </row>
    <row r="546" spans="1:2">
      <c r="A546" s="7">
        <v>2.2000000000000002</v>
      </c>
      <c r="B546" s="7">
        <v>5.3238839999999996</v>
      </c>
    </row>
    <row r="547" spans="1:2">
      <c r="A547" s="7">
        <v>2.2000000000000002</v>
      </c>
      <c r="B547" s="7">
        <v>3.6748620000000001</v>
      </c>
    </row>
    <row r="548" spans="1:2">
      <c r="A548" s="7">
        <v>2.2000000000000002</v>
      </c>
      <c r="B548" s="7">
        <v>4.3689999999999998</v>
      </c>
    </row>
    <row r="549" spans="1:2">
      <c r="A549" s="7">
        <v>2.2000000000000002</v>
      </c>
      <c r="B549" s="7">
        <v>4.1229709999999997</v>
      </c>
    </row>
    <row r="550" spans="1:2">
      <c r="A550" s="7">
        <v>2.2000000000000002</v>
      </c>
      <c r="B550" s="7">
        <v>3.846822</v>
      </c>
    </row>
    <row r="551" spans="1:2">
      <c r="A551" s="7">
        <v>2.2000000000000002</v>
      </c>
      <c r="B551" s="7">
        <v>2.2424849999999998</v>
      </c>
    </row>
    <row r="552" spans="1:2">
      <c r="A552" s="7">
        <v>2.19</v>
      </c>
      <c r="B552" s="7">
        <v>1.755949</v>
      </c>
    </row>
    <row r="553" spans="1:2">
      <c r="A553" s="7">
        <v>2.19</v>
      </c>
      <c r="B553" s="7">
        <v>4.2706540000000004</v>
      </c>
    </row>
    <row r="554" spans="1:2">
      <c r="A554" s="7">
        <v>2.19</v>
      </c>
      <c r="B554" s="7">
        <v>2.9252820000000002</v>
      </c>
    </row>
    <row r="555" spans="1:2">
      <c r="A555" s="7">
        <v>2.19</v>
      </c>
      <c r="B555" s="7">
        <v>2.4892280000000002</v>
      </c>
    </row>
    <row r="556" spans="1:2">
      <c r="A556" s="7">
        <v>2.19</v>
      </c>
      <c r="B556" s="7">
        <v>3.1073740000000001</v>
      </c>
    </row>
    <row r="557" spans="1:2">
      <c r="A557" s="7">
        <v>2.19</v>
      </c>
      <c r="B557" s="7">
        <v>3.3673950000000001</v>
      </c>
    </row>
    <row r="558" spans="1:2">
      <c r="A558" s="7">
        <v>2.19</v>
      </c>
      <c r="B558" s="7">
        <v>2.2607650000000001</v>
      </c>
    </row>
    <row r="559" spans="1:2">
      <c r="A559" s="7">
        <v>2.1800000000000002</v>
      </c>
      <c r="B559" s="7">
        <v>3.564514</v>
      </c>
    </row>
    <row r="560" spans="1:2">
      <c r="A560" s="7">
        <v>2.1800000000000002</v>
      </c>
      <c r="B560" s="7">
        <v>4.3412709999999999</v>
      </c>
    </row>
    <row r="561" spans="1:2">
      <c r="A561" s="7">
        <v>2.1800000000000002</v>
      </c>
      <c r="B561" s="7">
        <v>2.4959009999999999</v>
      </c>
    </row>
    <row r="562" spans="1:2">
      <c r="A562" s="7">
        <v>2.1800000000000002</v>
      </c>
      <c r="B562" s="7">
        <v>5.3490739999999999</v>
      </c>
    </row>
    <row r="563" spans="1:2">
      <c r="A563" s="7">
        <v>2.1800000000000002</v>
      </c>
      <c r="B563" s="7">
        <v>3.1669049999999999</v>
      </c>
    </row>
    <row r="564" spans="1:2">
      <c r="A564" s="7">
        <v>2.1800000000000002</v>
      </c>
      <c r="B564" s="7">
        <v>3.394139</v>
      </c>
    </row>
    <row r="565" spans="1:2">
      <c r="A565" s="7">
        <v>2.1800000000000002</v>
      </c>
      <c r="B565" s="7">
        <v>2.686029</v>
      </c>
    </row>
    <row r="566" spans="1:2">
      <c r="A566" s="7">
        <v>2.17</v>
      </c>
      <c r="B566" s="7">
        <v>3.2715860000000001</v>
      </c>
    </row>
    <row r="567" spans="1:2">
      <c r="A567" s="7">
        <v>2.17</v>
      </c>
      <c r="B567" s="7">
        <v>5.7196350000000002</v>
      </c>
    </row>
    <row r="568" spans="1:2">
      <c r="A568" s="7">
        <v>2.17</v>
      </c>
      <c r="B568" s="7">
        <v>2.8669690000000001</v>
      </c>
    </row>
    <row r="569" spans="1:2">
      <c r="A569" s="7">
        <v>2.17</v>
      </c>
      <c r="B569" s="7">
        <v>2.5483920000000002</v>
      </c>
    </row>
    <row r="570" spans="1:2">
      <c r="A570" s="7">
        <v>2.17</v>
      </c>
      <c r="B570" s="7">
        <v>3.377656</v>
      </c>
    </row>
    <row r="571" spans="1:2">
      <c r="A571" s="7">
        <v>2.17</v>
      </c>
      <c r="B571" s="7">
        <v>2.6163050000000001</v>
      </c>
    </row>
    <row r="572" spans="1:2">
      <c r="A572" s="7">
        <v>2.16</v>
      </c>
      <c r="B572" s="7">
        <v>2.2199200000000001</v>
      </c>
    </row>
    <row r="573" spans="1:2">
      <c r="A573" s="7">
        <v>2.16</v>
      </c>
      <c r="B573" s="7">
        <v>2.2199200000000001</v>
      </c>
    </row>
    <row r="574" spans="1:2">
      <c r="A574" s="7">
        <v>2.16</v>
      </c>
      <c r="B574" s="7">
        <v>2.2199200000000001</v>
      </c>
    </row>
    <row r="575" spans="1:2">
      <c r="A575" s="7">
        <v>2.16</v>
      </c>
      <c r="B575" s="7">
        <v>2.2199200000000001</v>
      </c>
    </row>
    <row r="576" spans="1:2">
      <c r="A576" s="7">
        <v>2.16</v>
      </c>
      <c r="B576" s="7">
        <v>2.2199200000000001</v>
      </c>
    </row>
    <row r="577" spans="1:2">
      <c r="A577" s="7">
        <v>2.16</v>
      </c>
      <c r="B577" s="7">
        <v>2.885345</v>
      </c>
    </row>
    <row r="578" spans="1:2">
      <c r="A578" s="7">
        <v>2.16</v>
      </c>
      <c r="B578" s="7">
        <v>4.844703</v>
      </c>
    </row>
    <row r="579" spans="1:2">
      <c r="A579" s="7">
        <v>2.16</v>
      </c>
      <c r="B579" s="7">
        <v>3.927416</v>
      </c>
    </row>
    <row r="580" spans="1:2">
      <c r="A580" s="7">
        <v>2.16</v>
      </c>
      <c r="B580" s="7">
        <v>2.3014800000000002</v>
      </c>
    </row>
    <row r="581" spans="1:2">
      <c r="A581" s="7">
        <v>2.16</v>
      </c>
      <c r="B581" s="7">
        <v>3.247134</v>
      </c>
    </row>
    <row r="582" spans="1:2">
      <c r="A582" s="7">
        <v>2.16</v>
      </c>
      <c r="B582" s="7">
        <v>3.5159020000000001</v>
      </c>
    </row>
    <row r="583" spans="1:2">
      <c r="A583" s="7">
        <v>2.16</v>
      </c>
      <c r="B583" s="7">
        <v>4.9806699999999999</v>
      </c>
    </row>
    <row r="584" spans="1:2">
      <c r="A584" s="7">
        <v>2.16</v>
      </c>
      <c r="B584" s="7">
        <v>4.9007180000000004</v>
      </c>
    </row>
    <row r="585" spans="1:2">
      <c r="A585" s="7">
        <v>2.16</v>
      </c>
      <c r="B585" s="7">
        <v>2.331305</v>
      </c>
    </row>
    <row r="586" spans="1:2">
      <c r="A586" s="7">
        <v>2.15</v>
      </c>
      <c r="B586" s="7">
        <v>4.390587</v>
      </c>
    </row>
    <row r="587" spans="1:2">
      <c r="A587" s="7">
        <v>2.15</v>
      </c>
      <c r="B587" s="7">
        <v>2.844268</v>
      </c>
    </row>
    <row r="588" spans="1:2">
      <c r="A588" s="7">
        <v>2.15</v>
      </c>
      <c r="B588" s="7">
        <v>2.844268</v>
      </c>
    </row>
    <row r="589" spans="1:2">
      <c r="A589" s="7">
        <v>2.15</v>
      </c>
      <c r="B589" s="7">
        <v>5.5843379999999998</v>
      </c>
    </row>
    <row r="590" spans="1:2">
      <c r="A590" s="7">
        <v>2.15</v>
      </c>
      <c r="B590" s="7">
        <v>1.8885730000000001</v>
      </c>
    </row>
    <row r="591" spans="1:2">
      <c r="A591" s="7">
        <v>2.15</v>
      </c>
      <c r="B591" s="7">
        <v>4.7761230000000001</v>
      </c>
    </row>
    <row r="592" spans="1:2">
      <c r="A592" s="7">
        <v>2.15</v>
      </c>
      <c r="B592" s="7">
        <v>6.3859069999999996</v>
      </c>
    </row>
    <row r="593" spans="1:2">
      <c r="A593" s="7">
        <v>2.15</v>
      </c>
      <c r="B593" s="7">
        <v>6.6508209999999996</v>
      </c>
    </row>
    <row r="594" spans="1:2">
      <c r="A594" s="7">
        <v>2.14</v>
      </c>
      <c r="B594" s="7">
        <v>2.2048459999999999</v>
      </c>
    </row>
    <row r="595" spans="1:2">
      <c r="A595" s="7">
        <v>2.14</v>
      </c>
      <c r="B595" s="7">
        <v>4.8683949999999996</v>
      </c>
    </row>
    <row r="596" spans="1:2">
      <c r="A596" s="7">
        <v>2.14</v>
      </c>
      <c r="B596" s="7">
        <v>4.1226880000000001</v>
      </c>
    </row>
    <row r="597" spans="1:2">
      <c r="A597" s="7">
        <v>2.14</v>
      </c>
      <c r="B597" s="7">
        <v>2.4602300000000001</v>
      </c>
    </row>
    <row r="598" spans="1:2">
      <c r="A598" s="7">
        <v>2.14</v>
      </c>
      <c r="B598" s="7">
        <v>4.2569520000000001</v>
      </c>
    </row>
    <row r="599" spans="1:2">
      <c r="A599" s="7">
        <v>2.14</v>
      </c>
      <c r="B599" s="7">
        <v>4.5974089999999999</v>
      </c>
    </row>
    <row r="600" spans="1:2">
      <c r="A600" s="7">
        <v>2.13</v>
      </c>
      <c r="B600" s="7">
        <v>2.3826960000000001</v>
      </c>
    </row>
    <row r="601" spans="1:2">
      <c r="A601" s="7">
        <v>2.13</v>
      </c>
      <c r="B601" s="7">
        <v>3.9719350000000002</v>
      </c>
    </row>
    <row r="602" spans="1:2">
      <c r="A602" s="7">
        <v>2.13</v>
      </c>
      <c r="B602" s="7">
        <v>3.8835220000000001</v>
      </c>
    </row>
    <row r="603" spans="1:2">
      <c r="A603" s="7">
        <v>2.13</v>
      </c>
      <c r="B603" s="7">
        <v>3.5237769999999999</v>
      </c>
    </row>
    <row r="604" spans="1:2">
      <c r="A604" s="7">
        <v>2.13</v>
      </c>
      <c r="B604" s="7">
        <v>3.403778</v>
      </c>
    </row>
    <row r="605" spans="1:2">
      <c r="A605" s="7">
        <v>2.13</v>
      </c>
      <c r="B605" s="7">
        <v>3.9322680000000001</v>
      </c>
    </row>
    <row r="606" spans="1:2">
      <c r="A606" s="7">
        <v>2.12</v>
      </c>
      <c r="B606" s="7">
        <v>2.692898</v>
      </c>
    </row>
    <row r="607" spans="1:2">
      <c r="A607" s="7">
        <v>2.12</v>
      </c>
      <c r="B607" s="7">
        <v>2.4665300000000001</v>
      </c>
    </row>
    <row r="608" spans="1:2">
      <c r="A608" s="7">
        <v>2.12</v>
      </c>
      <c r="B608" s="7">
        <v>4.2341230000000003</v>
      </c>
    </row>
    <row r="609" spans="1:2">
      <c r="A609" s="7">
        <v>2.12</v>
      </c>
      <c r="B609" s="7">
        <v>3.3865569999999998</v>
      </c>
    </row>
    <row r="610" spans="1:2">
      <c r="A610" s="7">
        <v>2.12</v>
      </c>
      <c r="B610" s="7">
        <v>2.7107019999999999</v>
      </c>
    </row>
    <row r="611" spans="1:2">
      <c r="A611" s="7">
        <v>2.12</v>
      </c>
      <c r="B611" s="7">
        <v>3.4363929999999998</v>
      </c>
    </row>
    <row r="612" spans="1:2">
      <c r="A612" s="7">
        <v>2.12</v>
      </c>
      <c r="B612" s="7">
        <v>4.1553069999999996</v>
      </c>
    </row>
    <row r="613" spans="1:2">
      <c r="A613" s="7">
        <v>2.12</v>
      </c>
      <c r="B613" s="7">
        <v>3.0194709999999998</v>
      </c>
    </row>
    <row r="614" spans="1:2">
      <c r="A614" s="7">
        <v>2.12</v>
      </c>
      <c r="B614" s="7">
        <v>3.8678149999999998</v>
      </c>
    </row>
    <row r="615" spans="1:2">
      <c r="A615" s="7">
        <v>2.11</v>
      </c>
      <c r="B615" s="7">
        <v>3.212269</v>
      </c>
    </row>
    <row r="616" spans="1:2">
      <c r="A616" s="7">
        <v>2.11</v>
      </c>
      <c r="B616" s="7">
        <v>2.1715610000000001</v>
      </c>
    </row>
    <row r="617" spans="1:2">
      <c r="A617" s="7">
        <v>2.11</v>
      </c>
      <c r="B617" s="7">
        <v>2.3806129999999999</v>
      </c>
    </row>
    <row r="618" spans="1:2">
      <c r="A618" s="7">
        <v>2.11</v>
      </c>
      <c r="B618" s="7">
        <v>2.3916919999999999</v>
      </c>
    </row>
    <row r="619" spans="1:2">
      <c r="A619" s="7">
        <v>2.11</v>
      </c>
      <c r="B619" s="7">
        <v>5.097594</v>
      </c>
    </row>
    <row r="620" spans="1:2">
      <c r="A620" s="7">
        <v>2.11</v>
      </c>
      <c r="B620" s="7">
        <v>4.579027</v>
      </c>
    </row>
    <row r="621" spans="1:2">
      <c r="A621" s="7">
        <v>2.11</v>
      </c>
      <c r="B621" s="7">
        <v>2.6678069999999998</v>
      </c>
    </row>
    <row r="622" spans="1:2">
      <c r="A622" s="7">
        <v>2.11</v>
      </c>
      <c r="B622" s="7">
        <v>4.3520849999999998</v>
      </c>
    </row>
    <row r="623" spans="1:2">
      <c r="A623" s="7">
        <v>2.11</v>
      </c>
      <c r="B623" s="7">
        <v>2.6008360000000001</v>
      </c>
    </row>
    <row r="624" spans="1:2">
      <c r="A624" s="7">
        <v>2.11</v>
      </c>
      <c r="B624" s="7">
        <v>6.0333310000000004</v>
      </c>
    </row>
    <row r="625" spans="1:2">
      <c r="A625" s="7">
        <v>2.1</v>
      </c>
      <c r="B625" s="7">
        <v>2.5514860000000001</v>
      </c>
    </row>
    <row r="626" spans="1:2">
      <c r="A626" s="7">
        <v>2.1</v>
      </c>
      <c r="B626" s="7">
        <v>2.1560169999999999</v>
      </c>
    </row>
    <row r="627" spans="1:2">
      <c r="A627" s="7">
        <v>2.1</v>
      </c>
      <c r="B627" s="7">
        <v>5.6017659999999996</v>
      </c>
    </row>
    <row r="628" spans="1:2">
      <c r="A628" s="7">
        <v>2.1</v>
      </c>
      <c r="B628" s="7">
        <v>3.5865079999999998</v>
      </c>
    </row>
    <row r="629" spans="1:2">
      <c r="A629" s="7">
        <v>2.1</v>
      </c>
      <c r="B629" s="7">
        <v>3.480909</v>
      </c>
    </row>
    <row r="630" spans="1:2">
      <c r="A630" s="7">
        <v>2.09</v>
      </c>
      <c r="B630" s="7">
        <v>3.3668079999999998</v>
      </c>
    </row>
    <row r="631" spans="1:2">
      <c r="A631" s="7">
        <v>2.09</v>
      </c>
      <c r="B631" s="7">
        <v>3.2749510000000002</v>
      </c>
    </row>
    <row r="632" spans="1:2">
      <c r="A632" s="7">
        <v>2.09</v>
      </c>
      <c r="B632" s="7">
        <v>3.59274</v>
      </c>
    </row>
    <row r="633" spans="1:2">
      <c r="A633" s="7">
        <v>2.09</v>
      </c>
      <c r="B633" s="7">
        <v>2.989522</v>
      </c>
    </row>
    <row r="634" spans="1:2">
      <c r="A634" s="7">
        <v>2.08</v>
      </c>
      <c r="B634" s="7">
        <v>3.7778749999999999</v>
      </c>
    </row>
    <row r="635" spans="1:2">
      <c r="A635" s="7">
        <v>2.0699999999999998</v>
      </c>
      <c r="B635" s="7">
        <v>2.815782</v>
      </c>
    </row>
    <row r="636" spans="1:2">
      <c r="A636" s="7">
        <v>2.0699999999999998</v>
      </c>
      <c r="B636" s="7">
        <v>2.5585399999999998</v>
      </c>
    </row>
    <row r="637" spans="1:2">
      <c r="A637" s="7">
        <v>2.0699999999999998</v>
      </c>
      <c r="B637" s="7">
        <v>4.0794129999999997</v>
      </c>
    </row>
    <row r="638" spans="1:2">
      <c r="A638" s="7">
        <v>2.0699999999999998</v>
      </c>
      <c r="B638" s="7">
        <v>3.7222140000000001</v>
      </c>
    </row>
    <row r="639" spans="1:2">
      <c r="A639" s="7">
        <v>2.0699999999999998</v>
      </c>
      <c r="B639" s="7">
        <v>1.461552</v>
      </c>
    </row>
    <row r="640" spans="1:2">
      <c r="A640" s="7">
        <v>2.0699999999999998</v>
      </c>
      <c r="B640" s="7">
        <v>3.0433889999999999</v>
      </c>
    </row>
    <row r="641" spans="1:2">
      <c r="A641" s="7">
        <v>2.0699999999999998</v>
      </c>
      <c r="B641" s="7">
        <v>2.6640269999999999</v>
      </c>
    </row>
    <row r="642" spans="1:2">
      <c r="A642" s="7">
        <v>2.06</v>
      </c>
      <c r="B642" s="7">
        <v>2.9906060000000001</v>
      </c>
    </row>
    <row r="643" spans="1:2">
      <c r="A643" s="7">
        <v>2.06</v>
      </c>
      <c r="B643" s="7">
        <v>2.3531140000000001</v>
      </c>
    </row>
    <row r="644" spans="1:2">
      <c r="A644" s="7">
        <v>2.06</v>
      </c>
      <c r="B644" s="7">
        <v>4.3504670000000001</v>
      </c>
    </row>
    <row r="645" spans="1:2">
      <c r="A645" s="7">
        <v>2.06</v>
      </c>
      <c r="B645" s="7">
        <v>3.0100769999999999</v>
      </c>
    </row>
    <row r="646" spans="1:2">
      <c r="A646" s="7">
        <v>2.06</v>
      </c>
      <c r="B646" s="7">
        <v>4.146433</v>
      </c>
    </row>
    <row r="647" spans="1:2">
      <c r="A647" s="7">
        <v>2.06</v>
      </c>
      <c r="B647" s="7">
        <v>4.3593909999999996</v>
      </c>
    </row>
    <row r="648" spans="1:2">
      <c r="A648" s="7">
        <v>2.06</v>
      </c>
      <c r="B648" s="7">
        <v>5.1777509999999998</v>
      </c>
    </row>
    <row r="649" spans="1:2">
      <c r="A649" s="7">
        <v>2.06</v>
      </c>
      <c r="B649" s="7">
        <v>5.2183089999999996</v>
      </c>
    </row>
    <row r="650" spans="1:2">
      <c r="A650" s="7">
        <v>2.0499999999999998</v>
      </c>
      <c r="B650" s="7">
        <v>4.0028319999999997</v>
      </c>
    </row>
    <row r="651" spans="1:2">
      <c r="A651" s="7">
        <v>2.0499999999999998</v>
      </c>
      <c r="B651" s="7">
        <v>2.7736499999999999</v>
      </c>
    </row>
    <row r="652" spans="1:2">
      <c r="A652" s="7">
        <v>2.0499999999999998</v>
      </c>
      <c r="B652" s="7">
        <v>2.4741059999999999</v>
      </c>
    </row>
    <row r="653" spans="1:2">
      <c r="A653" s="7">
        <v>2.0499999999999998</v>
      </c>
      <c r="B653" s="7">
        <v>4.2826459999999997</v>
      </c>
    </row>
    <row r="654" spans="1:2">
      <c r="A654" s="7">
        <v>2.0499999999999998</v>
      </c>
      <c r="B654" s="7">
        <v>1.5175160000000001</v>
      </c>
    </row>
    <row r="655" spans="1:2">
      <c r="A655" s="7">
        <v>2.0499999999999998</v>
      </c>
      <c r="B655" s="7">
        <v>3.0615800000000002</v>
      </c>
    </row>
    <row r="656" spans="1:2">
      <c r="A656" s="7">
        <v>2.04</v>
      </c>
      <c r="B656" s="7">
        <v>4.6372600000000004</v>
      </c>
    </row>
    <row r="657" spans="1:2">
      <c r="A657" s="7">
        <v>2.04</v>
      </c>
      <c r="B657" s="7">
        <v>3.1818089999999999</v>
      </c>
    </row>
    <row r="658" spans="1:2">
      <c r="A658" s="7">
        <v>2.04</v>
      </c>
      <c r="B658" s="7">
        <v>3.769231</v>
      </c>
    </row>
    <row r="659" spans="1:2">
      <c r="A659" s="7">
        <v>2.04</v>
      </c>
      <c r="B659" s="7">
        <v>2.453182</v>
      </c>
    </row>
    <row r="660" spans="1:2">
      <c r="A660" s="7">
        <v>2.04</v>
      </c>
      <c r="B660" s="7">
        <v>4.6060949999999998</v>
      </c>
    </row>
    <row r="661" spans="1:2">
      <c r="A661" s="7">
        <v>2.04</v>
      </c>
      <c r="B661" s="7">
        <v>2.554583</v>
      </c>
    </row>
    <row r="662" spans="1:2">
      <c r="A662" s="7">
        <v>2.04</v>
      </c>
      <c r="B662" s="7">
        <v>2.62399</v>
      </c>
    </row>
    <row r="663" spans="1:2">
      <c r="A663" s="7">
        <v>2.04</v>
      </c>
      <c r="B663" s="7">
        <v>4.2709570000000001</v>
      </c>
    </row>
    <row r="664" spans="1:2">
      <c r="A664" s="7">
        <v>2.04</v>
      </c>
      <c r="B664" s="7">
        <v>2.0149889999999999</v>
      </c>
    </row>
    <row r="665" spans="1:2">
      <c r="A665" s="7">
        <v>2.04</v>
      </c>
      <c r="B665" s="7">
        <v>4.5231209999999997</v>
      </c>
    </row>
    <row r="666" spans="1:2">
      <c r="A666" s="7">
        <v>2.04</v>
      </c>
      <c r="B666" s="7">
        <v>3.1033689999999998</v>
      </c>
    </row>
    <row r="667" spans="1:2">
      <c r="A667" s="7">
        <v>2.04</v>
      </c>
      <c r="B667" s="7">
        <v>3.1462059999999998</v>
      </c>
    </row>
    <row r="668" spans="1:2">
      <c r="A668" s="7">
        <v>2.04</v>
      </c>
      <c r="B668" s="7">
        <v>2.3790200000000001</v>
      </c>
    </row>
    <row r="669" spans="1:2">
      <c r="A669" s="7">
        <v>2.04</v>
      </c>
      <c r="B669" s="7">
        <v>2.0317020000000001</v>
      </c>
    </row>
    <row r="670" spans="1:2">
      <c r="A670" s="7">
        <v>2.0299999999999998</v>
      </c>
      <c r="B670" s="7">
        <v>1.4235770000000001</v>
      </c>
    </row>
    <row r="671" spans="1:2">
      <c r="A671" s="7">
        <v>2.0299999999999998</v>
      </c>
      <c r="B671" s="7">
        <v>2.4869629999999998</v>
      </c>
    </row>
    <row r="672" spans="1:2">
      <c r="A672" s="7">
        <v>2.0299999999999998</v>
      </c>
      <c r="B672" s="7">
        <v>3.0904199999999999</v>
      </c>
    </row>
    <row r="673" spans="1:2">
      <c r="A673" s="7">
        <v>2.0299999999999998</v>
      </c>
      <c r="B673" s="7">
        <v>3.3505950000000002</v>
      </c>
    </row>
    <row r="674" spans="1:2">
      <c r="A674" s="7">
        <v>2.0299999999999998</v>
      </c>
      <c r="B674" s="7">
        <v>2.3551470000000001</v>
      </c>
    </row>
    <row r="675" spans="1:2">
      <c r="A675" s="7">
        <v>2.0299999999999998</v>
      </c>
      <c r="B675" s="7">
        <v>2.2794210000000001</v>
      </c>
    </row>
    <row r="676" spans="1:2">
      <c r="A676" s="7">
        <v>2.0299999999999998</v>
      </c>
      <c r="B676" s="7">
        <v>5.7479990000000001</v>
      </c>
    </row>
    <row r="677" spans="1:2">
      <c r="A677" s="7">
        <v>2.0299999999999998</v>
      </c>
      <c r="B677" s="7">
        <v>3.229304</v>
      </c>
    </row>
    <row r="678" spans="1:2">
      <c r="A678" s="7">
        <v>2.0299999999999998</v>
      </c>
      <c r="B678" s="7">
        <v>3.6767509999999999</v>
      </c>
    </row>
    <row r="679" spans="1:2">
      <c r="A679" s="7">
        <v>2.0299999999999998</v>
      </c>
      <c r="B679" s="7">
        <v>2.1601140000000001</v>
      </c>
    </row>
    <row r="680" spans="1:2">
      <c r="A680" s="7">
        <v>2.0299999999999998</v>
      </c>
      <c r="B680" s="7">
        <v>3.8751319999999998</v>
      </c>
    </row>
    <row r="681" spans="1:2">
      <c r="A681" s="7">
        <v>2.0299999999999998</v>
      </c>
      <c r="B681" s="7">
        <v>4.9588210000000004</v>
      </c>
    </row>
    <row r="682" spans="1:2">
      <c r="A682" s="7">
        <v>2.02</v>
      </c>
      <c r="B682" s="7">
        <v>4.9426160000000001</v>
      </c>
    </row>
    <row r="683" spans="1:2">
      <c r="A683" s="7">
        <v>2.02</v>
      </c>
      <c r="B683" s="7">
        <v>4.041785</v>
      </c>
    </row>
    <row r="684" spans="1:2">
      <c r="A684" s="7">
        <v>2.02</v>
      </c>
      <c r="B684" s="7">
        <v>3.1426669999999999</v>
      </c>
    </row>
    <row r="685" spans="1:2">
      <c r="A685" s="7">
        <v>2.02</v>
      </c>
      <c r="B685" s="7">
        <v>2.8217240000000001</v>
      </c>
    </row>
    <row r="686" spans="1:2">
      <c r="A686" s="7">
        <v>2.02</v>
      </c>
      <c r="B686" s="7">
        <v>3.6319330000000001</v>
      </c>
    </row>
    <row r="687" spans="1:2">
      <c r="A687" s="7">
        <v>2.02</v>
      </c>
      <c r="B687" s="7">
        <v>3.9215460000000002</v>
      </c>
    </row>
    <row r="688" spans="1:2">
      <c r="A688" s="7">
        <v>2.02</v>
      </c>
      <c r="B688" s="7">
        <v>3.0170400000000002</v>
      </c>
    </row>
    <row r="689" spans="1:2">
      <c r="A689" s="7">
        <v>2.02</v>
      </c>
      <c r="B689" s="7">
        <v>4.9458859999999998</v>
      </c>
    </row>
    <row r="690" spans="1:2">
      <c r="A690" s="7">
        <v>2.02</v>
      </c>
      <c r="B690" s="7">
        <v>4.1878089999999997</v>
      </c>
    </row>
    <row r="691" spans="1:2">
      <c r="A691" s="7">
        <v>2.02</v>
      </c>
      <c r="B691" s="7">
        <v>3.9415149999999999</v>
      </c>
    </row>
    <row r="692" spans="1:2">
      <c r="A692" s="7">
        <v>2.0099999999999998</v>
      </c>
      <c r="B692" s="7">
        <v>4.3960460000000001</v>
      </c>
    </row>
    <row r="693" spans="1:2">
      <c r="A693" s="7">
        <v>2.0099999999999998</v>
      </c>
      <c r="B693" s="7">
        <v>2.3208099999999998</v>
      </c>
    </row>
    <row r="694" spans="1:2">
      <c r="A694" s="7">
        <v>2.0099999999999998</v>
      </c>
      <c r="B694" s="7">
        <v>4.3819679999999996</v>
      </c>
    </row>
    <row r="695" spans="1:2">
      <c r="A695" s="7">
        <v>2.0099999999999998</v>
      </c>
      <c r="B695" s="7">
        <v>4.4981999999999998</v>
      </c>
    </row>
    <row r="696" spans="1:2">
      <c r="A696" s="7">
        <v>2.0099999999999998</v>
      </c>
      <c r="B696" s="7">
        <v>2.3178619999999999</v>
      </c>
    </row>
    <row r="697" spans="1:2">
      <c r="A697" s="7">
        <v>2.0099999999999998</v>
      </c>
      <c r="B697" s="7">
        <v>3.8467850000000001</v>
      </c>
    </row>
    <row r="698" spans="1:2">
      <c r="A698" s="7">
        <v>2</v>
      </c>
      <c r="B698" s="7">
        <v>4.8665070000000004</v>
      </c>
    </row>
    <row r="699" spans="1:2">
      <c r="A699" s="7">
        <v>2</v>
      </c>
      <c r="B699" s="7">
        <v>4.9911729999999999</v>
      </c>
    </row>
    <row r="700" spans="1:2">
      <c r="A700" s="7">
        <v>2</v>
      </c>
      <c r="B700" s="7">
        <v>2.107065</v>
      </c>
    </row>
    <row r="701" spans="1:2">
      <c r="A701" s="7">
        <v>2</v>
      </c>
      <c r="B701" s="7">
        <v>4.5497019999999999</v>
      </c>
    </row>
    <row r="702" spans="1:2">
      <c r="A702" s="7">
        <v>2</v>
      </c>
      <c r="B702" s="7">
        <v>3.9983469999999999</v>
      </c>
    </row>
    <row r="703" spans="1:2">
      <c r="A703" s="7">
        <v>2</v>
      </c>
      <c r="B703" s="7">
        <v>3.079996</v>
      </c>
    </row>
    <row r="704" spans="1:2">
      <c r="A704" s="7">
        <v>2</v>
      </c>
      <c r="B704" s="7">
        <v>4.4428900000000002</v>
      </c>
    </row>
    <row r="705" spans="1:2">
      <c r="A705" s="7">
        <v>2</v>
      </c>
      <c r="B705" s="7">
        <v>2.7984119999999999</v>
      </c>
    </row>
    <row r="706" spans="1:2">
      <c r="A706" s="7">
        <v>1.99</v>
      </c>
      <c r="B706" s="7">
        <v>1.6681710000000001</v>
      </c>
    </row>
    <row r="707" spans="1:2">
      <c r="A707" s="7">
        <v>1.99</v>
      </c>
      <c r="B707" s="7">
        <v>2.5123820000000001</v>
      </c>
    </row>
    <row r="708" spans="1:2">
      <c r="A708" s="7">
        <v>1.99</v>
      </c>
      <c r="B708" s="7">
        <v>2.8779340000000002</v>
      </c>
    </row>
    <row r="709" spans="1:2">
      <c r="A709" s="7">
        <v>1.99</v>
      </c>
      <c r="B709" s="7">
        <v>4.5416340000000002</v>
      </c>
    </row>
    <row r="710" spans="1:2">
      <c r="A710" s="7">
        <v>1.99</v>
      </c>
      <c r="B710" s="7">
        <v>3.7490199999999998</v>
      </c>
    </row>
    <row r="711" spans="1:2">
      <c r="A711" s="7">
        <v>1.99</v>
      </c>
      <c r="B711" s="7">
        <v>2.2280570000000002</v>
      </c>
    </row>
    <row r="712" spans="1:2">
      <c r="A712" s="7">
        <v>1.99</v>
      </c>
      <c r="B712" s="7">
        <v>3.7836180000000001</v>
      </c>
    </row>
    <row r="713" spans="1:2">
      <c r="A713" s="7">
        <v>1.99</v>
      </c>
      <c r="B713" s="7">
        <v>3.1604749999999999</v>
      </c>
    </row>
    <row r="714" spans="1:2">
      <c r="A714" s="7">
        <v>1.98</v>
      </c>
      <c r="B714" s="7">
        <v>5.8192539999999999</v>
      </c>
    </row>
    <row r="715" spans="1:2">
      <c r="A715" s="7">
        <v>1.98</v>
      </c>
      <c r="B715" s="7">
        <v>3.4607510000000001</v>
      </c>
    </row>
    <row r="716" spans="1:2">
      <c r="A716" s="7">
        <v>1.98</v>
      </c>
      <c r="B716" s="7">
        <v>1.648533</v>
      </c>
    </row>
    <row r="717" spans="1:2">
      <c r="A717" s="7">
        <v>1.98</v>
      </c>
      <c r="B717" s="7">
        <v>2.5567310000000001</v>
      </c>
    </row>
    <row r="718" spans="1:2">
      <c r="A718" s="7">
        <v>1.98</v>
      </c>
      <c r="B718" s="7">
        <v>3.4881859999999998</v>
      </c>
    </row>
    <row r="719" spans="1:2">
      <c r="A719" s="7">
        <v>1.98</v>
      </c>
      <c r="B719" s="7">
        <v>4.2434630000000002</v>
      </c>
    </row>
    <row r="720" spans="1:2">
      <c r="A720" s="7">
        <v>1.98</v>
      </c>
      <c r="B720" s="7">
        <v>2.1237889999999999</v>
      </c>
    </row>
    <row r="721" spans="1:2">
      <c r="A721" s="7">
        <v>1.98</v>
      </c>
      <c r="B721" s="7">
        <v>3.1611370000000001</v>
      </c>
    </row>
    <row r="722" spans="1:2">
      <c r="A722" s="7">
        <v>1.97</v>
      </c>
      <c r="B722" s="7">
        <v>2.4865900000000001</v>
      </c>
    </row>
    <row r="723" spans="1:2">
      <c r="A723" s="7">
        <v>1.97</v>
      </c>
      <c r="B723" s="7">
        <v>2.309752</v>
      </c>
    </row>
    <row r="724" spans="1:2">
      <c r="A724" s="7">
        <v>1.97</v>
      </c>
      <c r="B724" s="7">
        <v>3.828389</v>
      </c>
    </row>
    <row r="725" spans="1:2">
      <c r="A725" s="7">
        <v>1.97</v>
      </c>
      <c r="B725" s="7">
        <v>4.0478540000000001</v>
      </c>
    </row>
    <row r="726" spans="1:2">
      <c r="A726" s="7">
        <v>1.97</v>
      </c>
      <c r="B726" s="7">
        <v>3.788913</v>
      </c>
    </row>
    <row r="727" spans="1:2">
      <c r="A727" s="7">
        <v>1.97</v>
      </c>
      <c r="B727" s="7">
        <v>3.8091789999999999</v>
      </c>
    </row>
    <row r="728" spans="1:2">
      <c r="A728" s="7">
        <v>1.97</v>
      </c>
      <c r="B728" s="7">
        <v>3.815153</v>
      </c>
    </row>
    <row r="729" spans="1:2">
      <c r="A729" s="7">
        <v>1.97</v>
      </c>
      <c r="B729" s="7">
        <v>1.3527400000000001</v>
      </c>
    </row>
    <row r="730" spans="1:2">
      <c r="A730" s="7">
        <v>1.97</v>
      </c>
      <c r="B730" s="7">
        <v>5.1982949999999999</v>
      </c>
    </row>
    <row r="731" spans="1:2">
      <c r="A731" s="7">
        <v>1.97</v>
      </c>
      <c r="B731" s="7">
        <v>5.907794</v>
      </c>
    </row>
    <row r="732" spans="1:2">
      <c r="A732" s="7">
        <v>1.96</v>
      </c>
      <c r="B732" s="7">
        <v>2.6790970000000001</v>
      </c>
    </row>
    <row r="733" spans="1:2">
      <c r="A733" s="7">
        <v>1.96</v>
      </c>
      <c r="B733" s="7">
        <v>2.8187769999999999</v>
      </c>
    </row>
    <row r="734" spans="1:2">
      <c r="A734" s="7">
        <v>1.96</v>
      </c>
      <c r="B734" s="7">
        <v>3.8238979999999998</v>
      </c>
    </row>
    <row r="735" spans="1:2">
      <c r="A735" s="7">
        <v>1.96</v>
      </c>
      <c r="B735" s="7">
        <v>2.7361840000000002</v>
      </c>
    </row>
    <row r="736" spans="1:2">
      <c r="A736" s="7">
        <v>1.96</v>
      </c>
      <c r="B736" s="7">
        <v>2.505458</v>
      </c>
    </row>
    <row r="737" spans="1:2">
      <c r="A737" s="7">
        <v>1.96</v>
      </c>
      <c r="B737" s="7">
        <v>2.6687889999999999</v>
      </c>
    </row>
    <row r="738" spans="1:2">
      <c r="A738" s="7">
        <v>1.96</v>
      </c>
      <c r="B738" s="7">
        <v>3.0035850000000002</v>
      </c>
    </row>
    <row r="739" spans="1:2">
      <c r="A739" s="7">
        <v>1.96</v>
      </c>
      <c r="B739" s="7">
        <v>3.0620050000000001</v>
      </c>
    </row>
    <row r="740" spans="1:2">
      <c r="A740" s="7">
        <v>1.95</v>
      </c>
      <c r="B740" s="7">
        <v>3.7265429999999999</v>
      </c>
    </row>
    <row r="741" spans="1:2">
      <c r="A741" s="7">
        <v>1.95</v>
      </c>
      <c r="B741" s="7">
        <v>1.637788</v>
      </c>
    </row>
    <row r="742" spans="1:2">
      <c r="A742" s="7">
        <v>1.95</v>
      </c>
      <c r="B742" s="7">
        <v>4.829796</v>
      </c>
    </row>
    <row r="743" spans="1:2">
      <c r="A743" s="7">
        <v>1.95</v>
      </c>
      <c r="B743" s="7">
        <v>2.3878750000000002</v>
      </c>
    </row>
    <row r="744" spans="1:2">
      <c r="A744" s="7">
        <v>1.95</v>
      </c>
      <c r="B744" s="7">
        <v>3.6105520000000002</v>
      </c>
    </row>
    <row r="745" spans="1:2">
      <c r="A745" s="7">
        <v>1.95</v>
      </c>
      <c r="B745" s="7">
        <v>3.0650900000000001</v>
      </c>
    </row>
    <row r="746" spans="1:2">
      <c r="A746" s="7">
        <v>1.95</v>
      </c>
      <c r="B746" s="7">
        <v>4.0072460000000003</v>
      </c>
    </row>
    <row r="747" spans="1:2">
      <c r="A747" s="7">
        <v>1.95</v>
      </c>
      <c r="B747" s="7">
        <v>2.5984959999999999</v>
      </c>
    </row>
    <row r="748" spans="1:2">
      <c r="A748" s="7">
        <v>1.95</v>
      </c>
      <c r="B748" s="7">
        <v>2.754016</v>
      </c>
    </row>
    <row r="749" spans="1:2">
      <c r="A749" s="7">
        <v>1.95</v>
      </c>
      <c r="B749" s="7">
        <v>2.0673189999999999</v>
      </c>
    </row>
    <row r="750" spans="1:2">
      <c r="A750" s="7">
        <v>1.95</v>
      </c>
      <c r="B750" s="7">
        <v>3.7584740000000001</v>
      </c>
    </row>
    <row r="751" spans="1:2">
      <c r="A751" s="7">
        <v>1.95</v>
      </c>
      <c r="B751" s="7">
        <v>3.9400400000000002</v>
      </c>
    </row>
    <row r="752" spans="1:2">
      <c r="A752" s="7">
        <v>1.94</v>
      </c>
      <c r="B752" s="7">
        <v>3.6725660000000002</v>
      </c>
    </row>
    <row r="753" spans="1:2">
      <c r="A753" s="7">
        <v>1.94</v>
      </c>
      <c r="B753" s="7">
        <v>1.605942</v>
      </c>
    </row>
    <row r="754" spans="1:2">
      <c r="A754" s="7">
        <v>1.94</v>
      </c>
      <c r="B754" s="7">
        <v>3.860493</v>
      </c>
    </row>
    <row r="755" spans="1:2">
      <c r="A755" s="7">
        <v>1.94</v>
      </c>
      <c r="B755" s="7">
        <v>3.7685309999999999</v>
      </c>
    </row>
    <row r="756" spans="1:2">
      <c r="A756" s="7">
        <v>1.93</v>
      </c>
      <c r="B756" s="7">
        <v>2.5142410000000002</v>
      </c>
    </row>
    <row r="757" spans="1:2">
      <c r="A757" s="7">
        <v>1.93</v>
      </c>
      <c r="B757" s="7">
        <v>4.1288660000000004</v>
      </c>
    </row>
    <row r="758" spans="1:2">
      <c r="A758" s="7">
        <v>1.93</v>
      </c>
      <c r="B758" s="7">
        <v>3.0589360000000001</v>
      </c>
    </row>
    <row r="759" spans="1:2">
      <c r="A759" s="7">
        <v>1.93</v>
      </c>
      <c r="B759" s="7">
        <v>2.495771</v>
      </c>
    </row>
    <row r="760" spans="1:2">
      <c r="A760" s="7">
        <v>1.93</v>
      </c>
      <c r="B760" s="7">
        <v>3.74871</v>
      </c>
    </row>
    <row r="761" spans="1:2">
      <c r="A761" s="7">
        <v>1.93</v>
      </c>
      <c r="B761" s="7">
        <v>4.9967550000000003</v>
      </c>
    </row>
    <row r="762" spans="1:2">
      <c r="A762" s="7">
        <v>1.93</v>
      </c>
      <c r="B762" s="7">
        <v>3.636139</v>
      </c>
    </row>
    <row r="763" spans="1:2">
      <c r="A763" s="7">
        <v>1.93</v>
      </c>
      <c r="B763" s="7">
        <v>4.7403649999999997</v>
      </c>
    </row>
    <row r="764" spans="1:2">
      <c r="A764" s="7">
        <v>1.93</v>
      </c>
      <c r="B764" s="7">
        <v>4.4270379999999996</v>
      </c>
    </row>
    <row r="765" spans="1:2">
      <c r="A765" s="7">
        <v>1.93</v>
      </c>
      <c r="B765" s="7">
        <v>3.3004020000000001</v>
      </c>
    </row>
    <row r="766" spans="1:2">
      <c r="A766" s="7">
        <v>1.93</v>
      </c>
      <c r="B766" s="7">
        <v>2.8244479999999998</v>
      </c>
    </row>
    <row r="767" spans="1:2">
      <c r="A767" s="7">
        <v>1.92</v>
      </c>
      <c r="B767" s="7">
        <v>4.1428130000000003</v>
      </c>
    </row>
    <row r="768" spans="1:2">
      <c r="A768" s="7">
        <v>1.92</v>
      </c>
      <c r="B768" s="7">
        <v>3.0310579999999998</v>
      </c>
    </row>
    <row r="769" spans="1:2">
      <c r="A769" s="7">
        <v>1.92</v>
      </c>
      <c r="B769" s="7">
        <v>3.2241659999999999</v>
      </c>
    </row>
    <row r="770" spans="1:2">
      <c r="A770" s="7">
        <v>1.92</v>
      </c>
      <c r="B770" s="7">
        <v>4.3755850000000001</v>
      </c>
    </row>
    <row r="771" spans="1:2">
      <c r="A771" s="7">
        <v>1.92</v>
      </c>
      <c r="B771" s="7">
        <v>4.0913729999999999</v>
      </c>
    </row>
    <row r="772" spans="1:2">
      <c r="A772" s="7">
        <v>1.92</v>
      </c>
      <c r="B772" s="7">
        <v>2.402536</v>
      </c>
    </row>
    <row r="773" spans="1:2">
      <c r="A773" s="7">
        <v>1.92</v>
      </c>
      <c r="B773" s="7">
        <v>4.4708350000000001</v>
      </c>
    </row>
    <row r="774" spans="1:2">
      <c r="A774" s="7">
        <v>1.92</v>
      </c>
      <c r="B774" s="7">
        <v>2.6044849999999999</v>
      </c>
    </row>
    <row r="775" spans="1:2">
      <c r="A775" s="7">
        <v>1.92</v>
      </c>
      <c r="B775" s="7">
        <v>2.886914</v>
      </c>
    </row>
    <row r="776" spans="1:2">
      <c r="A776" s="7">
        <v>1.92</v>
      </c>
      <c r="B776" s="7">
        <v>2.6403099999999999</v>
      </c>
    </row>
    <row r="777" spans="1:2">
      <c r="A777" s="7">
        <v>1.92</v>
      </c>
      <c r="B777" s="7">
        <v>2.5041920000000002</v>
      </c>
    </row>
    <row r="778" spans="1:2">
      <c r="A778" s="7">
        <v>1.91</v>
      </c>
      <c r="B778" s="7">
        <v>3.675332</v>
      </c>
    </row>
    <row r="779" spans="1:2">
      <c r="A779" s="7">
        <v>1.91</v>
      </c>
      <c r="B779" s="7">
        <v>3.584184</v>
      </c>
    </row>
    <row r="780" spans="1:2">
      <c r="A780" s="7">
        <v>1.91</v>
      </c>
      <c r="B780" s="7">
        <v>2.0373939999999999</v>
      </c>
    </row>
    <row r="781" spans="1:2">
      <c r="A781" s="7">
        <v>1.91</v>
      </c>
      <c r="B781" s="7">
        <v>3.2240389999999999</v>
      </c>
    </row>
    <row r="782" spans="1:2">
      <c r="A782" s="7">
        <v>1.91</v>
      </c>
      <c r="B782" s="7">
        <v>3.7697210000000001</v>
      </c>
    </row>
    <row r="783" spans="1:2">
      <c r="A783" s="7">
        <v>1.91</v>
      </c>
      <c r="B783" s="7">
        <v>1.7315370000000001</v>
      </c>
    </row>
    <row r="784" spans="1:2">
      <c r="A784" s="7">
        <v>1.91</v>
      </c>
      <c r="B784" s="7">
        <v>3.4617969999999998</v>
      </c>
    </row>
    <row r="785" spans="1:2">
      <c r="A785" s="7">
        <v>1.91</v>
      </c>
      <c r="B785" s="7">
        <v>2.0231539999999999</v>
      </c>
    </row>
    <row r="786" spans="1:2">
      <c r="A786" s="7">
        <v>1.91</v>
      </c>
      <c r="B786" s="7">
        <v>1.3541319999999999</v>
      </c>
    </row>
    <row r="787" spans="1:2">
      <c r="A787" s="7">
        <v>1.9</v>
      </c>
      <c r="B787" s="7">
        <v>4.0407000000000002</v>
      </c>
    </row>
    <row r="788" spans="1:2">
      <c r="A788" s="7">
        <v>1.9</v>
      </c>
      <c r="B788" s="7">
        <v>4.8265289999999998</v>
      </c>
    </row>
    <row r="789" spans="1:2">
      <c r="A789" s="7">
        <v>1.9</v>
      </c>
      <c r="B789" s="7">
        <v>2.9686080000000001</v>
      </c>
    </row>
    <row r="790" spans="1:2">
      <c r="A790" s="7">
        <v>1.9</v>
      </c>
      <c r="B790" s="7">
        <v>3.1341580000000002</v>
      </c>
    </row>
    <row r="791" spans="1:2">
      <c r="A791" s="7">
        <v>1.9</v>
      </c>
      <c r="B791" s="7">
        <v>3.2913760000000001</v>
      </c>
    </row>
    <row r="792" spans="1:2">
      <c r="A792" s="7">
        <v>1.9</v>
      </c>
      <c r="B792" s="7">
        <v>3.6097769999999998</v>
      </c>
    </row>
    <row r="793" spans="1:2">
      <c r="A793" s="7">
        <v>1.89</v>
      </c>
      <c r="B793" s="7">
        <v>1.5448930000000001</v>
      </c>
    </row>
    <row r="794" spans="1:2">
      <c r="A794" s="7">
        <v>1.89</v>
      </c>
      <c r="B794" s="7">
        <v>3.2269420000000002</v>
      </c>
    </row>
    <row r="795" spans="1:2">
      <c r="A795" s="7">
        <v>1.89</v>
      </c>
      <c r="B795" s="7">
        <v>4.1459190000000001</v>
      </c>
    </row>
    <row r="796" spans="1:2">
      <c r="A796" s="7">
        <v>1.89</v>
      </c>
      <c r="B796" s="7">
        <v>5.9531790000000004</v>
      </c>
    </row>
    <row r="797" spans="1:2">
      <c r="A797" s="7">
        <v>1.89</v>
      </c>
      <c r="B797" s="7">
        <v>2.9769939999999999</v>
      </c>
    </row>
    <row r="798" spans="1:2">
      <c r="A798" s="7">
        <v>1.89</v>
      </c>
      <c r="B798" s="7">
        <v>3.8301080000000001</v>
      </c>
    </row>
    <row r="799" spans="1:2">
      <c r="A799" s="7">
        <v>1.89</v>
      </c>
      <c r="B799" s="7">
        <v>3.2780399999999998</v>
      </c>
    </row>
    <row r="800" spans="1:2">
      <c r="A800" s="7">
        <v>1.89</v>
      </c>
      <c r="B800" s="7">
        <v>3.5348549999999999</v>
      </c>
    </row>
    <row r="801" spans="1:2">
      <c r="A801" s="7">
        <v>1.88</v>
      </c>
      <c r="B801" s="7">
        <v>2.828055</v>
      </c>
    </row>
    <row r="802" spans="1:2">
      <c r="A802" s="7">
        <v>1.88</v>
      </c>
      <c r="B802" s="7">
        <v>3.9785270000000001</v>
      </c>
    </row>
    <row r="803" spans="1:2">
      <c r="A803" s="7">
        <v>1.88</v>
      </c>
      <c r="B803" s="7">
        <v>6.6865790000000001</v>
      </c>
    </row>
    <row r="804" spans="1:2">
      <c r="A804" s="7">
        <v>1.88</v>
      </c>
      <c r="B804" s="7">
        <v>2.469376</v>
      </c>
    </row>
    <row r="805" spans="1:2">
      <c r="A805" s="7">
        <v>1.88</v>
      </c>
      <c r="B805" s="7">
        <v>4.7979700000000003</v>
      </c>
    </row>
    <row r="806" spans="1:2">
      <c r="A806" s="7">
        <v>1.88</v>
      </c>
      <c r="B806" s="7">
        <v>1.9701930000000001</v>
      </c>
    </row>
    <row r="807" spans="1:2">
      <c r="A807" s="7">
        <v>1.88</v>
      </c>
      <c r="B807" s="7">
        <v>4.756602</v>
      </c>
    </row>
    <row r="808" spans="1:2">
      <c r="A808" s="7">
        <v>1.88</v>
      </c>
      <c r="B808" s="7">
        <v>3.1425139999999998</v>
      </c>
    </row>
    <row r="809" spans="1:2">
      <c r="A809" s="7">
        <v>1.88</v>
      </c>
      <c r="B809" s="7">
        <v>2.6566019999999999</v>
      </c>
    </row>
    <row r="810" spans="1:2">
      <c r="A810" s="7">
        <v>1.88</v>
      </c>
      <c r="B810" s="7">
        <v>2.5989110000000002</v>
      </c>
    </row>
    <row r="811" spans="1:2">
      <c r="A811" s="7">
        <v>1.88</v>
      </c>
      <c r="B811" s="7">
        <v>3.27773</v>
      </c>
    </row>
    <row r="812" spans="1:2">
      <c r="A812" s="7">
        <v>1.88</v>
      </c>
      <c r="B812" s="7">
        <v>2.67896</v>
      </c>
    </row>
    <row r="813" spans="1:2">
      <c r="A813" s="7">
        <v>1.88</v>
      </c>
      <c r="B813" s="7">
        <v>3.2029450000000002</v>
      </c>
    </row>
    <row r="814" spans="1:2">
      <c r="A814" s="7">
        <v>1.88</v>
      </c>
      <c r="B814" s="7">
        <v>5.7062999999999997</v>
      </c>
    </row>
    <row r="815" spans="1:2">
      <c r="A815" s="7">
        <v>1.88</v>
      </c>
      <c r="B815" s="7">
        <v>3.0651090000000001</v>
      </c>
    </row>
    <row r="816" spans="1:2">
      <c r="A816" s="7">
        <v>1.88</v>
      </c>
      <c r="B816" s="7">
        <v>2.1022720000000001</v>
      </c>
    </row>
    <row r="817" spans="1:2">
      <c r="A817" s="7">
        <v>1.87</v>
      </c>
      <c r="B817" s="7">
        <v>2.1659769999999998</v>
      </c>
    </row>
    <row r="818" spans="1:2">
      <c r="A818" s="7">
        <v>1.87</v>
      </c>
      <c r="B818" s="7">
        <v>2.5280960000000001</v>
      </c>
    </row>
    <row r="819" spans="1:2">
      <c r="A819" s="7">
        <v>1.87</v>
      </c>
      <c r="B819" s="7">
        <v>5.7568530000000004</v>
      </c>
    </row>
    <row r="820" spans="1:2">
      <c r="A820" s="7">
        <v>1.87</v>
      </c>
      <c r="B820" s="7">
        <v>2.844792</v>
      </c>
    </row>
    <row r="821" spans="1:2">
      <c r="A821" s="7">
        <v>1.87</v>
      </c>
      <c r="B821" s="7">
        <v>3.7495500000000002</v>
      </c>
    </row>
    <row r="822" spans="1:2">
      <c r="A822" s="7">
        <v>1.87</v>
      </c>
      <c r="B822" s="7">
        <v>4.7191349999999996</v>
      </c>
    </row>
    <row r="823" spans="1:2">
      <c r="A823" s="7">
        <v>1.87</v>
      </c>
      <c r="B823" s="7">
        <v>3.4654400000000001</v>
      </c>
    </row>
    <row r="824" spans="1:2">
      <c r="A824" s="7">
        <v>1.87</v>
      </c>
      <c r="B824" s="7">
        <v>3.5496120000000002</v>
      </c>
    </row>
    <row r="825" spans="1:2">
      <c r="A825" s="7">
        <v>1.87</v>
      </c>
      <c r="B825" s="7">
        <v>4.7497699999999998</v>
      </c>
    </row>
    <row r="826" spans="1:2">
      <c r="A826" s="7">
        <v>1.87</v>
      </c>
      <c r="B826" s="7">
        <v>2.597315</v>
      </c>
    </row>
    <row r="827" spans="1:2">
      <c r="A827" s="7">
        <v>1.87</v>
      </c>
      <c r="B827" s="7">
        <v>3.4033310000000001</v>
      </c>
    </row>
    <row r="828" spans="1:2">
      <c r="A828" s="7">
        <v>1.86</v>
      </c>
      <c r="B828" s="7">
        <v>2.9026529999999999</v>
      </c>
    </row>
    <row r="829" spans="1:2">
      <c r="A829" s="7">
        <v>1.86</v>
      </c>
      <c r="B829" s="7">
        <v>3.1755659999999999</v>
      </c>
    </row>
    <row r="830" spans="1:2">
      <c r="A830" s="7">
        <v>1.86</v>
      </c>
      <c r="B830" s="7">
        <v>2.9203250000000001</v>
      </c>
    </row>
    <row r="831" spans="1:2">
      <c r="A831" s="7">
        <v>1.86</v>
      </c>
      <c r="B831" s="7">
        <v>2.294089</v>
      </c>
    </row>
    <row r="832" spans="1:2">
      <c r="A832" s="7">
        <v>1.86</v>
      </c>
      <c r="B832" s="7">
        <v>4.2588239999999997</v>
      </c>
    </row>
    <row r="833" spans="1:2">
      <c r="A833" s="7">
        <v>1.86</v>
      </c>
      <c r="B833" s="7">
        <v>2.7025229999999998</v>
      </c>
    </row>
    <row r="834" spans="1:2">
      <c r="A834" s="7">
        <v>1.86</v>
      </c>
      <c r="B834" s="7">
        <v>2.5144880000000001</v>
      </c>
    </row>
    <row r="835" spans="1:2">
      <c r="A835" s="7">
        <v>1.86</v>
      </c>
      <c r="B835" s="7">
        <v>4.0481210000000001</v>
      </c>
    </row>
    <row r="836" spans="1:2">
      <c r="A836" s="7">
        <v>1.86</v>
      </c>
      <c r="B836" s="7">
        <v>3.3247</v>
      </c>
    </row>
    <row r="837" spans="1:2">
      <c r="A837" s="7">
        <v>1.86</v>
      </c>
      <c r="B837" s="7">
        <v>2.0901700000000001</v>
      </c>
    </row>
    <row r="838" spans="1:2">
      <c r="A838" s="7">
        <v>1.86</v>
      </c>
      <c r="B838" s="7">
        <v>2.83209</v>
      </c>
    </row>
    <row r="839" spans="1:2">
      <c r="A839" s="7">
        <v>1.86</v>
      </c>
      <c r="B839" s="7">
        <v>2.83209</v>
      </c>
    </row>
    <row r="840" spans="1:2">
      <c r="A840" s="7">
        <v>1.86</v>
      </c>
      <c r="B840" s="7">
        <v>5.2808780000000004</v>
      </c>
    </row>
    <row r="841" spans="1:2">
      <c r="A841" s="7">
        <v>1.86</v>
      </c>
      <c r="B841" s="7">
        <v>2.9730110000000001</v>
      </c>
    </row>
    <row r="842" spans="1:2">
      <c r="A842" s="7">
        <v>1.85</v>
      </c>
      <c r="B842" s="7">
        <v>4.5572499999999998</v>
      </c>
    </row>
    <row r="843" spans="1:2">
      <c r="A843" s="7">
        <v>1.85</v>
      </c>
      <c r="B843" s="7">
        <v>4.5572499999999998</v>
      </c>
    </row>
    <row r="844" spans="1:2">
      <c r="A844" s="7">
        <v>1.85</v>
      </c>
      <c r="B844" s="7">
        <v>4.5754859999999997</v>
      </c>
    </row>
    <row r="845" spans="1:2">
      <c r="A845" s="7">
        <v>1.85</v>
      </c>
      <c r="B845" s="7">
        <v>3.3997480000000002</v>
      </c>
    </row>
    <row r="846" spans="1:2">
      <c r="A846" s="7">
        <v>1.85</v>
      </c>
      <c r="B846" s="7">
        <v>3.0880679999999998</v>
      </c>
    </row>
    <row r="847" spans="1:2">
      <c r="A847" s="7">
        <v>1.85</v>
      </c>
      <c r="B847" s="7">
        <v>3.1204350000000001</v>
      </c>
    </row>
    <row r="848" spans="1:2">
      <c r="A848" s="7">
        <v>1.85</v>
      </c>
      <c r="B848" s="7">
        <v>2.8704149999999999</v>
      </c>
    </row>
    <row r="849" spans="1:2">
      <c r="A849" s="7">
        <v>1.85</v>
      </c>
      <c r="B849" s="7">
        <v>3.1177229999999998</v>
      </c>
    </row>
    <row r="850" spans="1:2">
      <c r="A850" s="7">
        <v>1.85</v>
      </c>
      <c r="B850" s="7">
        <v>3.3737720000000002</v>
      </c>
    </row>
    <row r="851" spans="1:2">
      <c r="A851" s="7">
        <v>1.85</v>
      </c>
      <c r="B851" s="7">
        <v>3.5847739999999999</v>
      </c>
    </row>
    <row r="852" spans="1:2">
      <c r="A852" s="7">
        <v>1.85</v>
      </c>
      <c r="B852" s="7">
        <v>2.807836</v>
      </c>
    </row>
    <row r="853" spans="1:2">
      <c r="A853" s="7">
        <v>1.85</v>
      </c>
      <c r="B853" s="7">
        <v>4.6237360000000001</v>
      </c>
    </row>
    <row r="854" spans="1:2">
      <c r="A854" s="7">
        <v>1.85</v>
      </c>
      <c r="B854" s="7">
        <v>3.7492040000000002</v>
      </c>
    </row>
    <row r="855" spans="1:2">
      <c r="A855" s="7">
        <v>1.85</v>
      </c>
      <c r="B855" s="7">
        <v>5.2271429999999999</v>
      </c>
    </row>
    <row r="856" spans="1:2">
      <c r="A856" s="7">
        <v>1.84</v>
      </c>
      <c r="B856" s="7">
        <v>3.71285</v>
      </c>
    </row>
    <row r="857" spans="1:2">
      <c r="A857" s="7">
        <v>1.84</v>
      </c>
      <c r="B857" s="7">
        <v>2.944715</v>
      </c>
    </row>
    <row r="858" spans="1:2">
      <c r="A858" s="7">
        <v>1.84</v>
      </c>
      <c r="B858" s="7">
        <v>2.8013240000000001</v>
      </c>
    </row>
    <row r="859" spans="1:2">
      <c r="A859" s="7">
        <v>1.84</v>
      </c>
      <c r="B859" s="7">
        <v>2.8013240000000001</v>
      </c>
    </row>
    <row r="860" spans="1:2">
      <c r="A860" s="7">
        <v>1.84</v>
      </c>
      <c r="B860" s="7">
        <v>5.0366650000000002</v>
      </c>
    </row>
    <row r="861" spans="1:2">
      <c r="A861" s="7">
        <v>1.84</v>
      </c>
      <c r="B861" s="7">
        <v>5.1591300000000002</v>
      </c>
    </row>
    <row r="862" spans="1:2">
      <c r="A862" s="7">
        <v>1.84</v>
      </c>
      <c r="B862" s="7">
        <v>3.3101280000000002</v>
      </c>
    </row>
    <row r="863" spans="1:2">
      <c r="A863" s="7">
        <v>1.84</v>
      </c>
      <c r="B863" s="7">
        <v>3.5131290000000002</v>
      </c>
    </row>
    <row r="864" spans="1:2">
      <c r="A864" s="7">
        <v>1.84</v>
      </c>
      <c r="B864" s="7">
        <v>2.8307790000000002</v>
      </c>
    </row>
    <row r="865" spans="1:2">
      <c r="A865" s="7">
        <v>1.84</v>
      </c>
      <c r="B865" s="7">
        <v>3.8577319999999999</v>
      </c>
    </row>
    <row r="866" spans="1:2">
      <c r="A866" s="7">
        <v>1.83</v>
      </c>
      <c r="B866" s="7">
        <v>3.5871059999999999</v>
      </c>
    </row>
    <row r="867" spans="1:2">
      <c r="A867" s="7">
        <v>1.83</v>
      </c>
      <c r="B867" s="7">
        <v>3.2558539999999998</v>
      </c>
    </row>
    <row r="868" spans="1:2">
      <c r="A868" s="7">
        <v>1.83</v>
      </c>
      <c r="B868" s="7">
        <v>6.063415</v>
      </c>
    </row>
    <row r="869" spans="1:2">
      <c r="A869" s="7">
        <v>1.83</v>
      </c>
      <c r="B869" s="7">
        <v>1.919106</v>
      </c>
    </row>
    <row r="870" spans="1:2">
      <c r="A870" s="7">
        <v>1.83</v>
      </c>
      <c r="B870" s="7">
        <v>2.3363580000000002</v>
      </c>
    </row>
    <row r="871" spans="1:2">
      <c r="A871" s="7">
        <v>1.83</v>
      </c>
      <c r="B871" s="7">
        <v>3.3770479999999998</v>
      </c>
    </row>
    <row r="872" spans="1:2">
      <c r="A872" s="7">
        <v>1.83</v>
      </c>
      <c r="B872" s="7">
        <v>3.770146</v>
      </c>
    </row>
    <row r="873" spans="1:2">
      <c r="A873" s="7">
        <v>1.83</v>
      </c>
      <c r="B873" s="7">
        <v>1.978861</v>
      </c>
    </row>
    <row r="874" spans="1:2">
      <c r="A874" s="7">
        <v>1.83</v>
      </c>
      <c r="B874" s="7">
        <v>5.5965369999999997</v>
      </c>
    </row>
    <row r="875" spans="1:2">
      <c r="A875" s="7">
        <v>1.83</v>
      </c>
      <c r="B875" s="7">
        <v>3.5139459999999998</v>
      </c>
    </row>
    <row r="876" spans="1:2">
      <c r="A876" s="7">
        <v>1.83</v>
      </c>
      <c r="B876" s="7">
        <v>3.0394169999999998</v>
      </c>
    </row>
    <row r="877" spans="1:2">
      <c r="A877" s="7">
        <v>1.83</v>
      </c>
      <c r="B877" s="7">
        <v>3.2179280000000001</v>
      </c>
    </row>
    <row r="878" spans="1:2">
      <c r="A878" s="7">
        <v>1.82</v>
      </c>
      <c r="B878" s="7">
        <v>4.2408210000000004</v>
      </c>
    </row>
    <row r="879" spans="1:2">
      <c r="A879" s="7">
        <v>1.82</v>
      </c>
      <c r="B879" s="7">
        <v>1.7090270000000001</v>
      </c>
    </row>
    <row r="880" spans="1:2">
      <c r="A880" s="7">
        <v>1.82</v>
      </c>
      <c r="B880" s="7">
        <v>3.9595609999999999</v>
      </c>
    </row>
    <row r="881" spans="1:2">
      <c r="A881" s="7">
        <v>1.82</v>
      </c>
      <c r="B881" s="7">
        <v>4.0719810000000001</v>
      </c>
    </row>
    <row r="882" spans="1:2">
      <c r="A882" s="7">
        <v>1.82</v>
      </c>
      <c r="B882" s="7">
        <v>5.6277730000000004</v>
      </c>
    </row>
    <row r="883" spans="1:2">
      <c r="A883" s="7">
        <v>1.82</v>
      </c>
      <c r="B883" s="7">
        <v>2.3832059999999999</v>
      </c>
    </row>
    <row r="884" spans="1:2">
      <c r="A884" s="7">
        <v>1.82</v>
      </c>
      <c r="B884" s="7">
        <v>1.3051140000000001</v>
      </c>
    </row>
    <row r="885" spans="1:2">
      <c r="A885" s="7">
        <v>1.82</v>
      </c>
      <c r="B885" s="7">
        <v>1.7061360000000001</v>
      </c>
    </row>
    <row r="886" spans="1:2">
      <c r="A886" s="7">
        <v>1.82</v>
      </c>
      <c r="B886" s="7">
        <v>4.4762199999999996</v>
      </c>
    </row>
    <row r="887" spans="1:2">
      <c r="A887" s="7">
        <v>1.82</v>
      </c>
      <c r="B887" s="7">
        <v>5.7781000000000002</v>
      </c>
    </row>
    <row r="888" spans="1:2">
      <c r="A888" s="7">
        <v>1.82</v>
      </c>
      <c r="B888" s="7">
        <v>1.9253979999999999</v>
      </c>
    </row>
    <row r="889" spans="1:2">
      <c r="A889" s="7">
        <v>1.82</v>
      </c>
      <c r="B889" s="7">
        <v>4.6314159999999998</v>
      </c>
    </row>
    <row r="890" spans="1:2">
      <c r="A890" s="7">
        <v>1.82</v>
      </c>
      <c r="B890" s="7">
        <v>3.7817020000000001</v>
      </c>
    </row>
    <row r="891" spans="1:2">
      <c r="A891" s="7">
        <v>1.82</v>
      </c>
      <c r="B891" s="7">
        <v>5.1898390000000001</v>
      </c>
    </row>
    <row r="892" spans="1:2">
      <c r="A892" s="7">
        <v>1.82</v>
      </c>
      <c r="B892" s="7">
        <v>3.2422049999999998</v>
      </c>
    </row>
    <row r="893" spans="1:2">
      <c r="A893" s="7">
        <v>1.82</v>
      </c>
      <c r="B893" s="7">
        <v>2.0256479999999999</v>
      </c>
    </row>
    <row r="894" spans="1:2">
      <c r="A894" s="7">
        <v>1.81</v>
      </c>
      <c r="B894" s="7">
        <v>3.7794270000000001</v>
      </c>
    </row>
    <row r="895" spans="1:2">
      <c r="A895" s="7">
        <v>1.81</v>
      </c>
      <c r="B895" s="7">
        <v>3.8438089999999998</v>
      </c>
    </row>
    <row r="896" spans="1:2">
      <c r="A896" s="7">
        <v>1.81</v>
      </c>
      <c r="B896" s="7">
        <v>5.2712060000000003</v>
      </c>
    </row>
    <row r="897" spans="1:2">
      <c r="A897" s="7">
        <v>1.81</v>
      </c>
      <c r="B897" s="7">
        <v>3.4904799999999998</v>
      </c>
    </row>
    <row r="898" spans="1:2">
      <c r="A898" s="7">
        <v>1.8</v>
      </c>
      <c r="B898" s="7">
        <v>2.555949</v>
      </c>
    </row>
    <row r="899" spans="1:2">
      <c r="A899" s="7">
        <v>1.8</v>
      </c>
      <c r="B899" s="7">
        <v>2.8564189999999998</v>
      </c>
    </row>
    <row r="900" spans="1:2">
      <c r="A900" s="7">
        <v>1.8</v>
      </c>
      <c r="B900" s="7">
        <v>2.910819</v>
      </c>
    </row>
    <row r="901" spans="1:2">
      <c r="A901" s="7">
        <v>1.8</v>
      </c>
      <c r="B901" s="7">
        <v>5.2922380000000002</v>
      </c>
    </row>
    <row r="902" spans="1:2">
      <c r="A902" s="7">
        <v>1.8</v>
      </c>
      <c r="B902" s="7">
        <v>3.174058</v>
      </c>
    </row>
    <row r="903" spans="1:2">
      <c r="A903" s="7">
        <v>1.8</v>
      </c>
      <c r="B903" s="7">
        <v>2.324217</v>
      </c>
    </row>
    <row r="904" spans="1:2">
      <c r="A904" s="7">
        <v>1.8</v>
      </c>
      <c r="B904" s="7">
        <v>4.3482979999999998</v>
      </c>
    </row>
    <row r="905" spans="1:2">
      <c r="A905" s="7">
        <v>1.8</v>
      </c>
      <c r="B905" s="7">
        <v>3.1794169999999999</v>
      </c>
    </row>
    <row r="906" spans="1:2">
      <c r="A906" s="7">
        <v>1.8</v>
      </c>
      <c r="B906" s="7">
        <v>2.4093070000000001</v>
      </c>
    </row>
    <row r="907" spans="1:2">
      <c r="A907" s="7">
        <v>1.8</v>
      </c>
      <c r="B907" s="7">
        <v>3.566786</v>
      </c>
    </row>
    <row r="908" spans="1:2">
      <c r="A908" s="7">
        <v>1.8</v>
      </c>
      <c r="B908" s="7">
        <v>3.788748</v>
      </c>
    </row>
    <row r="909" spans="1:2">
      <c r="A909" s="7">
        <v>1.8</v>
      </c>
      <c r="B909" s="7">
        <v>2.5714399999999999</v>
      </c>
    </row>
    <row r="910" spans="1:2">
      <c r="A910" s="7">
        <v>1.8</v>
      </c>
      <c r="B910" s="7">
        <v>2.6226950000000002</v>
      </c>
    </row>
    <row r="911" spans="1:2">
      <c r="A911" s="7">
        <v>1.79</v>
      </c>
      <c r="B911" s="7">
        <v>2.9319250000000001</v>
      </c>
    </row>
    <row r="912" spans="1:2">
      <c r="A912" s="7">
        <v>1.79</v>
      </c>
      <c r="B912" s="7">
        <v>4.4741220000000004</v>
      </c>
    </row>
    <row r="913" spans="1:2">
      <c r="A913" s="7">
        <v>1.79</v>
      </c>
      <c r="B913" s="7">
        <v>4.0215379999999996</v>
      </c>
    </row>
    <row r="914" spans="1:2">
      <c r="A914" s="7">
        <v>1.79</v>
      </c>
      <c r="B914" s="7">
        <v>3.1862439999999999</v>
      </c>
    </row>
    <row r="915" spans="1:2">
      <c r="A915" s="7">
        <v>1.79</v>
      </c>
      <c r="B915" s="7">
        <v>5.7771879999999998</v>
      </c>
    </row>
    <row r="916" spans="1:2">
      <c r="A916" s="7">
        <v>1.79</v>
      </c>
      <c r="B916" s="7">
        <v>4.9915229999999999</v>
      </c>
    </row>
    <row r="917" spans="1:2">
      <c r="A917" s="7">
        <v>1.79</v>
      </c>
      <c r="B917" s="7">
        <v>3.3619370000000002</v>
      </c>
    </row>
    <row r="918" spans="1:2">
      <c r="A918" s="7">
        <v>1.79</v>
      </c>
      <c r="B918" s="7">
        <v>2.3894579999999999</v>
      </c>
    </row>
    <row r="919" spans="1:2">
      <c r="A919" s="7">
        <v>1.79</v>
      </c>
      <c r="B919" s="7">
        <v>4.9912530000000004</v>
      </c>
    </row>
    <row r="920" spans="1:2">
      <c r="A920" s="7">
        <v>1.79</v>
      </c>
      <c r="B920" s="7">
        <v>1.8175190000000001</v>
      </c>
    </row>
    <row r="921" spans="1:2">
      <c r="A921" s="7">
        <v>1.79</v>
      </c>
      <c r="B921" s="7">
        <v>2.2828270000000002</v>
      </c>
    </row>
    <row r="922" spans="1:2">
      <c r="A922" s="7">
        <v>1.78</v>
      </c>
      <c r="B922" s="7">
        <v>3.304773</v>
      </c>
    </row>
    <row r="923" spans="1:2">
      <c r="A923" s="7">
        <v>1.78</v>
      </c>
      <c r="B923" s="7">
        <v>4.1911269999999998</v>
      </c>
    </row>
    <row r="924" spans="1:2">
      <c r="A924" s="7">
        <v>1.78</v>
      </c>
      <c r="B924" s="7">
        <v>3.6400980000000001</v>
      </c>
    </row>
    <row r="925" spans="1:2">
      <c r="A925" s="7">
        <v>1.78</v>
      </c>
      <c r="B925" s="7">
        <v>2.0590109999999999</v>
      </c>
    </row>
    <row r="926" spans="1:2">
      <c r="A926" s="7">
        <v>1.78</v>
      </c>
      <c r="B926" s="7">
        <v>2.0590109999999999</v>
      </c>
    </row>
    <row r="927" spans="1:2">
      <c r="A927" s="7">
        <v>1.78</v>
      </c>
      <c r="B927" s="7">
        <v>2.1482950000000001</v>
      </c>
    </row>
    <row r="928" spans="1:2">
      <c r="A928" s="7">
        <v>1.78</v>
      </c>
      <c r="B928" s="7">
        <v>2.0671680000000001</v>
      </c>
    </row>
    <row r="929" spans="1:2">
      <c r="A929" s="7">
        <v>1.78</v>
      </c>
      <c r="B929" s="7">
        <v>2.677476</v>
      </c>
    </row>
    <row r="930" spans="1:2">
      <c r="A930" s="7">
        <v>1.78</v>
      </c>
      <c r="B930" s="7">
        <v>4.7501369999999996</v>
      </c>
    </row>
    <row r="931" spans="1:2">
      <c r="A931" s="7">
        <v>1.77</v>
      </c>
      <c r="B931" s="7">
        <v>1.98421</v>
      </c>
    </row>
    <row r="932" spans="1:2">
      <c r="A932" s="7">
        <v>1.77</v>
      </c>
      <c r="B932" s="7">
        <v>3.9721730000000002</v>
      </c>
    </row>
    <row r="933" spans="1:2">
      <c r="A933" s="7">
        <v>1.77</v>
      </c>
      <c r="B933" s="7">
        <v>3.0049109999999999</v>
      </c>
    </row>
    <row r="934" spans="1:2">
      <c r="A934" s="7">
        <v>1.77</v>
      </c>
      <c r="B934" s="7">
        <v>2.4187759999999998</v>
      </c>
    </row>
    <row r="935" spans="1:2">
      <c r="A935" s="7">
        <v>1.77</v>
      </c>
      <c r="B935" s="7">
        <v>3.326425</v>
      </c>
    </row>
    <row r="936" spans="1:2">
      <c r="A936" s="7">
        <v>1.77</v>
      </c>
      <c r="B936" s="7">
        <v>3.260256</v>
      </c>
    </row>
    <row r="937" spans="1:2">
      <c r="A937" s="7">
        <v>1.77</v>
      </c>
      <c r="B937" s="7">
        <v>4.1755750000000003</v>
      </c>
    </row>
    <row r="938" spans="1:2">
      <c r="A938" s="7">
        <v>1.77</v>
      </c>
      <c r="B938" s="7">
        <v>4.0437060000000002</v>
      </c>
    </row>
    <row r="939" spans="1:2">
      <c r="A939" s="7">
        <v>1.77</v>
      </c>
      <c r="B939" s="7">
        <v>3.380328</v>
      </c>
    </row>
    <row r="940" spans="1:2">
      <c r="A940" s="7">
        <v>1.76</v>
      </c>
      <c r="B940" s="7">
        <v>2.0141490000000002</v>
      </c>
    </row>
    <row r="941" spans="1:2">
      <c r="A941" s="7">
        <v>1.76</v>
      </c>
      <c r="B941" s="7">
        <v>4.29664</v>
      </c>
    </row>
    <row r="942" spans="1:2">
      <c r="A942" s="7">
        <v>1.76</v>
      </c>
      <c r="B942" s="7">
        <v>3.4354089999999999</v>
      </c>
    </row>
    <row r="943" spans="1:2">
      <c r="A943" s="7">
        <v>1.76</v>
      </c>
      <c r="B943" s="7">
        <v>3.8453170000000001</v>
      </c>
    </row>
    <row r="944" spans="1:2">
      <c r="A944" s="7">
        <v>1.76</v>
      </c>
      <c r="B944" s="7">
        <v>4.3690610000000003</v>
      </c>
    </row>
    <row r="945" spans="1:2">
      <c r="A945" s="7">
        <v>1.76</v>
      </c>
      <c r="B945" s="7">
        <v>4.4362259999999996</v>
      </c>
    </row>
    <row r="946" spans="1:2">
      <c r="A946" s="7">
        <v>1.76</v>
      </c>
      <c r="B946" s="7">
        <v>3.3495370000000002</v>
      </c>
    </row>
    <row r="947" spans="1:2">
      <c r="A947" s="7">
        <v>1.76</v>
      </c>
      <c r="B947" s="7">
        <v>2.434869</v>
      </c>
    </row>
    <row r="948" spans="1:2">
      <c r="A948" s="7">
        <v>1.76</v>
      </c>
      <c r="B948" s="7">
        <v>2.15673</v>
      </c>
    </row>
    <row r="949" spans="1:2">
      <c r="A949" s="7">
        <v>1.76</v>
      </c>
      <c r="B949" s="7">
        <v>4.1278050000000004</v>
      </c>
    </row>
    <row r="950" spans="1:2">
      <c r="A950" s="7">
        <v>1.76</v>
      </c>
      <c r="B950" s="7">
        <v>1.319774</v>
      </c>
    </row>
    <row r="951" spans="1:2">
      <c r="A951" s="7">
        <v>1.76</v>
      </c>
      <c r="B951" s="7">
        <v>2.1332209999999998</v>
      </c>
    </row>
    <row r="952" spans="1:2">
      <c r="A952" s="7">
        <v>1.76</v>
      </c>
      <c r="B952" s="7">
        <v>1.462224</v>
      </c>
    </row>
    <row r="953" spans="1:2">
      <c r="A953" s="7">
        <v>1.76</v>
      </c>
      <c r="B953" s="7">
        <v>3.0296940000000001</v>
      </c>
    </row>
    <row r="954" spans="1:2">
      <c r="A954" s="7">
        <v>1.76</v>
      </c>
      <c r="B954" s="7">
        <v>4.1471039999999997</v>
      </c>
    </row>
    <row r="955" spans="1:2">
      <c r="A955" s="7">
        <v>1.76</v>
      </c>
      <c r="B955" s="7">
        <v>3.2368320000000002</v>
      </c>
    </row>
    <row r="956" spans="1:2">
      <c r="A956" s="7">
        <v>1.75</v>
      </c>
      <c r="B956" s="7">
        <v>4.0997029999999999</v>
      </c>
    </row>
    <row r="957" spans="1:2">
      <c r="A957" s="7">
        <v>1.75</v>
      </c>
      <c r="B957" s="7">
        <v>5.3181950000000002</v>
      </c>
    </row>
    <row r="958" spans="1:2">
      <c r="A958" s="7">
        <v>1.75</v>
      </c>
      <c r="B958" s="7">
        <v>4.5570259999999996</v>
      </c>
    </row>
    <row r="959" spans="1:2">
      <c r="A959" s="7">
        <v>1.75</v>
      </c>
      <c r="B959" s="7">
        <v>1.602903</v>
      </c>
    </row>
    <row r="960" spans="1:2">
      <c r="A960" s="7">
        <v>1.75</v>
      </c>
      <c r="B960" s="7">
        <v>4.1846920000000001</v>
      </c>
    </row>
    <row r="961" spans="1:2">
      <c r="A961" s="7">
        <v>1.75</v>
      </c>
      <c r="B961" s="7">
        <v>4.113022</v>
      </c>
    </row>
    <row r="962" spans="1:2">
      <c r="A962" s="7">
        <v>1.75</v>
      </c>
      <c r="B962" s="7">
        <v>3.4138009999999999</v>
      </c>
    </row>
    <row r="963" spans="1:2">
      <c r="A963" s="7">
        <v>1.75</v>
      </c>
      <c r="B963" s="7">
        <v>2.633645</v>
      </c>
    </row>
    <row r="964" spans="1:2">
      <c r="A964" s="7">
        <v>1.75</v>
      </c>
      <c r="B964" s="7">
        <v>2.9758100000000001</v>
      </c>
    </row>
    <row r="965" spans="1:2">
      <c r="A965" s="7">
        <v>1.75</v>
      </c>
      <c r="B965" s="7">
        <v>5.8308739999999997</v>
      </c>
    </row>
    <row r="966" spans="1:2">
      <c r="A966" s="7">
        <v>1.75</v>
      </c>
      <c r="B966" s="7">
        <v>3.2064319999999999</v>
      </c>
    </row>
    <row r="967" spans="1:2">
      <c r="A967" s="7">
        <v>1.75</v>
      </c>
      <c r="B967" s="7">
        <v>5.1232949999999997</v>
      </c>
    </row>
    <row r="968" spans="1:2">
      <c r="A968" s="7">
        <v>1.75</v>
      </c>
      <c r="B968" s="7">
        <v>2.741743</v>
      </c>
    </row>
    <row r="969" spans="1:2">
      <c r="A969" s="7">
        <v>1.74</v>
      </c>
      <c r="B969" s="7">
        <v>2.3728919999999998</v>
      </c>
    </row>
    <row r="970" spans="1:2">
      <c r="A970" s="7">
        <v>1.74</v>
      </c>
      <c r="B970" s="7">
        <v>2.2226789999999998</v>
      </c>
    </row>
    <row r="971" spans="1:2">
      <c r="A971" s="7">
        <v>1.74</v>
      </c>
      <c r="B971" s="7">
        <v>2.6294740000000001</v>
      </c>
    </row>
    <row r="972" spans="1:2">
      <c r="A972" s="7">
        <v>1.74</v>
      </c>
      <c r="B972" s="7">
        <v>1.9893000000000001</v>
      </c>
    </row>
    <row r="973" spans="1:2">
      <c r="A973" s="7">
        <v>1.74</v>
      </c>
      <c r="B973" s="7">
        <v>4.0703959999999997</v>
      </c>
    </row>
    <row r="974" spans="1:2">
      <c r="A974" s="7">
        <v>1.74</v>
      </c>
      <c r="B974" s="7">
        <v>4.6372600000000004</v>
      </c>
    </row>
    <row r="975" spans="1:2">
      <c r="A975" s="7">
        <v>1.74</v>
      </c>
      <c r="B975" s="7">
        <v>3.849434</v>
      </c>
    </row>
    <row r="976" spans="1:2">
      <c r="A976" s="7">
        <v>1.74</v>
      </c>
      <c r="B976" s="7">
        <v>5.6402780000000003</v>
      </c>
    </row>
    <row r="977" spans="1:2">
      <c r="A977" s="7">
        <v>1.74</v>
      </c>
      <c r="B977" s="7">
        <v>2.3868529999999999</v>
      </c>
    </row>
    <row r="978" spans="1:2">
      <c r="A978" s="7">
        <v>1.74</v>
      </c>
      <c r="B978" s="7">
        <v>4.0703719999999999</v>
      </c>
    </row>
    <row r="979" spans="1:2">
      <c r="A979" s="7">
        <v>1.73</v>
      </c>
      <c r="B979" s="7">
        <v>2.9000919999999999</v>
      </c>
    </row>
    <row r="980" spans="1:2">
      <c r="A980" s="7">
        <v>1.73</v>
      </c>
      <c r="B980" s="7">
        <v>2.539866</v>
      </c>
    </row>
    <row r="981" spans="1:2">
      <c r="A981" s="7">
        <v>1.73</v>
      </c>
      <c r="B981" s="7">
        <v>3.538214</v>
      </c>
    </row>
    <row r="982" spans="1:2">
      <c r="A982" s="7">
        <v>1.73</v>
      </c>
      <c r="B982" s="7">
        <v>4.8283680000000002</v>
      </c>
    </row>
    <row r="983" spans="1:2">
      <c r="A983" s="7">
        <v>1.73</v>
      </c>
      <c r="B983" s="7">
        <v>3.599415</v>
      </c>
    </row>
    <row r="984" spans="1:2">
      <c r="A984" s="7">
        <v>1.73</v>
      </c>
      <c r="B984" s="7">
        <v>3.2796970000000001</v>
      </c>
    </row>
    <row r="985" spans="1:2">
      <c r="A985" s="7">
        <v>1.73</v>
      </c>
      <c r="B985" s="7">
        <v>3.7327490000000001</v>
      </c>
    </row>
    <row r="986" spans="1:2">
      <c r="A986" s="7">
        <v>1.73</v>
      </c>
      <c r="B986" s="7">
        <v>4.9786799999999998</v>
      </c>
    </row>
    <row r="987" spans="1:2">
      <c r="A987" s="7">
        <v>1.73</v>
      </c>
      <c r="B987" s="7">
        <v>2.8867370000000001</v>
      </c>
    </row>
    <row r="988" spans="1:2">
      <c r="A988" s="7">
        <v>1.73</v>
      </c>
      <c r="B988" s="7">
        <v>3.926434</v>
      </c>
    </row>
    <row r="989" spans="1:2">
      <c r="A989" s="7">
        <v>1.73</v>
      </c>
      <c r="B989" s="7">
        <v>3.5632679999999999</v>
      </c>
    </row>
    <row r="990" spans="1:2">
      <c r="A990" s="7">
        <v>1.73</v>
      </c>
      <c r="B990" s="7">
        <v>4.1327429999999996</v>
      </c>
    </row>
    <row r="991" spans="1:2">
      <c r="A991" s="7">
        <v>1.72</v>
      </c>
      <c r="B991" s="7">
        <v>3.5237799999999999</v>
      </c>
    </row>
    <row r="992" spans="1:2">
      <c r="A992" s="7">
        <v>1.72</v>
      </c>
      <c r="B992" s="7">
        <v>3.3192409999999999</v>
      </c>
    </row>
    <row r="993" spans="1:2">
      <c r="A993" s="7">
        <v>1.72</v>
      </c>
      <c r="B993" s="7">
        <v>3.3192409999999999</v>
      </c>
    </row>
    <row r="994" spans="1:2">
      <c r="A994" s="7">
        <v>1.72</v>
      </c>
      <c r="B994" s="7">
        <v>1.404609</v>
      </c>
    </row>
    <row r="995" spans="1:2">
      <c r="A995" s="7">
        <v>1.72</v>
      </c>
      <c r="B995" s="7">
        <v>2.6840549999999999</v>
      </c>
    </row>
    <row r="996" spans="1:2">
      <c r="A996" s="7">
        <v>1.72</v>
      </c>
      <c r="B996" s="7">
        <v>2.782133</v>
      </c>
    </row>
    <row r="997" spans="1:2">
      <c r="A997" s="7">
        <v>1.72</v>
      </c>
      <c r="B997" s="7">
        <v>3.284354</v>
      </c>
    </row>
    <row r="998" spans="1:2">
      <c r="A998" s="7">
        <v>1.72</v>
      </c>
      <c r="B998" s="7">
        <v>3.2620309999999999</v>
      </c>
    </row>
    <row r="999" spans="1:2">
      <c r="A999" s="7">
        <v>1.72</v>
      </c>
      <c r="B999" s="7">
        <v>3.881526</v>
      </c>
    </row>
    <row r="1000" spans="1:2">
      <c r="A1000" s="7">
        <v>1.72</v>
      </c>
      <c r="B1000" s="7">
        <v>2.70974</v>
      </c>
    </row>
    <row r="1001" spans="1:2">
      <c r="A1001" s="7">
        <v>1.72</v>
      </c>
      <c r="B1001" s="7">
        <v>1.945481</v>
      </c>
    </row>
    <row r="1002" spans="1:2">
      <c r="A1002" s="7">
        <v>1.72</v>
      </c>
      <c r="B1002" s="7">
        <v>2.1296390000000001</v>
      </c>
    </row>
    <row r="1003" spans="1:2">
      <c r="A1003" s="7">
        <v>1.72</v>
      </c>
      <c r="B1003" s="7">
        <v>2.1147559999999999</v>
      </c>
    </row>
    <row r="1004" spans="1:2">
      <c r="A1004" s="7">
        <v>1.72</v>
      </c>
      <c r="B1004" s="7">
        <v>2.7486000000000002</v>
      </c>
    </row>
    <row r="1005" spans="1:2">
      <c r="A1005" s="7">
        <v>1.72</v>
      </c>
      <c r="B1005" s="7">
        <v>3.8731520000000002</v>
      </c>
    </row>
    <row r="1006" spans="1:2">
      <c r="A1006" s="7">
        <v>1.71</v>
      </c>
      <c r="B1006" s="7">
        <v>3.0450710000000001</v>
      </c>
    </row>
    <row r="1007" spans="1:2">
      <c r="A1007" s="7">
        <v>1.71</v>
      </c>
      <c r="B1007" s="7">
        <v>4.388312</v>
      </c>
    </row>
    <row r="1008" spans="1:2">
      <c r="A1008" s="7">
        <v>1.71</v>
      </c>
      <c r="B1008" s="7">
        <v>2.8729719999999999</v>
      </c>
    </row>
    <row r="1009" spans="1:2">
      <c r="A1009" s="7">
        <v>1.71</v>
      </c>
      <c r="B1009" s="7">
        <v>1.7639290000000001</v>
      </c>
    </row>
    <row r="1010" spans="1:2">
      <c r="A1010" s="7">
        <v>1.71</v>
      </c>
      <c r="B1010" s="7">
        <v>1.7992269999999999</v>
      </c>
    </row>
    <row r="1011" spans="1:2">
      <c r="A1011" s="7">
        <v>1.71</v>
      </c>
      <c r="B1011" s="7">
        <v>3.3649239999999998</v>
      </c>
    </row>
    <row r="1012" spans="1:2">
      <c r="A1012" s="7">
        <v>1.71</v>
      </c>
      <c r="B1012" s="7">
        <v>4.7130089999999996</v>
      </c>
    </row>
    <row r="1013" spans="1:2">
      <c r="A1013" s="7">
        <v>1.71</v>
      </c>
      <c r="B1013" s="7">
        <v>2.6802440000000001</v>
      </c>
    </row>
    <row r="1014" spans="1:2">
      <c r="A1014" s="7">
        <v>1.71</v>
      </c>
      <c r="B1014" s="7">
        <v>3.7667790000000001</v>
      </c>
    </row>
    <row r="1015" spans="1:2">
      <c r="A1015" s="7">
        <v>1.71</v>
      </c>
      <c r="B1015" s="7">
        <v>3.2178870000000002</v>
      </c>
    </row>
    <row r="1016" spans="1:2">
      <c r="A1016" s="7">
        <v>1.71</v>
      </c>
      <c r="B1016" s="7">
        <v>4.390587</v>
      </c>
    </row>
    <row r="1017" spans="1:2">
      <c r="A1017" s="7">
        <v>1.71</v>
      </c>
      <c r="B1017" s="7">
        <v>4.7385320000000002</v>
      </c>
    </row>
    <row r="1018" spans="1:2">
      <c r="A1018" s="7">
        <v>1.71</v>
      </c>
      <c r="B1018" s="7">
        <v>4.2391690000000004</v>
      </c>
    </row>
    <row r="1019" spans="1:2">
      <c r="A1019" s="7">
        <v>1.71</v>
      </c>
      <c r="B1019" s="7">
        <v>4.231884</v>
      </c>
    </row>
    <row r="1020" spans="1:2">
      <c r="A1020" s="7">
        <v>1.71</v>
      </c>
      <c r="B1020" s="7">
        <v>3.1041449999999999</v>
      </c>
    </row>
    <row r="1021" spans="1:2">
      <c r="A1021" s="7">
        <v>1.71</v>
      </c>
      <c r="B1021" s="7">
        <v>1.813879</v>
      </c>
    </row>
    <row r="1022" spans="1:2">
      <c r="A1022" s="7">
        <v>1.7</v>
      </c>
      <c r="B1022" s="7">
        <v>3.8378220000000001</v>
      </c>
    </row>
    <row r="1023" spans="1:2">
      <c r="A1023" s="7">
        <v>1.7</v>
      </c>
      <c r="B1023" s="7">
        <v>3.7391869999999998</v>
      </c>
    </row>
    <row r="1024" spans="1:2">
      <c r="A1024" s="7">
        <v>1.7</v>
      </c>
      <c r="B1024" s="7">
        <v>3.9248259999999999</v>
      </c>
    </row>
    <row r="1025" spans="1:2">
      <c r="A1025" s="7">
        <v>1.7</v>
      </c>
      <c r="B1025" s="7">
        <v>2.988623</v>
      </c>
    </row>
    <row r="1026" spans="1:2">
      <c r="A1026" s="7">
        <v>1.7</v>
      </c>
      <c r="B1026" s="7">
        <v>2.9262839999999999</v>
      </c>
    </row>
    <row r="1027" spans="1:2">
      <c r="A1027" s="7">
        <v>1.7</v>
      </c>
      <c r="B1027" s="7">
        <v>3.0883940000000001</v>
      </c>
    </row>
    <row r="1028" spans="1:2">
      <c r="A1028" s="7">
        <v>1.7</v>
      </c>
      <c r="B1028" s="7">
        <v>4.203989</v>
      </c>
    </row>
    <row r="1029" spans="1:2">
      <c r="A1029" s="7">
        <v>1.7</v>
      </c>
      <c r="B1029" s="7">
        <v>3.783639</v>
      </c>
    </row>
    <row r="1030" spans="1:2">
      <c r="A1030" s="7">
        <v>1.69</v>
      </c>
      <c r="B1030" s="7">
        <v>1.6485620000000001</v>
      </c>
    </row>
    <row r="1031" spans="1:2">
      <c r="A1031" s="7">
        <v>1.69</v>
      </c>
      <c r="B1031" s="7">
        <v>1.6969799999999999</v>
      </c>
    </row>
    <row r="1032" spans="1:2">
      <c r="A1032" s="7">
        <v>1.69</v>
      </c>
      <c r="B1032" s="7">
        <v>2.6961729999999999</v>
      </c>
    </row>
    <row r="1033" spans="1:2">
      <c r="A1033" s="7">
        <v>1.69</v>
      </c>
      <c r="B1033" s="7">
        <v>3.8038460000000001</v>
      </c>
    </row>
    <row r="1034" spans="1:2">
      <c r="A1034" s="7">
        <v>1.69</v>
      </c>
      <c r="B1034" s="7">
        <v>3.0856110000000001</v>
      </c>
    </row>
    <row r="1035" spans="1:2">
      <c r="A1035" s="7">
        <v>1.69</v>
      </c>
      <c r="B1035" s="7">
        <v>3.2881450000000001</v>
      </c>
    </row>
    <row r="1036" spans="1:2">
      <c r="A1036" s="7">
        <v>1.69</v>
      </c>
      <c r="B1036" s="7">
        <v>2.3286739999999999</v>
      </c>
    </row>
    <row r="1037" spans="1:2">
      <c r="A1037" s="7">
        <v>1.69</v>
      </c>
      <c r="B1037" s="7">
        <v>5.5418430000000001</v>
      </c>
    </row>
    <row r="1038" spans="1:2">
      <c r="A1038" s="7">
        <v>1.69</v>
      </c>
      <c r="B1038" s="7">
        <v>3.7816390000000002</v>
      </c>
    </row>
    <row r="1039" spans="1:2">
      <c r="A1039" s="7">
        <v>1.68</v>
      </c>
      <c r="B1039" s="7">
        <v>2.6082160000000001</v>
      </c>
    </row>
    <row r="1040" spans="1:2">
      <c r="A1040" s="7">
        <v>1.68</v>
      </c>
      <c r="B1040" s="7">
        <v>4.4080940000000002</v>
      </c>
    </row>
    <row r="1041" spans="1:2">
      <c r="A1041" s="7">
        <v>1.68</v>
      </c>
      <c r="B1041" s="7">
        <v>5.1782219999999999</v>
      </c>
    </row>
    <row r="1042" spans="1:2">
      <c r="A1042" s="7">
        <v>1.68</v>
      </c>
      <c r="B1042" s="7">
        <v>6.0404780000000002</v>
      </c>
    </row>
    <row r="1043" spans="1:2">
      <c r="A1043" s="7">
        <v>1.68</v>
      </c>
      <c r="B1043" s="7">
        <v>4.583367</v>
      </c>
    </row>
    <row r="1044" spans="1:2">
      <c r="A1044" s="7">
        <v>1.68</v>
      </c>
      <c r="B1044" s="7">
        <v>3.7702309999999999</v>
      </c>
    </row>
    <row r="1045" spans="1:2">
      <c r="A1045" s="7">
        <v>1.68</v>
      </c>
      <c r="B1045" s="7">
        <v>1.9427030000000001</v>
      </c>
    </row>
    <row r="1046" spans="1:2">
      <c r="A1046" s="7">
        <v>1.68</v>
      </c>
      <c r="B1046" s="7">
        <v>3.8120050000000001</v>
      </c>
    </row>
    <row r="1047" spans="1:2">
      <c r="A1047" s="7">
        <v>1.68</v>
      </c>
      <c r="B1047" s="7">
        <v>3.8120050000000001</v>
      </c>
    </row>
    <row r="1048" spans="1:2">
      <c r="A1048" s="7">
        <v>1.68</v>
      </c>
      <c r="B1048" s="7">
        <v>5.0138540000000003</v>
      </c>
    </row>
    <row r="1049" spans="1:2">
      <c r="A1049" s="7">
        <v>1.68</v>
      </c>
      <c r="B1049" s="7">
        <v>1.903437</v>
      </c>
    </row>
    <row r="1050" spans="1:2">
      <c r="A1050" s="7">
        <v>1.68</v>
      </c>
      <c r="B1050" s="7">
        <v>3.0126010000000001</v>
      </c>
    </row>
    <row r="1051" spans="1:2">
      <c r="A1051" s="7">
        <v>1.68</v>
      </c>
      <c r="B1051" s="7">
        <v>3.5553680000000001</v>
      </c>
    </row>
    <row r="1052" spans="1:2">
      <c r="A1052" s="7">
        <v>1.68</v>
      </c>
      <c r="B1052" s="7">
        <v>4.7266069999999996</v>
      </c>
    </row>
    <row r="1053" spans="1:2">
      <c r="A1053" s="7">
        <v>1.67</v>
      </c>
      <c r="B1053" s="7">
        <v>5.279871</v>
      </c>
    </row>
    <row r="1054" spans="1:2">
      <c r="A1054" s="7">
        <v>1.67</v>
      </c>
      <c r="B1054" s="7">
        <v>3.9792480000000001</v>
      </c>
    </row>
    <row r="1055" spans="1:2">
      <c r="A1055" s="7">
        <v>1.67</v>
      </c>
      <c r="B1055" s="7">
        <v>4.1177910000000004</v>
      </c>
    </row>
    <row r="1056" spans="1:2">
      <c r="A1056" s="7">
        <v>1.67</v>
      </c>
      <c r="B1056" s="7">
        <v>2.5556260000000002</v>
      </c>
    </row>
    <row r="1057" spans="1:2">
      <c r="A1057" s="7">
        <v>1.67</v>
      </c>
      <c r="B1057" s="7">
        <v>2.988591</v>
      </c>
    </row>
    <row r="1058" spans="1:2">
      <c r="A1058" s="7">
        <v>1.67</v>
      </c>
      <c r="B1058" s="7">
        <v>4.9526060000000003</v>
      </c>
    </row>
    <row r="1059" spans="1:2">
      <c r="A1059" s="7">
        <v>1.67</v>
      </c>
      <c r="B1059" s="7">
        <v>2.137213</v>
      </c>
    </row>
    <row r="1060" spans="1:2">
      <c r="A1060" s="7">
        <v>1.67</v>
      </c>
      <c r="B1060" s="7">
        <v>6.0206499999999998</v>
      </c>
    </row>
    <row r="1061" spans="1:2">
      <c r="A1061" s="7">
        <v>1.66</v>
      </c>
      <c r="B1061" s="7">
        <v>3.2672249999999998</v>
      </c>
    </row>
    <row r="1062" spans="1:2">
      <c r="A1062" s="7">
        <v>1.66</v>
      </c>
      <c r="B1062" s="7">
        <v>3.7511670000000001</v>
      </c>
    </row>
    <row r="1063" spans="1:2">
      <c r="A1063" s="7">
        <v>1.66</v>
      </c>
      <c r="B1063" s="7">
        <v>3.7511670000000001</v>
      </c>
    </row>
    <row r="1064" spans="1:2">
      <c r="A1064" s="7">
        <v>1.66</v>
      </c>
      <c r="B1064" s="7">
        <v>3.7926289999999998</v>
      </c>
    </row>
    <row r="1065" spans="1:2">
      <c r="A1065" s="7">
        <v>1.66</v>
      </c>
      <c r="B1065" s="7">
        <v>5.6853290000000003</v>
      </c>
    </row>
    <row r="1066" spans="1:2">
      <c r="A1066" s="7">
        <v>1.66</v>
      </c>
      <c r="B1066" s="7">
        <v>3.3589579999999999</v>
      </c>
    </row>
    <row r="1067" spans="1:2">
      <c r="A1067" s="7">
        <v>1.66</v>
      </c>
      <c r="B1067" s="7">
        <v>2.4892910000000001</v>
      </c>
    </row>
    <row r="1068" spans="1:2">
      <c r="A1068" s="7">
        <v>1.66</v>
      </c>
      <c r="B1068" s="7">
        <v>4.9487969999999999</v>
      </c>
    </row>
    <row r="1069" spans="1:2">
      <c r="A1069" s="7">
        <v>1.66</v>
      </c>
      <c r="B1069" s="7">
        <v>5.2065460000000003</v>
      </c>
    </row>
    <row r="1070" spans="1:2">
      <c r="A1070" s="7">
        <v>1.66</v>
      </c>
      <c r="B1070" s="7">
        <v>1.587858</v>
      </c>
    </row>
    <row r="1071" spans="1:2">
      <c r="A1071" s="7">
        <v>1.66</v>
      </c>
      <c r="B1071" s="7">
        <v>3.2653279999999998</v>
      </c>
    </row>
    <row r="1072" spans="1:2">
      <c r="A1072" s="7">
        <v>1.66</v>
      </c>
      <c r="B1072" s="7">
        <v>4.022602</v>
      </c>
    </row>
    <row r="1073" spans="1:2">
      <c r="A1073" s="7">
        <v>1.66</v>
      </c>
      <c r="B1073" s="7">
        <v>2.7476129999999999</v>
      </c>
    </row>
    <row r="1074" spans="1:2">
      <c r="A1074" s="7">
        <v>1.66</v>
      </c>
      <c r="B1074" s="7">
        <v>3.2686850000000001</v>
      </c>
    </row>
    <row r="1075" spans="1:2">
      <c r="A1075" s="7">
        <v>1.66</v>
      </c>
      <c r="B1075" s="7">
        <v>6.0212149999999998</v>
      </c>
    </row>
    <row r="1076" spans="1:2">
      <c r="A1076" s="7">
        <v>1.66</v>
      </c>
      <c r="B1076" s="7">
        <v>3.625759</v>
      </c>
    </row>
    <row r="1077" spans="1:2">
      <c r="A1077" s="7">
        <v>1.66</v>
      </c>
      <c r="B1077" s="7">
        <v>4.8611719999999998</v>
      </c>
    </row>
    <row r="1078" spans="1:2">
      <c r="A1078" s="7">
        <v>1.66</v>
      </c>
      <c r="B1078" s="7">
        <v>3.1905830000000002</v>
      </c>
    </row>
    <row r="1079" spans="1:2">
      <c r="A1079" s="7">
        <v>1.65</v>
      </c>
      <c r="B1079" s="7">
        <v>3.8072170000000001</v>
      </c>
    </row>
    <row r="1080" spans="1:2">
      <c r="A1080" s="7">
        <v>1.65</v>
      </c>
      <c r="B1080" s="7">
        <v>3.3320080000000001</v>
      </c>
    </row>
    <row r="1081" spans="1:2">
      <c r="A1081" s="7">
        <v>1.65</v>
      </c>
      <c r="B1081" s="7">
        <v>3.6633749999999998</v>
      </c>
    </row>
    <row r="1082" spans="1:2">
      <c r="A1082" s="7">
        <v>1.65</v>
      </c>
      <c r="B1082" s="7">
        <v>4.4634309999999999</v>
      </c>
    </row>
    <row r="1083" spans="1:2">
      <c r="A1083" s="7">
        <v>1.65</v>
      </c>
      <c r="B1083" s="7">
        <v>2.2615780000000001</v>
      </c>
    </row>
    <row r="1084" spans="1:2">
      <c r="A1084" s="7">
        <v>1.65</v>
      </c>
      <c r="B1084" s="7">
        <v>2.3254570000000001</v>
      </c>
    </row>
    <row r="1085" spans="1:2">
      <c r="A1085" s="7">
        <v>1.65</v>
      </c>
      <c r="B1085" s="7">
        <v>4.3553629999999997</v>
      </c>
    </row>
    <row r="1086" spans="1:2">
      <c r="A1086" s="7">
        <v>1.65</v>
      </c>
      <c r="B1086" s="7">
        <v>4.2454720000000004</v>
      </c>
    </row>
    <row r="1087" spans="1:2">
      <c r="A1087" s="7">
        <v>1.65</v>
      </c>
      <c r="B1087" s="7">
        <v>3.1932969999999998</v>
      </c>
    </row>
    <row r="1088" spans="1:2">
      <c r="A1088" s="7">
        <v>1.65</v>
      </c>
      <c r="B1088" s="7">
        <v>2.8922210000000002</v>
      </c>
    </row>
    <row r="1089" spans="1:2">
      <c r="A1089" s="7">
        <v>1.65</v>
      </c>
      <c r="B1089" s="7">
        <v>2.755738</v>
      </c>
    </row>
    <row r="1090" spans="1:2">
      <c r="A1090" s="7">
        <v>1.65</v>
      </c>
      <c r="B1090" s="7">
        <v>4.8633620000000004</v>
      </c>
    </row>
    <row r="1091" spans="1:2">
      <c r="A1091" s="7">
        <v>1.65</v>
      </c>
      <c r="B1091" s="7">
        <v>3.0009079999999999</v>
      </c>
    </row>
    <row r="1092" spans="1:2">
      <c r="A1092" s="7">
        <v>1.65</v>
      </c>
      <c r="B1092" s="7">
        <v>4.1709240000000003</v>
      </c>
    </row>
    <row r="1093" spans="1:2">
      <c r="A1093" s="7">
        <v>1.65</v>
      </c>
      <c r="B1093" s="7">
        <v>2.5208140000000001</v>
      </c>
    </row>
    <row r="1094" spans="1:2">
      <c r="A1094" s="7">
        <v>1.64</v>
      </c>
      <c r="B1094" s="7">
        <v>2.5744690000000001</v>
      </c>
    </row>
    <row r="1095" spans="1:2">
      <c r="A1095" s="7">
        <v>1.64</v>
      </c>
      <c r="B1095" s="7">
        <v>1.312484</v>
      </c>
    </row>
    <row r="1096" spans="1:2">
      <c r="A1096" s="7">
        <v>1.64</v>
      </c>
      <c r="B1096" s="7">
        <v>4.2560830000000003</v>
      </c>
    </row>
    <row r="1097" spans="1:2">
      <c r="A1097" s="7">
        <v>1.64</v>
      </c>
      <c r="B1097" s="7">
        <v>3.140177</v>
      </c>
    </row>
    <row r="1098" spans="1:2">
      <c r="A1098" s="7">
        <v>1.64</v>
      </c>
      <c r="B1098" s="7">
        <v>3.414399</v>
      </c>
    </row>
    <row r="1099" spans="1:2">
      <c r="A1099" s="7">
        <v>1.64</v>
      </c>
      <c r="B1099" s="7">
        <v>3.913068</v>
      </c>
    </row>
    <row r="1100" spans="1:2">
      <c r="A1100" s="7">
        <v>1.64</v>
      </c>
      <c r="B1100" s="7">
        <v>4.5350260000000002</v>
      </c>
    </row>
    <row r="1101" spans="1:2">
      <c r="A1101" s="7">
        <v>1.64</v>
      </c>
      <c r="B1101" s="7">
        <v>4.7744080000000002</v>
      </c>
    </row>
    <row r="1102" spans="1:2">
      <c r="A1102" s="7">
        <v>1.64</v>
      </c>
      <c r="B1102" s="7">
        <v>4.3850319999999998</v>
      </c>
    </row>
    <row r="1103" spans="1:2">
      <c r="A1103" s="7">
        <v>1.64</v>
      </c>
      <c r="B1103" s="7">
        <v>2.5187889999999999</v>
      </c>
    </row>
    <row r="1104" spans="1:2">
      <c r="A1104" s="7">
        <v>1.63</v>
      </c>
      <c r="B1104" s="7">
        <v>1.769925</v>
      </c>
    </row>
    <row r="1105" spans="1:2">
      <c r="A1105" s="7">
        <v>1.63</v>
      </c>
      <c r="B1105" s="7">
        <v>2.3132980000000001</v>
      </c>
    </row>
    <row r="1106" spans="1:2">
      <c r="A1106" s="7">
        <v>1.63</v>
      </c>
      <c r="B1106" s="7">
        <v>3.5114179999999999</v>
      </c>
    </row>
    <row r="1107" spans="1:2">
      <c r="A1107" s="7">
        <v>1.63</v>
      </c>
      <c r="B1107" s="7">
        <v>3.5968740000000001</v>
      </c>
    </row>
    <row r="1108" spans="1:2">
      <c r="A1108" s="7">
        <v>1.63</v>
      </c>
      <c r="B1108" s="7">
        <v>1.786133</v>
      </c>
    </row>
    <row r="1109" spans="1:2">
      <c r="A1109" s="7">
        <v>1.63</v>
      </c>
      <c r="B1109" s="7">
        <v>2.624438</v>
      </c>
    </row>
    <row r="1110" spans="1:2">
      <c r="A1110" s="7">
        <v>1.63</v>
      </c>
      <c r="B1110" s="7">
        <v>3.932563</v>
      </c>
    </row>
    <row r="1111" spans="1:2">
      <c r="A1111" s="7">
        <v>1.63</v>
      </c>
      <c r="B1111" s="7">
        <v>3.187627</v>
      </c>
    </row>
    <row r="1112" spans="1:2">
      <c r="A1112" s="7">
        <v>1.63</v>
      </c>
      <c r="B1112" s="7">
        <v>3.2536019999999999</v>
      </c>
    </row>
    <row r="1113" spans="1:2">
      <c r="A1113" s="7">
        <v>1.63</v>
      </c>
      <c r="B1113" s="7">
        <v>4.1548210000000001</v>
      </c>
    </row>
    <row r="1114" spans="1:2">
      <c r="A1114" s="7">
        <v>1.63</v>
      </c>
      <c r="B1114" s="7">
        <v>3.6316890000000002</v>
      </c>
    </row>
    <row r="1115" spans="1:2">
      <c r="A1115" s="7">
        <v>1.63</v>
      </c>
      <c r="B1115" s="7">
        <v>3.1788020000000001</v>
      </c>
    </row>
    <row r="1116" spans="1:2">
      <c r="A1116" s="7">
        <v>1.63</v>
      </c>
      <c r="B1116" s="7">
        <v>3.0788739999999999</v>
      </c>
    </row>
    <row r="1117" spans="1:2">
      <c r="A1117" s="7">
        <v>1.63</v>
      </c>
      <c r="B1117" s="7">
        <v>2.3970600000000002</v>
      </c>
    </row>
    <row r="1118" spans="1:2">
      <c r="A1118" s="7">
        <v>1.63</v>
      </c>
      <c r="B1118" s="7">
        <v>1.569537</v>
      </c>
    </row>
    <row r="1119" spans="1:2">
      <c r="A1119" s="7">
        <v>1.63</v>
      </c>
      <c r="B1119" s="7">
        <v>3.172148</v>
      </c>
    </row>
    <row r="1120" spans="1:2">
      <c r="A1120" s="7">
        <v>1.63</v>
      </c>
      <c r="B1120" s="7">
        <v>5.1159439999999998</v>
      </c>
    </row>
    <row r="1121" spans="1:2">
      <c r="A1121" s="7">
        <v>1.63</v>
      </c>
      <c r="B1121" s="7">
        <v>4.2974439999999996</v>
      </c>
    </row>
    <row r="1122" spans="1:2">
      <c r="A1122" s="7">
        <v>1.62</v>
      </c>
      <c r="B1122" s="7">
        <v>3.8454000000000002</v>
      </c>
    </row>
    <row r="1123" spans="1:2">
      <c r="A1123" s="7">
        <v>1.62</v>
      </c>
      <c r="B1123" s="7">
        <v>4.6223539999999996</v>
      </c>
    </row>
    <row r="1124" spans="1:2">
      <c r="A1124" s="7">
        <v>1.62</v>
      </c>
      <c r="B1124" s="7">
        <v>4.6136739999999996</v>
      </c>
    </row>
    <row r="1125" spans="1:2">
      <c r="A1125" s="7">
        <v>1.62</v>
      </c>
      <c r="B1125" s="7">
        <v>4.40442</v>
      </c>
    </row>
    <row r="1126" spans="1:2">
      <c r="A1126" s="7">
        <v>1.62</v>
      </c>
      <c r="B1126" s="7">
        <v>3.491441</v>
      </c>
    </row>
    <row r="1127" spans="1:2">
      <c r="A1127" s="7">
        <v>1.62</v>
      </c>
      <c r="B1127" s="7">
        <v>4.2292149999999999</v>
      </c>
    </row>
    <row r="1128" spans="1:2">
      <c r="A1128" s="7">
        <v>1.62</v>
      </c>
      <c r="B1128" s="7">
        <v>3.4239850000000001</v>
      </c>
    </row>
    <row r="1129" spans="1:2">
      <c r="A1129" s="7">
        <v>1.62</v>
      </c>
      <c r="B1129" s="7">
        <v>2.1645560000000001</v>
      </c>
    </row>
    <row r="1130" spans="1:2">
      <c r="A1130" s="7">
        <v>1.62</v>
      </c>
      <c r="B1130" s="7">
        <v>2.1675080000000002</v>
      </c>
    </row>
    <row r="1131" spans="1:2">
      <c r="A1131" s="7">
        <v>1.62</v>
      </c>
      <c r="B1131" s="7">
        <v>3.343798</v>
      </c>
    </row>
    <row r="1132" spans="1:2">
      <c r="A1132" s="7">
        <v>1.62</v>
      </c>
      <c r="B1132" s="7">
        <v>3.963565</v>
      </c>
    </row>
    <row r="1133" spans="1:2">
      <c r="A1133" s="7">
        <v>1.62</v>
      </c>
      <c r="B1133" s="7">
        <v>3.8157070000000002</v>
      </c>
    </row>
    <row r="1134" spans="1:2">
      <c r="A1134" s="7">
        <v>1.61</v>
      </c>
      <c r="B1134" s="7">
        <v>4.5330870000000001</v>
      </c>
    </row>
    <row r="1135" spans="1:2">
      <c r="A1135" s="7">
        <v>1.61</v>
      </c>
      <c r="B1135" s="7">
        <v>4.5774140000000001</v>
      </c>
    </row>
    <row r="1136" spans="1:2">
      <c r="A1136" s="7">
        <v>1.61</v>
      </c>
      <c r="B1136" s="7">
        <v>3.8017050000000001</v>
      </c>
    </row>
    <row r="1137" spans="1:2">
      <c r="A1137" s="7">
        <v>1.61</v>
      </c>
      <c r="B1137" s="7">
        <v>2.954739</v>
      </c>
    </row>
    <row r="1138" spans="1:2">
      <c r="A1138" s="7">
        <v>1.61</v>
      </c>
      <c r="B1138" s="7">
        <v>3.1136689999999998</v>
      </c>
    </row>
    <row r="1139" spans="1:2">
      <c r="A1139" s="7">
        <v>1.61</v>
      </c>
      <c r="B1139" s="7">
        <v>3.1136689999999998</v>
      </c>
    </row>
    <row r="1140" spans="1:2">
      <c r="A1140" s="7">
        <v>1.61</v>
      </c>
      <c r="B1140" s="7">
        <v>3.7278760000000002</v>
      </c>
    </row>
    <row r="1141" spans="1:2">
      <c r="A1141" s="7">
        <v>1.61</v>
      </c>
      <c r="B1141" s="7">
        <v>4.7270799999999999</v>
      </c>
    </row>
    <row r="1142" spans="1:2">
      <c r="A1142" s="7">
        <v>1.61</v>
      </c>
      <c r="B1142" s="7">
        <v>4.2873380000000001</v>
      </c>
    </row>
    <row r="1143" spans="1:2">
      <c r="A1143" s="7">
        <v>1.61</v>
      </c>
      <c r="B1143" s="7">
        <v>3.6825589999999999</v>
      </c>
    </row>
    <row r="1144" spans="1:2">
      <c r="A1144" s="7">
        <v>1.61</v>
      </c>
      <c r="B1144" s="7">
        <v>4.4575269999999998</v>
      </c>
    </row>
    <row r="1145" spans="1:2">
      <c r="A1145" s="7">
        <v>1.6</v>
      </c>
      <c r="B1145" s="7">
        <v>1.8668750000000001</v>
      </c>
    </row>
    <row r="1146" spans="1:2">
      <c r="A1146" s="7">
        <v>1.6</v>
      </c>
      <c r="B1146" s="7">
        <v>3.5713149999999998</v>
      </c>
    </row>
    <row r="1147" spans="1:2">
      <c r="A1147" s="7">
        <v>1.6</v>
      </c>
      <c r="B1147" s="7">
        <v>3.3474710000000001</v>
      </c>
    </row>
    <row r="1148" spans="1:2">
      <c r="A1148" s="7">
        <v>1.6</v>
      </c>
      <c r="B1148" s="7">
        <v>3.3537370000000002</v>
      </c>
    </row>
    <row r="1149" spans="1:2">
      <c r="A1149" s="7">
        <v>1.6</v>
      </c>
      <c r="B1149" s="7">
        <v>4.9668929999999998</v>
      </c>
    </row>
    <row r="1150" spans="1:2">
      <c r="A1150" s="7">
        <v>1.6</v>
      </c>
      <c r="B1150" s="7">
        <v>4.2843669999999996</v>
      </c>
    </row>
    <row r="1151" spans="1:2">
      <c r="A1151" s="7">
        <v>1.6</v>
      </c>
      <c r="B1151" s="7">
        <v>4.20763</v>
      </c>
    </row>
    <row r="1152" spans="1:2">
      <c r="A1152" s="7">
        <v>1.6</v>
      </c>
      <c r="B1152" s="7">
        <v>4.8824620000000003</v>
      </c>
    </row>
    <row r="1153" spans="1:2">
      <c r="A1153" s="7">
        <v>1.6</v>
      </c>
      <c r="B1153" s="7">
        <v>2.8729650000000002</v>
      </c>
    </row>
    <row r="1154" spans="1:2">
      <c r="A1154" s="7">
        <v>1.6</v>
      </c>
      <c r="B1154" s="7">
        <v>2.097629</v>
      </c>
    </row>
    <row r="1155" spans="1:2">
      <c r="A1155" s="7">
        <v>1.6</v>
      </c>
      <c r="B1155" s="7">
        <v>4.2899950000000002</v>
      </c>
    </row>
    <row r="1156" spans="1:2">
      <c r="A1156" s="7">
        <v>1.6</v>
      </c>
      <c r="B1156" s="7">
        <v>2.5802390000000002</v>
      </c>
    </row>
    <row r="1157" spans="1:2">
      <c r="A1157" s="7">
        <v>1.6</v>
      </c>
      <c r="B1157" s="7">
        <v>1.6842999999999999</v>
      </c>
    </row>
    <row r="1158" spans="1:2">
      <c r="A1158" s="7">
        <v>1.6</v>
      </c>
      <c r="B1158" s="7">
        <v>4.2125890000000004</v>
      </c>
    </row>
    <row r="1159" spans="1:2">
      <c r="A1159" s="7">
        <v>1.6</v>
      </c>
      <c r="B1159" s="7">
        <v>3.2073360000000002</v>
      </c>
    </row>
    <row r="1160" spans="1:2">
      <c r="A1160" s="7">
        <v>1.6</v>
      </c>
      <c r="B1160" s="7">
        <v>3.5485579999999999</v>
      </c>
    </row>
    <row r="1161" spans="1:2">
      <c r="A1161" s="7">
        <v>1.6</v>
      </c>
      <c r="B1161" s="7">
        <v>3.4218649999999999</v>
      </c>
    </row>
    <row r="1162" spans="1:2">
      <c r="A1162" s="7">
        <v>1.6</v>
      </c>
      <c r="B1162" s="7">
        <v>2.9064450000000002</v>
      </c>
    </row>
    <row r="1163" spans="1:2">
      <c r="A1163" s="7">
        <v>1.6</v>
      </c>
      <c r="B1163" s="7">
        <v>3.0932029999999999</v>
      </c>
    </row>
    <row r="1164" spans="1:2">
      <c r="A1164" s="7">
        <v>1.6</v>
      </c>
      <c r="B1164" s="7">
        <v>3.0932029999999999</v>
      </c>
    </row>
    <row r="1165" spans="1:2">
      <c r="A1165" s="7">
        <v>1.6</v>
      </c>
      <c r="B1165" s="7">
        <v>2.1479349999999999</v>
      </c>
    </row>
    <row r="1166" spans="1:2">
      <c r="A1166" s="7">
        <v>1.6</v>
      </c>
      <c r="B1166" s="7">
        <v>3.1491069999999999</v>
      </c>
    </row>
    <row r="1167" spans="1:2">
      <c r="A1167" s="7">
        <v>1.59</v>
      </c>
      <c r="B1167" s="7">
        <v>2.961077</v>
      </c>
    </row>
    <row r="1168" spans="1:2">
      <c r="A1168" s="7">
        <v>1.59</v>
      </c>
      <c r="B1168" s="7">
        <v>4.8602369999999997</v>
      </c>
    </row>
    <row r="1169" spans="1:2">
      <c r="A1169" s="7">
        <v>1.59</v>
      </c>
      <c r="B1169" s="7">
        <v>1.999209</v>
      </c>
    </row>
    <row r="1170" spans="1:2">
      <c r="A1170" s="7">
        <v>1.59</v>
      </c>
      <c r="B1170" s="7">
        <v>5.2116049999999996</v>
      </c>
    </row>
    <row r="1171" spans="1:2">
      <c r="A1171" s="7">
        <v>1.59</v>
      </c>
      <c r="B1171" s="7">
        <v>3.2263250000000001</v>
      </c>
    </row>
    <row r="1172" spans="1:2">
      <c r="A1172" s="7">
        <v>1.59</v>
      </c>
      <c r="B1172" s="7">
        <v>3.012988</v>
      </c>
    </row>
    <row r="1173" spans="1:2">
      <c r="A1173" s="7">
        <v>1.59</v>
      </c>
      <c r="B1173" s="7">
        <v>3.4689019999999999</v>
      </c>
    </row>
    <row r="1174" spans="1:2">
      <c r="A1174" s="7">
        <v>1.59</v>
      </c>
      <c r="B1174" s="7">
        <v>3.923</v>
      </c>
    </row>
    <row r="1175" spans="1:2">
      <c r="A1175" s="7">
        <v>1.59</v>
      </c>
      <c r="B1175" s="7">
        <v>3.923</v>
      </c>
    </row>
    <row r="1176" spans="1:2">
      <c r="A1176" s="7">
        <v>1.59</v>
      </c>
      <c r="B1176" s="7">
        <v>3.508861</v>
      </c>
    </row>
    <row r="1177" spans="1:2">
      <c r="A1177" s="7">
        <v>1.59</v>
      </c>
      <c r="B1177" s="7">
        <v>2.367712</v>
      </c>
    </row>
    <row r="1178" spans="1:2">
      <c r="A1178" s="7">
        <v>1.59</v>
      </c>
      <c r="B1178" s="7">
        <v>3.3149090000000001</v>
      </c>
    </row>
    <row r="1179" spans="1:2">
      <c r="A1179" s="7">
        <v>1.59</v>
      </c>
      <c r="B1179" s="7">
        <v>3.269695</v>
      </c>
    </row>
    <row r="1180" spans="1:2">
      <c r="A1180" s="7">
        <v>1.59</v>
      </c>
      <c r="B1180" s="7">
        <v>1.759231</v>
      </c>
    </row>
    <row r="1181" spans="1:2">
      <c r="A1181" s="7">
        <v>1.59</v>
      </c>
      <c r="B1181" s="7">
        <v>1.759231</v>
      </c>
    </row>
    <row r="1182" spans="1:2">
      <c r="A1182" s="7">
        <v>1.59</v>
      </c>
      <c r="B1182" s="7">
        <v>2.73631</v>
      </c>
    </row>
    <row r="1183" spans="1:2">
      <c r="A1183" s="7">
        <v>1.59</v>
      </c>
      <c r="B1183" s="7">
        <v>4.5043439999999997</v>
      </c>
    </row>
    <row r="1184" spans="1:2">
      <c r="A1184" s="7">
        <v>1.59</v>
      </c>
      <c r="B1184" s="7">
        <v>4.287534</v>
      </c>
    </row>
    <row r="1185" spans="1:2">
      <c r="A1185" s="7">
        <v>1.58</v>
      </c>
      <c r="B1185" s="7">
        <v>3.0684550000000002</v>
      </c>
    </row>
    <row r="1186" spans="1:2">
      <c r="A1186" s="7">
        <v>1.58</v>
      </c>
      <c r="B1186" s="7">
        <v>1.6929050000000001</v>
      </c>
    </row>
    <row r="1187" spans="1:2">
      <c r="A1187" s="7">
        <v>1.58</v>
      </c>
      <c r="B1187" s="7">
        <v>2.5880130000000001</v>
      </c>
    </row>
    <row r="1188" spans="1:2">
      <c r="A1188" s="7">
        <v>1.58</v>
      </c>
      <c r="B1188" s="7">
        <v>4.1821770000000003</v>
      </c>
    </row>
    <row r="1189" spans="1:2">
      <c r="A1189" s="7">
        <v>1.58</v>
      </c>
      <c r="B1189" s="7">
        <v>4.1821770000000003</v>
      </c>
    </row>
    <row r="1190" spans="1:2">
      <c r="A1190" s="7">
        <v>1.58</v>
      </c>
      <c r="B1190" s="7">
        <v>4.1437889999999999</v>
      </c>
    </row>
    <row r="1191" spans="1:2">
      <c r="A1191" s="7">
        <v>1.58</v>
      </c>
      <c r="B1191" s="7">
        <v>3.256418</v>
      </c>
    </row>
    <row r="1192" spans="1:2">
      <c r="A1192" s="7">
        <v>1.58</v>
      </c>
      <c r="B1192" s="7">
        <v>5.086201</v>
      </c>
    </row>
    <row r="1193" spans="1:2">
      <c r="A1193" s="7">
        <v>1.58</v>
      </c>
      <c r="B1193" s="7">
        <v>2.66656</v>
      </c>
    </row>
    <row r="1194" spans="1:2">
      <c r="A1194" s="7">
        <v>1.58</v>
      </c>
      <c r="B1194" s="7">
        <v>2.3079559999999999</v>
      </c>
    </row>
    <row r="1195" spans="1:2">
      <c r="A1195" s="7">
        <v>1.58</v>
      </c>
      <c r="B1195" s="7">
        <v>3.8919090000000001</v>
      </c>
    </row>
    <row r="1196" spans="1:2">
      <c r="A1196" s="7">
        <v>1.58</v>
      </c>
      <c r="B1196" s="7">
        <v>4.7813400000000001</v>
      </c>
    </row>
    <row r="1197" spans="1:2">
      <c r="A1197" s="7">
        <v>1.58</v>
      </c>
      <c r="B1197" s="7">
        <v>2.9900820000000001</v>
      </c>
    </row>
    <row r="1198" spans="1:2">
      <c r="A1198" s="7">
        <v>1.58</v>
      </c>
      <c r="B1198" s="7">
        <v>3.2631749999999999</v>
      </c>
    </row>
    <row r="1199" spans="1:2">
      <c r="A1199" s="7">
        <v>1.58</v>
      </c>
      <c r="B1199" s="7">
        <v>2.5577930000000002</v>
      </c>
    </row>
    <row r="1200" spans="1:2">
      <c r="A1200" s="7">
        <v>1.58</v>
      </c>
      <c r="B1200" s="7">
        <v>3.904093</v>
      </c>
    </row>
    <row r="1201" spans="1:2">
      <c r="A1201" s="7">
        <v>1.58</v>
      </c>
      <c r="B1201" s="7">
        <v>3.7369759999999999</v>
      </c>
    </row>
    <row r="1202" spans="1:2">
      <c r="A1202" s="7">
        <v>1.58</v>
      </c>
      <c r="B1202" s="7">
        <v>4.140701</v>
      </c>
    </row>
    <row r="1203" spans="1:2">
      <c r="A1203" s="7">
        <v>1.58</v>
      </c>
      <c r="B1203" s="7">
        <v>2.521055</v>
      </c>
    </row>
    <row r="1204" spans="1:2">
      <c r="A1204" s="7">
        <v>1.58</v>
      </c>
      <c r="B1204" s="7">
        <v>2.4001999999999999</v>
      </c>
    </row>
    <row r="1205" spans="1:2">
      <c r="A1205" s="7">
        <v>1.58</v>
      </c>
      <c r="B1205" s="7">
        <v>4.3771399999999998</v>
      </c>
    </row>
    <row r="1206" spans="1:2">
      <c r="A1206" s="7">
        <v>1.58</v>
      </c>
      <c r="B1206" s="7">
        <v>1.589345</v>
      </c>
    </row>
    <row r="1207" spans="1:2">
      <c r="A1207" s="7">
        <v>1.58</v>
      </c>
      <c r="B1207" s="7">
        <v>2.8120910000000001</v>
      </c>
    </row>
    <row r="1208" spans="1:2">
      <c r="A1208" s="7">
        <v>1.58</v>
      </c>
      <c r="B1208" s="7">
        <v>2.6900729999999999</v>
      </c>
    </row>
    <row r="1209" spans="1:2">
      <c r="A1209" s="7">
        <v>1.58</v>
      </c>
      <c r="B1209" s="7">
        <v>3.8210229999999998</v>
      </c>
    </row>
    <row r="1210" spans="1:2">
      <c r="A1210" s="7">
        <v>1.58</v>
      </c>
      <c r="B1210" s="7">
        <v>3.747598</v>
      </c>
    </row>
    <row r="1211" spans="1:2">
      <c r="A1211" s="7">
        <v>1.58</v>
      </c>
      <c r="B1211" s="7">
        <v>3.63096</v>
      </c>
    </row>
    <row r="1212" spans="1:2">
      <c r="A1212" s="7">
        <v>1.57</v>
      </c>
      <c r="B1212" s="7">
        <v>3.8578190000000001</v>
      </c>
    </row>
    <row r="1213" spans="1:2">
      <c r="A1213" s="7">
        <v>1.57</v>
      </c>
      <c r="B1213" s="7">
        <v>1.4119630000000001</v>
      </c>
    </row>
    <row r="1214" spans="1:2">
      <c r="A1214" s="7">
        <v>1.57</v>
      </c>
      <c r="B1214" s="7">
        <v>2.8612549999999999</v>
      </c>
    </row>
    <row r="1215" spans="1:2">
      <c r="A1215" s="7">
        <v>1.57</v>
      </c>
      <c r="B1215" s="7">
        <v>3.8265039999999999</v>
      </c>
    </row>
    <row r="1216" spans="1:2">
      <c r="A1216" s="7">
        <v>1.57</v>
      </c>
      <c r="B1216" s="7">
        <v>3.6495570000000002</v>
      </c>
    </row>
    <row r="1217" spans="1:2">
      <c r="A1217" s="7">
        <v>1.57</v>
      </c>
      <c r="B1217" s="7">
        <v>1.5699129999999999</v>
      </c>
    </row>
    <row r="1218" spans="1:2">
      <c r="A1218" s="7">
        <v>1.57</v>
      </c>
      <c r="B1218" s="7">
        <v>3.7325759999999999</v>
      </c>
    </row>
    <row r="1219" spans="1:2">
      <c r="A1219" s="7">
        <v>1.57</v>
      </c>
      <c r="B1219" s="7">
        <v>4.7839410000000004</v>
      </c>
    </row>
    <row r="1220" spans="1:2">
      <c r="A1220" s="7">
        <v>1.57</v>
      </c>
      <c r="B1220" s="7">
        <v>2.391743</v>
      </c>
    </row>
    <row r="1221" spans="1:2">
      <c r="A1221" s="7">
        <v>1.57</v>
      </c>
      <c r="B1221" s="7">
        <v>4.6682930000000002</v>
      </c>
    </row>
    <row r="1222" spans="1:2">
      <c r="A1222" s="7">
        <v>1.57</v>
      </c>
      <c r="B1222" s="7">
        <v>6.1479350000000004</v>
      </c>
    </row>
    <row r="1223" spans="1:2">
      <c r="A1223" s="7">
        <v>1.57</v>
      </c>
      <c r="B1223" s="7">
        <v>4.882225</v>
      </c>
    </row>
    <row r="1224" spans="1:2">
      <c r="A1224" s="7">
        <v>1.57</v>
      </c>
      <c r="B1224" s="7">
        <v>2.7355640000000001</v>
      </c>
    </row>
    <row r="1225" spans="1:2">
      <c r="A1225" s="7">
        <v>1.56</v>
      </c>
      <c r="B1225" s="7">
        <v>4.7403649999999997</v>
      </c>
    </row>
    <row r="1226" spans="1:2">
      <c r="A1226" s="7">
        <v>1.56</v>
      </c>
      <c r="B1226" s="7">
        <v>2.7564890000000002</v>
      </c>
    </row>
    <row r="1227" spans="1:2">
      <c r="A1227" s="7">
        <v>1.56</v>
      </c>
      <c r="B1227" s="7">
        <v>4.1448609999999997</v>
      </c>
    </row>
    <row r="1228" spans="1:2">
      <c r="A1228" s="7">
        <v>1.56</v>
      </c>
      <c r="B1228" s="7">
        <v>3.462304</v>
      </c>
    </row>
    <row r="1229" spans="1:2">
      <c r="A1229" s="7">
        <v>1.56</v>
      </c>
      <c r="B1229" s="7">
        <v>2.7042000000000002</v>
      </c>
    </row>
    <row r="1230" spans="1:2">
      <c r="A1230" s="7">
        <v>1.56</v>
      </c>
      <c r="B1230" s="7">
        <v>2.630897</v>
      </c>
    </row>
    <row r="1231" spans="1:2">
      <c r="A1231" s="7">
        <v>1.56</v>
      </c>
      <c r="B1231" s="7">
        <v>3.3071130000000002</v>
      </c>
    </row>
    <row r="1232" spans="1:2">
      <c r="A1232" s="7">
        <v>1.56</v>
      </c>
      <c r="B1232" s="7">
        <v>2.3173240000000002</v>
      </c>
    </row>
    <row r="1233" spans="1:2">
      <c r="A1233" s="7">
        <v>1.56</v>
      </c>
      <c r="B1233" s="7">
        <v>4.2325179999999998</v>
      </c>
    </row>
    <row r="1234" spans="1:2">
      <c r="A1234" s="7">
        <v>1.56</v>
      </c>
      <c r="B1234" s="7">
        <v>4.3116240000000001</v>
      </c>
    </row>
    <row r="1235" spans="1:2">
      <c r="A1235" s="7">
        <v>1.56</v>
      </c>
      <c r="B1235" s="7">
        <v>3.8612389999999999</v>
      </c>
    </row>
    <row r="1236" spans="1:2">
      <c r="A1236" s="7">
        <v>1.56</v>
      </c>
      <c r="B1236" s="7">
        <v>5.3701559999999997</v>
      </c>
    </row>
    <row r="1237" spans="1:2">
      <c r="A1237" s="7">
        <v>1.56</v>
      </c>
      <c r="B1237" s="7">
        <v>4.645397</v>
      </c>
    </row>
    <row r="1238" spans="1:2">
      <c r="A1238" s="7">
        <v>1.56</v>
      </c>
      <c r="B1238" s="7">
        <v>2.6229960000000001</v>
      </c>
    </row>
    <row r="1239" spans="1:2">
      <c r="A1239" s="7">
        <v>1.56</v>
      </c>
      <c r="B1239" s="7">
        <v>2.1562399999999999</v>
      </c>
    </row>
    <row r="1240" spans="1:2">
      <c r="A1240" s="7">
        <v>1.56</v>
      </c>
      <c r="B1240" s="7">
        <v>3.3742369999999999</v>
      </c>
    </row>
    <row r="1241" spans="1:2">
      <c r="A1241" s="7">
        <v>1.56</v>
      </c>
      <c r="B1241" s="7">
        <v>3.452086</v>
      </c>
    </row>
    <row r="1242" spans="1:2">
      <c r="A1242" s="7">
        <v>1.56</v>
      </c>
      <c r="B1242" s="7">
        <v>2.5020319999999998</v>
      </c>
    </row>
    <row r="1243" spans="1:2">
      <c r="A1243" s="7">
        <v>1.55</v>
      </c>
      <c r="B1243" s="7">
        <v>4.2844629999999997</v>
      </c>
    </row>
    <row r="1244" spans="1:2">
      <c r="A1244" s="7">
        <v>1.55</v>
      </c>
      <c r="B1244" s="7">
        <v>3.063304</v>
      </c>
    </row>
    <row r="1245" spans="1:2">
      <c r="A1245" s="7">
        <v>1.55</v>
      </c>
      <c r="B1245" s="7">
        <v>3.4248769999999999</v>
      </c>
    </row>
    <row r="1246" spans="1:2">
      <c r="A1246" s="7">
        <v>1.55</v>
      </c>
      <c r="B1246" s="7">
        <v>3.3083109999999998</v>
      </c>
    </row>
    <row r="1247" spans="1:2">
      <c r="A1247" s="7">
        <v>1.55</v>
      </c>
      <c r="B1247" s="7">
        <v>2.9827979999999998</v>
      </c>
    </row>
    <row r="1248" spans="1:2">
      <c r="A1248" s="7">
        <v>1.55</v>
      </c>
      <c r="B1248" s="7">
        <v>5.190321</v>
      </c>
    </row>
    <row r="1249" spans="1:2">
      <c r="A1249" s="7">
        <v>1.55</v>
      </c>
      <c r="B1249" s="7">
        <v>3.159637</v>
      </c>
    </row>
    <row r="1250" spans="1:2">
      <c r="A1250" s="7">
        <v>1.55</v>
      </c>
      <c r="B1250" s="7">
        <v>2.086983</v>
      </c>
    </row>
    <row r="1251" spans="1:2">
      <c r="A1251" s="7">
        <v>1.55</v>
      </c>
      <c r="B1251" s="7">
        <v>3.5365609999999998</v>
      </c>
    </row>
    <row r="1252" spans="1:2">
      <c r="A1252" s="7">
        <v>1.55</v>
      </c>
      <c r="B1252" s="7">
        <v>4.0198239999999998</v>
      </c>
    </row>
    <row r="1253" spans="1:2">
      <c r="A1253" s="7">
        <v>1.55</v>
      </c>
      <c r="B1253" s="7">
        <v>4.7490699999999997</v>
      </c>
    </row>
    <row r="1254" spans="1:2">
      <c r="A1254" s="7">
        <v>1.55</v>
      </c>
      <c r="B1254" s="7">
        <v>4.9830870000000003</v>
      </c>
    </row>
    <row r="1255" spans="1:2">
      <c r="A1255" s="7">
        <v>1.54</v>
      </c>
      <c r="B1255" s="7">
        <v>3.3227910000000001</v>
      </c>
    </row>
    <row r="1256" spans="1:2">
      <c r="A1256" s="7">
        <v>1.54</v>
      </c>
      <c r="B1256" s="7">
        <v>3.8984610000000002</v>
      </c>
    </row>
    <row r="1257" spans="1:2">
      <c r="A1257" s="7">
        <v>1.54</v>
      </c>
      <c r="B1257" s="7">
        <v>5.1524559999999999</v>
      </c>
    </row>
    <row r="1258" spans="1:2">
      <c r="A1258" s="7">
        <v>1.54</v>
      </c>
      <c r="B1258" s="7">
        <v>3.7425269999999999</v>
      </c>
    </row>
    <row r="1259" spans="1:2">
      <c r="A1259" s="7">
        <v>1.54</v>
      </c>
      <c r="B1259" s="7">
        <v>3.4036279999999999</v>
      </c>
    </row>
    <row r="1260" spans="1:2">
      <c r="A1260" s="7">
        <v>1.54</v>
      </c>
      <c r="B1260" s="7">
        <v>3.7806510000000002</v>
      </c>
    </row>
    <row r="1261" spans="1:2">
      <c r="A1261" s="7">
        <v>1.54</v>
      </c>
      <c r="B1261" s="7">
        <v>2.0033259999999999</v>
      </c>
    </row>
    <row r="1262" spans="1:2">
      <c r="A1262" s="7">
        <v>1.54</v>
      </c>
      <c r="B1262" s="7">
        <v>5.6441169999999996</v>
      </c>
    </row>
    <row r="1263" spans="1:2">
      <c r="A1263" s="7">
        <v>1.54</v>
      </c>
      <c r="B1263" s="7">
        <v>3.6038790000000001</v>
      </c>
    </row>
    <row r="1264" spans="1:2">
      <c r="A1264" s="7">
        <v>1.54</v>
      </c>
      <c r="B1264" s="7">
        <v>2.5366110000000002</v>
      </c>
    </row>
    <row r="1265" spans="1:2">
      <c r="A1265" s="7">
        <v>1.54</v>
      </c>
      <c r="B1265" s="7">
        <v>5.286422</v>
      </c>
    </row>
    <row r="1266" spans="1:2">
      <c r="A1266" s="7">
        <v>1.54</v>
      </c>
      <c r="B1266" s="7">
        <v>2.8828819999999999</v>
      </c>
    </row>
    <row r="1267" spans="1:2">
      <c r="A1267" s="7">
        <v>1.53</v>
      </c>
      <c r="B1267" s="7">
        <v>3.0605690000000001</v>
      </c>
    </row>
    <row r="1268" spans="1:2">
      <c r="A1268" s="7">
        <v>1.53</v>
      </c>
      <c r="B1268" s="7">
        <v>3.76064</v>
      </c>
    </row>
    <row r="1269" spans="1:2">
      <c r="A1269" s="7">
        <v>1.53</v>
      </c>
      <c r="B1269" s="7">
        <v>2.5062739999999999</v>
      </c>
    </row>
    <row r="1270" spans="1:2">
      <c r="A1270" s="7">
        <v>1.53</v>
      </c>
      <c r="B1270" s="7">
        <v>1.7936639999999999</v>
      </c>
    </row>
    <row r="1271" spans="1:2">
      <c r="A1271" s="7">
        <v>1.53</v>
      </c>
      <c r="B1271" s="7">
        <v>2.8084190000000002</v>
      </c>
    </row>
    <row r="1272" spans="1:2">
      <c r="A1272" s="7">
        <v>1.53</v>
      </c>
      <c r="B1272" s="7">
        <v>3.5522629999999999</v>
      </c>
    </row>
    <row r="1273" spans="1:2">
      <c r="A1273" s="7">
        <v>1.53</v>
      </c>
      <c r="B1273" s="7">
        <v>3.5522629999999999</v>
      </c>
    </row>
    <row r="1274" spans="1:2">
      <c r="A1274" s="7">
        <v>1.53</v>
      </c>
      <c r="B1274" s="7">
        <v>2.2320489999999999</v>
      </c>
    </row>
    <row r="1275" spans="1:2">
      <c r="A1275" s="7">
        <v>1.53</v>
      </c>
      <c r="B1275" s="7">
        <v>3.9948600000000001</v>
      </c>
    </row>
    <row r="1276" spans="1:2">
      <c r="A1276" s="7">
        <v>1.53</v>
      </c>
      <c r="B1276" s="7">
        <v>3.9948600000000001</v>
      </c>
    </row>
    <row r="1277" spans="1:2">
      <c r="A1277" s="7">
        <v>1.53</v>
      </c>
      <c r="B1277" s="7">
        <v>3.461808</v>
      </c>
    </row>
    <row r="1278" spans="1:2">
      <c r="A1278" s="7">
        <v>1.53</v>
      </c>
      <c r="B1278" s="7">
        <v>2.4612829999999999</v>
      </c>
    </row>
    <row r="1279" spans="1:2">
      <c r="A1279" s="7">
        <v>1.53</v>
      </c>
      <c r="B1279" s="7">
        <v>4.3090840000000004</v>
      </c>
    </row>
    <row r="1280" spans="1:2">
      <c r="A1280" s="7">
        <v>1.53</v>
      </c>
      <c r="B1280" s="7">
        <v>2.618938</v>
      </c>
    </row>
    <row r="1281" spans="1:2">
      <c r="A1281" s="7">
        <v>1.53</v>
      </c>
      <c r="B1281" s="7">
        <v>3.5366110000000002</v>
      </c>
    </row>
    <row r="1282" spans="1:2">
      <c r="A1282" s="7">
        <v>1.53</v>
      </c>
      <c r="B1282" s="7">
        <v>3.9625360000000001</v>
      </c>
    </row>
    <row r="1283" spans="1:2">
      <c r="A1283" s="7">
        <v>1.53</v>
      </c>
      <c r="B1283" s="7">
        <v>3.6647150000000002</v>
      </c>
    </row>
    <row r="1284" spans="1:2">
      <c r="A1284" s="7">
        <v>1.53</v>
      </c>
      <c r="B1284" s="7">
        <v>2.2853110000000001</v>
      </c>
    </row>
    <row r="1285" spans="1:2">
      <c r="A1285" s="7">
        <v>1.53</v>
      </c>
      <c r="B1285" s="7">
        <v>3.1851739999999999</v>
      </c>
    </row>
    <row r="1286" spans="1:2">
      <c r="A1286" s="7">
        <v>1.52</v>
      </c>
      <c r="B1286" s="7">
        <v>3.1744089999999998</v>
      </c>
    </row>
    <row r="1287" spans="1:2">
      <c r="A1287" s="7">
        <v>1.52</v>
      </c>
      <c r="B1287" s="7">
        <v>2.0357569999999998</v>
      </c>
    </row>
    <row r="1288" spans="1:2">
      <c r="A1288" s="7">
        <v>1.52</v>
      </c>
      <c r="B1288" s="7">
        <v>3.9069400000000001</v>
      </c>
    </row>
    <row r="1289" spans="1:2">
      <c r="A1289" s="7">
        <v>1.52</v>
      </c>
      <c r="B1289" s="7">
        <v>3.2347899999999998</v>
      </c>
    </row>
    <row r="1290" spans="1:2">
      <c r="A1290" s="7">
        <v>1.52</v>
      </c>
      <c r="B1290" s="7">
        <v>2.7675339999999999</v>
      </c>
    </row>
    <row r="1291" spans="1:2">
      <c r="A1291" s="7">
        <v>1.52</v>
      </c>
      <c r="B1291" s="7">
        <v>3.5110100000000002</v>
      </c>
    </row>
    <row r="1292" spans="1:2">
      <c r="A1292" s="7">
        <v>1.52</v>
      </c>
      <c r="B1292" s="7">
        <v>2.740564</v>
      </c>
    </row>
    <row r="1293" spans="1:2">
      <c r="A1293" s="7">
        <v>1.52</v>
      </c>
      <c r="B1293" s="7">
        <v>2.740564</v>
      </c>
    </row>
    <row r="1294" spans="1:2">
      <c r="A1294" s="7">
        <v>1.52</v>
      </c>
      <c r="B1294" s="7">
        <v>4.8256670000000002</v>
      </c>
    </row>
    <row r="1295" spans="1:2">
      <c r="A1295" s="7">
        <v>1.52</v>
      </c>
      <c r="B1295" s="7">
        <v>3.8477429999999999</v>
      </c>
    </row>
    <row r="1296" spans="1:2">
      <c r="A1296" s="7">
        <v>1.52</v>
      </c>
      <c r="B1296" s="7">
        <v>3.9156460000000002</v>
      </c>
    </row>
    <row r="1297" spans="1:2">
      <c r="A1297" s="7">
        <v>1.52</v>
      </c>
      <c r="B1297" s="7">
        <v>4.6495990000000003</v>
      </c>
    </row>
    <row r="1298" spans="1:2">
      <c r="A1298" s="7">
        <v>1.52</v>
      </c>
      <c r="B1298" s="7">
        <v>4.9196949999999999</v>
      </c>
    </row>
    <row r="1299" spans="1:2">
      <c r="A1299" s="7">
        <v>1.52</v>
      </c>
      <c r="B1299" s="7">
        <v>2.9526059999999998</v>
      </c>
    </row>
    <row r="1300" spans="1:2">
      <c r="A1300" s="7">
        <v>1.52</v>
      </c>
      <c r="B1300" s="7">
        <v>2.8058130000000001</v>
      </c>
    </row>
    <row r="1301" spans="1:2">
      <c r="A1301" s="7">
        <v>1.52</v>
      </c>
      <c r="B1301" s="7">
        <v>2.2908360000000001</v>
      </c>
    </row>
    <row r="1302" spans="1:2">
      <c r="A1302" s="7">
        <v>1.52</v>
      </c>
      <c r="B1302" s="7">
        <v>3.9852089999999998</v>
      </c>
    </row>
    <row r="1303" spans="1:2">
      <c r="A1303" s="7">
        <v>1.52</v>
      </c>
      <c r="B1303" s="7">
        <v>3.2151999999999998</v>
      </c>
    </row>
    <row r="1304" spans="1:2">
      <c r="A1304" s="7">
        <v>1.52</v>
      </c>
      <c r="B1304" s="7">
        <v>3.004769</v>
      </c>
    </row>
    <row r="1305" spans="1:2">
      <c r="A1305" s="7">
        <v>1.52</v>
      </c>
      <c r="B1305" s="7">
        <v>3.1337139999999999</v>
      </c>
    </row>
    <row r="1306" spans="1:2">
      <c r="A1306" s="7">
        <v>1.52</v>
      </c>
      <c r="B1306" s="7">
        <v>4.4089270000000003</v>
      </c>
    </row>
    <row r="1307" spans="1:2">
      <c r="A1307" s="7">
        <v>1.51</v>
      </c>
      <c r="B1307" s="7">
        <v>2.5091060000000001</v>
      </c>
    </row>
    <row r="1308" spans="1:2">
      <c r="A1308" s="7">
        <v>1.51</v>
      </c>
      <c r="B1308" s="7">
        <v>2.2921</v>
      </c>
    </row>
    <row r="1309" spans="1:2">
      <c r="A1309" s="7">
        <v>1.51</v>
      </c>
      <c r="B1309" s="7">
        <v>3.5222180000000001</v>
      </c>
    </row>
    <row r="1310" spans="1:2">
      <c r="A1310" s="7">
        <v>1.51</v>
      </c>
      <c r="B1310" s="7">
        <v>3.2608419999999998</v>
      </c>
    </row>
    <row r="1311" spans="1:2">
      <c r="A1311" s="7">
        <v>1.51</v>
      </c>
      <c r="B1311" s="7">
        <v>4.2817449999999999</v>
      </c>
    </row>
    <row r="1312" spans="1:2">
      <c r="A1312" s="7">
        <v>1.51</v>
      </c>
      <c r="B1312" s="7">
        <v>1.5013620000000001</v>
      </c>
    </row>
    <row r="1313" spans="1:2">
      <c r="A1313" s="7">
        <v>1.51</v>
      </c>
      <c r="B1313" s="7">
        <v>2.6385169999999998</v>
      </c>
    </row>
    <row r="1314" spans="1:2">
      <c r="A1314" s="7">
        <v>1.51</v>
      </c>
      <c r="B1314" s="7">
        <v>3.747598</v>
      </c>
    </row>
    <row r="1315" spans="1:2">
      <c r="A1315" s="7">
        <v>1.51</v>
      </c>
      <c r="B1315" s="7">
        <v>2.9195250000000001</v>
      </c>
    </row>
    <row r="1316" spans="1:2">
      <c r="A1316" s="7">
        <v>1.51</v>
      </c>
      <c r="B1316" s="7">
        <v>3.565029</v>
      </c>
    </row>
    <row r="1317" spans="1:2">
      <c r="A1317" s="7">
        <v>1.51</v>
      </c>
      <c r="B1317" s="7">
        <v>2.806063</v>
      </c>
    </row>
    <row r="1318" spans="1:2">
      <c r="A1318" s="7">
        <v>1.51</v>
      </c>
      <c r="B1318" s="7">
        <v>3.769231</v>
      </c>
    </row>
    <row r="1319" spans="1:2">
      <c r="A1319" s="7">
        <v>1.51</v>
      </c>
      <c r="B1319" s="7">
        <v>3.769231</v>
      </c>
    </row>
    <row r="1320" spans="1:2">
      <c r="A1320" s="7">
        <v>1.51</v>
      </c>
      <c r="B1320" s="7">
        <v>3.769231</v>
      </c>
    </row>
    <row r="1321" spans="1:2">
      <c r="A1321" s="7">
        <v>1.51</v>
      </c>
      <c r="B1321" s="7">
        <v>3.769231</v>
      </c>
    </row>
    <row r="1322" spans="1:2">
      <c r="A1322" s="7">
        <v>1.51</v>
      </c>
      <c r="B1322" s="7">
        <v>4.4991430000000001</v>
      </c>
    </row>
    <row r="1323" spans="1:2">
      <c r="A1323" s="7">
        <v>1.51</v>
      </c>
      <c r="B1323" s="7">
        <v>2.5693839999999999</v>
      </c>
    </row>
    <row r="1324" spans="1:2">
      <c r="A1324" s="7">
        <v>1.51</v>
      </c>
      <c r="B1324" s="7">
        <v>5.1677150000000003</v>
      </c>
    </row>
    <row r="1325" spans="1:2">
      <c r="A1325" s="7">
        <v>1.51</v>
      </c>
      <c r="B1325" s="7">
        <v>1.8265169999999999</v>
      </c>
    </row>
    <row r="1326" spans="1:2">
      <c r="A1326" s="7">
        <v>1.51</v>
      </c>
      <c r="B1326" s="7">
        <v>3.583205</v>
      </c>
    </row>
    <row r="1327" spans="1:2">
      <c r="A1327" s="7">
        <v>1.51</v>
      </c>
      <c r="B1327" s="7">
        <v>5.3218310000000004</v>
      </c>
    </row>
    <row r="1328" spans="1:2">
      <c r="A1328" s="7">
        <v>1.5</v>
      </c>
      <c r="B1328" s="7">
        <v>2.1717439999999999</v>
      </c>
    </row>
    <row r="1329" spans="1:2">
      <c r="A1329" s="7">
        <v>1.5</v>
      </c>
      <c r="B1329" s="7">
        <v>4.3774290000000002</v>
      </c>
    </row>
    <row r="1330" spans="1:2">
      <c r="A1330" s="7">
        <v>1.5</v>
      </c>
      <c r="B1330" s="7">
        <v>3.0690240000000002</v>
      </c>
    </row>
    <row r="1331" spans="1:2">
      <c r="A1331" s="7">
        <v>1.5</v>
      </c>
      <c r="B1331" s="7">
        <v>2.5702959999999999</v>
      </c>
    </row>
    <row r="1332" spans="1:2">
      <c r="A1332" s="7">
        <v>1.5</v>
      </c>
      <c r="B1332" s="7">
        <v>2.4145759999999998</v>
      </c>
    </row>
    <row r="1333" spans="1:2">
      <c r="A1333" s="7">
        <v>1.5</v>
      </c>
      <c r="B1333" s="7">
        <v>1.9393830000000001</v>
      </c>
    </row>
    <row r="1334" spans="1:2">
      <c r="A1334" s="7">
        <v>1.5</v>
      </c>
      <c r="B1334" s="7">
        <v>3.9290470000000002</v>
      </c>
    </row>
    <row r="1335" spans="1:2">
      <c r="A1335" s="7">
        <v>1.5</v>
      </c>
      <c r="B1335" s="7">
        <v>2.1035330000000001</v>
      </c>
    </row>
    <row r="1336" spans="1:2">
      <c r="A1336" s="7">
        <v>1.5</v>
      </c>
      <c r="B1336" s="7">
        <v>3.651351</v>
      </c>
    </row>
    <row r="1337" spans="1:2">
      <c r="A1337" s="7">
        <v>1.5</v>
      </c>
      <c r="B1337" s="7">
        <v>2.721606</v>
      </c>
    </row>
    <row r="1338" spans="1:2">
      <c r="A1338" s="7">
        <v>1.5</v>
      </c>
      <c r="B1338" s="7">
        <v>4.4132369999999996</v>
      </c>
    </row>
    <row r="1339" spans="1:2">
      <c r="A1339" s="7">
        <v>1.5</v>
      </c>
      <c r="B1339" s="7">
        <v>3.982316</v>
      </c>
    </row>
    <row r="1340" spans="1:2">
      <c r="A1340" s="7">
        <v>1.5</v>
      </c>
      <c r="B1340" s="7">
        <v>3.8914200000000001</v>
      </c>
    </row>
    <row r="1341" spans="1:2">
      <c r="A1341" s="7">
        <v>1.5</v>
      </c>
      <c r="B1341" s="7">
        <v>2.4620259999999998</v>
      </c>
    </row>
    <row r="1342" spans="1:2">
      <c r="A1342" s="7">
        <v>1.49</v>
      </c>
      <c r="B1342" s="7">
        <v>4.0131680000000003</v>
      </c>
    </row>
    <row r="1343" spans="1:2">
      <c r="A1343" s="7">
        <v>1.49</v>
      </c>
      <c r="B1343" s="7">
        <v>2.7577310000000002</v>
      </c>
    </row>
    <row r="1344" spans="1:2">
      <c r="A1344" s="7">
        <v>1.49</v>
      </c>
      <c r="B1344" s="7">
        <v>2.8019790000000002</v>
      </c>
    </row>
    <row r="1345" spans="1:2">
      <c r="A1345" s="7">
        <v>1.49</v>
      </c>
      <c r="B1345" s="7">
        <v>4.5992369999999996</v>
      </c>
    </row>
    <row r="1346" spans="1:2">
      <c r="A1346" s="7">
        <v>1.49</v>
      </c>
      <c r="B1346" s="7">
        <v>2.7495449999999999</v>
      </c>
    </row>
    <row r="1347" spans="1:2">
      <c r="A1347" s="7">
        <v>1.49</v>
      </c>
      <c r="B1347" s="7">
        <v>3.4384619999999999</v>
      </c>
    </row>
    <row r="1348" spans="1:2">
      <c r="A1348" s="7">
        <v>1.49</v>
      </c>
      <c r="B1348" s="7">
        <v>5.257104</v>
      </c>
    </row>
    <row r="1349" spans="1:2">
      <c r="A1349" s="7">
        <v>1.49</v>
      </c>
      <c r="B1349" s="7">
        <v>4.1763110000000001</v>
      </c>
    </row>
    <row r="1350" spans="1:2">
      <c r="A1350" s="7">
        <v>1.49</v>
      </c>
      <c r="B1350" s="7">
        <v>1.857375</v>
      </c>
    </row>
    <row r="1351" spans="1:2">
      <c r="A1351" s="7">
        <v>1.49</v>
      </c>
      <c r="B1351" s="7">
        <v>3.7551700000000001</v>
      </c>
    </row>
    <row r="1352" spans="1:2">
      <c r="A1352" s="7">
        <v>1.49</v>
      </c>
      <c r="B1352" s="7">
        <v>2.3264930000000001</v>
      </c>
    </row>
    <row r="1353" spans="1:2">
      <c r="A1353" s="7">
        <v>1.49</v>
      </c>
      <c r="B1353" s="7">
        <v>4.446002</v>
      </c>
    </row>
    <row r="1354" spans="1:2">
      <c r="A1354" s="7">
        <v>1.49</v>
      </c>
      <c r="B1354" s="7">
        <v>2.1797460000000002</v>
      </c>
    </row>
    <row r="1355" spans="1:2">
      <c r="A1355" s="7">
        <v>1.49</v>
      </c>
      <c r="B1355" s="7">
        <v>4.3081560000000003</v>
      </c>
    </row>
    <row r="1356" spans="1:2">
      <c r="A1356" s="7">
        <v>1.49</v>
      </c>
      <c r="B1356" s="7">
        <v>3.7009530000000002</v>
      </c>
    </row>
    <row r="1357" spans="1:2">
      <c r="A1357" s="7">
        <v>1.49</v>
      </c>
      <c r="B1357" s="7">
        <v>5.191236</v>
      </c>
    </row>
    <row r="1358" spans="1:2">
      <c r="A1358" s="7">
        <v>1.49</v>
      </c>
      <c r="B1358" s="7">
        <v>3.7093769999999999</v>
      </c>
    </row>
    <row r="1359" spans="1:2">
      <c r="A1359" s="7">
        <v>1.48</v>
      </c>
      <c r="B1359" s="7">
        <v>3.3329149999999998</v>
      </c>
    </row>
    <row r="1360" spans="1:2">
      <c r="A1360" s="7">
        <v>1.48</v>
      </c>
      <c r="B1360" s="7">
        <v>4.0150249999999996</v>
      </c>
    </row>
    <row r="1361" spans="1:2">
      <c r="A1361" s="7">
        <v>1.48</v>
      </c>
      <c r="B1361" s="7">
        <v>3.5402429999999998</v>
      </c>
    </row>
    <row r="1362" spans="1:2">
      <c r="A1362" s="7">
        <v>1.48</v>
      </c>
      <c r="B1362" s="7">
        <v>2.4448940000000001</v>
      </c>
    </row>
    <row r="1363" spans="1:2">
      <c r="A1363" s="7">
        <v>1.48</v>
      </c>
      <c r="B1363" s="7">
        <v>2.4448940000000001</v>
      </c>
    </row>
    <row r="1364" spans="1:2">
      <c r="A1364" s="7">
        <v>1.48</v>
      </c>
      <c r="B1364" s="7">
        <v>2.661095</v>
      </c>
    </row>
    <row r="1365" spans="1:2">
      <c r="A1365" s="7">
        <v>1.48</v>
      </c>
      <c r="B1365" s="7">
        <v>3.669829</v>
      </c>
    </row>
    <row r="1366" spans="1:2">
      <c r="A1366" s="7">
        <v>1.48</v>
      </c>
      <c r="B1366" s="7">
        <v>2.7463679999999999</v>
      </c>
    </row>
    <row r="1367" spans="1:2">
      <c r="A1367" s="7">
        <v>1.48</v>
      </c>
      <c r="B1367" s="7">
        <v>2.22403</v>
      </c>
    </row>
    <row r="1368" spans="1:2">
      <c r="A1368" s="7">
        <v>1.48</v>
      </c>
      <c r="B1368" s="7">
        <v>3.6853009999999999</v>
      </c>
    </row>
    <row r="1369" spans="1:2">
      <c r="A1369" s="7">
        <v>1.48</v>
      </c>
      <c r="B1369" s="7">
        <v>4.0378059999999998</v>
      </c>
    </row>
    <row r="1370" spans="1:2">
      <c r="A1370" s="7">
        <v>1.48</v>
      </c>
      <c r="B1370" s="7">
        <v>2.9837600000000002</v>
      </c>
    </row>
    <row r="1371" spans="1:2">
      <c r="A1371" s="7">
        <v>1.48</v>
      </c>
      <c r="B1371" s="7">
        <v>3.9199069999999998</v>
      </c>
    </row>
    <row r="1372" spans="1:2">
      <c r="A1372" s="7">
        <v>1.48</v>
      </c>
      <c r="B1372" s="7">
        <v>2.8101690000000001</v>
      </c>
    </row>
    <row r="1373" spans="1:2">
      <c r="A1373" s="7">
        <v>1.48</v>
      </c>
      <c r="B1373" s="7">
        <v>3.70208</v>
      </c>
    </row>
    <row r="1374" spans="1:2">
      <c r="A1374" s="7">
        <v>1.48</v>
      </c>
      <c r="B1374" s="7">
        <v>3.5386150000000001</v>
      </c>
    </row>
    <row r="1375" spans="1:2">
      <c r="A1375" s="7">
        <v>1.48</v>
      </c>
      <c r="B1375" s="7">
        <v>3.3319100000000001</v>
      </c>
    </row>
    <row r="1376" spans="1:2">
      <c r="A1376" s="7">
        <v>1.48</v>
      </c>
      <c r="B1376" s="7">
        <v>2.4051550000000002</v>
      </c>
    </row>
    <row r="1377" spans="1:2">
      <c r="A1377" s="7">
        <v>1.47</v>
      </c>
      <c r="B1377" s="7">
        <v>3.9159790000000001</v>
      </c>
    </row>
    <row r="1378" spans="1:2">
      <c r="A1378" s="7">
        <v>1.47</v>
      </c>
      <c r="B1378" s="7">
        <v>1.7482569999999999</v>
      </c>
    </row>
    <row r="1379" spans="1:2">
      <c r="A1379" s="7">
        <v>1.47</v>
      </c>
      <c r="B1379" s="7">
        <v>2.5046780000000002</v>
      </c>
    </row>
    <row r="1380" spans="1:2">
      <c r="A1380" s="7">
        <v>1.47</v>
      </c>
      <c r="B1380" s="7">
        <v>3.441414</v>
      </c>
    </row>
    <row r="1381" spans="1:2">
      <c r="A1381" s="7">
        <v>1.47</v>
      </c>
      <c r="B1381" s="7">
        <v>1.6625319999999999</v>
      </c>
    </row>
    <row r="1382" spans="1:2">
      <c r="A1382" s="7">
        <v>1.47</v>
      </c>
      <c r="B1382" s="7">
        <v>2.2935699999999999</v>
      </c>
    </row>
    <row r="1383" spans="1:2">
      <c r="A1383" s="7">
        <v>1.47</v>
      </c>
      <c r="B1383" s="7">
        <v>3.9575650000000002</v>
      </c>
    </row>
    <row r="1384" spans="1:2">
      <c r="A1384" s="7">
        <v>1.47</v>
      </c>
      <c r="B1384" s="7">
        <v>3.2446769999999998</v>
      </c>
    </row>
    <row r="1385" spans="1:2">
      <c r="A1385" s="7">
        <v>1.47</v>
      </c>
      <c r="B1385" s="7">
        <v>3.2644229999999999</v>
      </c>
    </row>
    <row r="1386" spans="1:2">
      <c r="A1386" s="7">
        <v>1.47</v>
      </c>
      <c r="B1386" s="7">
        <v>4.5325790000000001</v>
      </c>
    </row>
    <row r="1387" spans="1:2">
      <c r="A1387" s="7">
        <v>1.47</v>
      </c>
      <c r="B1387" s="7">
        <v>4.1571800000000003</v>
      </c>
    </row>
    <row r="1388" spans="1:2">
      <c r="A1388" s="7">
        <v>1.47</v>
      </c>
      <c r="B1388" s="7">
        <v>1.9672430000000001</v>
      </c>
    </row>
    <row r="1389" spans="1:2">
      <c r="A1389" s="7">
        <v>1.47</v>
      </c>
      <c r="B1389" s="7">
        <v>2.079853</v>
      </c>
    </row>
    <row r="1390" spans="1:2">
      <c r="A1390" s="7">
        <v>1.47</v>
      </c>
      <c r="B1390" s="7">
        <v>3.3120799999999999</v>
      </c>
    </row>
    <row r="1391" spans="1:2">
      <c r="A1391" s="7">
        <v>1.47</v>
      </c>
      <c r="B1391" s="7">
        <v>2.9357060000000001</v>
      </c>
    </row>
    <row r="1392" spans="1:2">
      <c r="A1392" s="7">
        <v>1.47</v>
      </c>
      <c r="B1392" s="7">
        <v>2.8309530000000001</v>
      </c>
    </row>
    <row r="1393" spans="1:2">
      <c r="A1393" s="7">
        <v>1.47</v>
      </c>
      <c r="B1393" s="7">
        <v>4.182925</v>
      </c>
    </row>
    <row r="1394" spans="1:2">
      <c r="A1394" s="7">
        <v>1.47</v>
      </c>
      <c r="B1394" s="7">
        <v>4.3358780000000001</v>
      </c>
    </row>
    <row r="1395" spans="1:2">
      <c r="A1395" s="7">
        <v>1.47</v>
      </c>
      <c r="B1395" s="7">
        <v>3.0365600000000001</v>
      </c>
    </row>
    <row r="1396" spans="1:2">
      <c r="A1396" s="7">
        <v>1.46</v>
      </c>
      <c r="B1396" s="7">
        <v>3.9287429999999999</v>
      </c>
    </row>
    <row r="1397" spans="1:2">
      <c r="A1397" s="7">
        <v>1.46</v>
      </c>
      <c r="B1397" s="7">
        <v>3.2125560000000002</v>
      </c>
    </row>
    <row r="1398" spans="1:2">
      <c r="A1398" s="7">
        <v>1.46</v>
      </c>
      <c r="B1398" s="7">
        <v>2.8441369999999999</v>
      </c>
    </row>
    <row r="1399" spans="1:2">
      <c r="A1399" s="7">
        <v>1.46</v>
      </c>
      <c r="B1399" s="7">
        <v>2.297253</v>
      </c>
    </row>
    <row r="1400" spans="1:2">
      <c r="A1400" s="7">
        <v>1.46</v>
      </c>
      <c r="B1400" s="7">
        <v>1.402066</v>
      </c>
    </row>
    <row r="1401" spans="1:2">
      <c r="A1401" s="7">
        <v>1.46</v>
      </c>
      <c r="B1401" s="7">
        <v>2.8867940000000001</v>
      </c>
    </row>
    <row r="1402" spans="1:2">
      <c r="A1402" s="7">
        <v>1.46</v>
      </c>
      <c r="B1402" s="7">
        <v>3.6716530000000001</v>
      </c>
    </row>
    <row r="1403" spans="1:2">
      <c r="A1403" s="7">
        <v>1.46</v>
      </c>
      <c r="B1403" s="7">
        <v>2.5388299999999999</v>
      </c>
    </row>
    <row r="1404" spans="1:2">
      <c r="A1404" s="7">
        <v>1.46</v>
      </c>
      <c r="B1404" s="7">
        <v>2.6837420000000001</v>
      </c>
    </row>
    <row r="1405" spans="1:2">
      <c r="A1405" s="7">
        <v>1.46</v>
      </c>
      <c r="B1405" s="7">
        <v>3.5551159999999999</v>
      </c>
    </row>
    <row r="1406" spans="1:2">
      <c r="A1406" s="7">
        <v>1.46</v>
      </c>
      <c r="B1406" s="7">
        <v>2.4712999999999998</v>
      </c>
    </row>
    <row r="1407" spans="1:2">
      <c r="A1407" s="7">
        <v>1.46</v>
      </c>
      <c r="B1407" s="7">
        <v>3.4478949999999999</v>
      </c>
    </row>
    <row r="1408" spans="1:2">
      <c r="A1408" s="7">
        <v>1.46</v>
      </c>
      <c r="B1408" s="7">
        <v>2.679729</v>
      </c>
    </row>
    <row r="1409" spans="1:2">
      <c r="A1409" s="7">
        <v>1.46</v>
      </c>
      <c r="B1409" s="7">
        <v>1.379162</v>
      </c>
    </row>
    <row r="1410" spans="1:2">
      <c r="A1410" s="7">
        <v>1.46</v>
      </c>
      <c r="B1410" s="7">
        <v>1.667197</v>
      </c>
    </row>
    <row r="1411" spans="1:2">
      <c r="A1411" s="7">
        <v>1.46</v>
      </c>
      <c r="B1411" s="7">
        <v>3.9340459999999999</v>
      </c>
    </row>
    <row r="1412" spans="1:2">
      <c r="A1412" s="7">
        <v>1.46</v>
      </c>
      <c r="B1412" s="7">
        <v>3.4847450000000002</v>
      </c>
    </row>
    <row r="1413" spans="1:2">
      <c r="A1413" s="7">
        <v>1.46</v>
      </c>
      <c r="B1413" s="7">
        <v>3.935813</v>
      </c>
    </row>
    <row r="1414" spans="1:2">
      <c r="A1414" s="7">
        <v>1.46</v>
      </c>
      <c r="B1414" s="7">
        <v>2.7964910000000001</v>
      </c>
    </row>
    <row r="1415" spans="1:2">
      <c r="A1415" s="7">
        <v>1.46</v>
      </c>
      <c r="B1415" s="7">
        <v>2.7964910000000001</v>
      </c>
    </row>
    <row r="1416" spans="1:2">
      <c r="A1416" s="7">
        <v>1.46</v>
      </c>
      <c r="B1416" s="7">
        <v>3.2620209999999998</v>
      </c>
    </row>
    <row r="1417" spans="1:2">
      <c r="A1417" s="7">
        <v>1.45</v>
      </c>
      <c r="B1417" s="7">
        <v>3.4028860000000001</v>
      </c>
    </row>
    <row r="1418" spans="1:2">
      <c r="A1418" s="7">
        <v>1.45</v>
      </c>
      <c r="B1418" s="7">
        <v>3.1448640000000001</v>
      </c>
    </row>
    <row r="1419" spans="1:2">
      <c r="A1419" s="7">
        <v>1.45</v>
      </c>
      <c r="B1419" s="7">
        <v>3.164949</v>
      </c>
    </row>
    <row r="1420" spans="1:2">
      <c r="A1420" s="7">
        <v>1.45</v>
      </c>
      <c r="B1420" s="7">
        <v>3.8184019999999999</v>
      </c>
    </row>
    <row r="1421" spans="1:2">
      <c r="A1421" s="7">
        <v>1.45</v>
      </c>
      <c r="B1421" s="7">
        <v>1.9982139999999999</v>
      </c>
    </row>
    <row r="1422" spans="1:2">
      <c r="A1422" s="7">
        <v>1.45</v>
      </c>
      <c r="B1422" s="7">
        <v>4.2201589999999998</v>
      </c>
    </row>
    <row r="1423" spans="1:2">
      <c r="A1423" s="7">
        <v>1.45</v>
      </c>
      <c r="B1423" s="7">
        <v>3.9871829999999999</v>
      </c>
    </row>
    <row r="1424" spans="1:2">
      <c r="A1424" s="7">
        <v>1.45</v>
      </c>
      <c r="B1424" s="7">
        <v>3.3515139999999999</v>
      </c>
    </row>
    <row r="1425" spans="1:2">
      <c r="A1425" s="7">
        <v>1.45</v>
      </c>
      <c r="B1425" s="7">
        <v>3.529166</v>
      </c>
    </row>
    <row r="1426" spans="1:2">
      <c r="A1426" s="7">
        <v>1.45</v>
      </c>
      <c r="B1426" s="7">
        <v>3.3500559999999999</v>
      </c>
    </row>
    <row r="1427" spans="1:2">
      <c r="A1427" s="7">
        <v>1.45</v>
      </c>
      <c r="B1427" s="7">
        <v>4.0399510000000003</v>
      </c>
    </row>
    <row r="1428" spans="1:2">
      <c r="A1428" s="7">
        <v>1.45</v>
      </c>
      <c r="B1428" s="7">
        <v>2.128647</v>
      </c>
    </row>
    <row r="1429" spans="1:2">
      <c r="A1429" s="7">
        <v>1.45</v>
      </c>
      <c r="B1429" s="7">
        <v>4.0036949999999996</v>
      </c>
    </row>
    <row r="1430" spans="1:2">
      <c r="A1430" s="7">
        <v>1.45</v>
      </c>
      <c r="B1430" s="7">
        <v>3.8326720000000001</v>
      </c>
    </row>
    <row r="1431" spans="1:2">
      <c r="A1431" s="7">
        <v>1.45</v>
      </c>
      <c r="B1431" s="7">
        <v>2.133753</v>
      </c>
    </row>
    <row r="1432" spans="1:2">
      <c r="A1432" s="7">
        <v>1.44</v>
      </c>
      <c r="B1432" s="7">
        <v>5.3050009999999999</v>
      </c>
    </row>
    <row r="1433" spans="1:2">
      <c r="A1433" s="7">
        <v>1.44</v>
      </c>
      <c r="B1433" s="7">
        <v>2.393284</v>
      </c>
    </row>
    <row r="1434" spans="1:2">
      <c r="A1434" s="7">
        <v>1.44</v>
      </c>
      <c r="B1434" s="7">
        <v>4.7160219999999997</v>
      </c>
    </row>
    <row r="1435" spans="1:2">
      <c r="A1435" s="7">
        <v>1.44</v>
      </c>
      <c r="B1435" s="7">
        <v>3.0836969999999999</v>
      </c>
    </row>
    <row r="1436" spans="1:2">
      <c r="A1436" s="7">
        <v>1.44</v>
      </c>
      <c r="B1436" s="7">
        <v>4.1444710000000002</v>
      </c>
    </row>
    <row r="1437" spans="1:2">
      <c r="A1437" s="7">
        <v>1.44</v>
      </c>
      <c r="B1437" s="7">
        <v>2.070675</v>
      </c>
    </row>
    <row r="1438" spans="1:2">
      <c r="A1438" s="7">
        <v>1.44</v>
      </c>
      <c r="B1438" s="7">
        <v>2.541706</v>
      </c>
    </row>
    <row r="1439" spans="1:2">
      <c r="A1439" s="7">
        <v>1.44</v>
      </c>
      <c r="B1439" s="7">
        <v>4.5180740000000004</v>
      </c>
    </row>
    <row r="1440" spans="1:2">
      <c r="A1440" s="7">
        <v>1.44</v>
      </c>
      <c r="B1440" s="7">
        <v>2.0510160000000002</v>
      </c>
    </row>
    <row r="1441" spans="1:2">
      <c r="A1441" s="7">
        <v>1.44</v>
      </c>
      <c r="B1441" s="7">
        <v>4.4034839999999997</v>
      </c>
    </row>
    <row r="1442" spans="1:2">
      <c r="A1442" s="7">
        <v>1.44</v>
      </c>
      <c r="B1442" s="7">
        <v>6.3645930000000002</v>
      </c>
    </row>
    <row r="1443" spans="1:2">
      <c r="A1443" s="7">
        <v>1.44</v>
      </c>
      <c r="B1443" s="7">
        <v>2.3274089999999998</v>
      </c>
    </row>
    <row r="1444" spans="1:2">
      <c r="A1444" s="7">
        <v>1.44</v>
      </c>
      <c r="B1444" s="7">
        <v>4.5274739999999998</v>
      </c>
    </row>
    <row r="1445" spans="1:2">
      <c r="A1445" s="7">
        <v>1.44</v>
      </c>
      <c r="B1445" s="7">
        <v>2.7594080000000001</v>
      </c>
    </row>
    <row r="1446" spans="1:2">
      <c r="A1446" s="7">
        <v>1.44</v>
      </c>
      <c r="B1446" s="7">
        <v>3.4083920000000001</v>
      </c>
    </row>
    <row r="1447" spans="1:2">
      <c r="A1447" s="7">
        <v>1.44</v>
      </c>
      <c r="B1447" s="7">
        <v>3.7925629999999999</v>
      </c>
    </row>
    <row r="1448" spans="1:2">
      <c r="A1448" s="7">
        <v>1.44</v>
      </c>
      <c r="B1448" s="7">
        <v>2.6963339999999998</v>
      </c>
    </row>
    <row r="1449" spans="1:2">
      <c r="A1449" s="7">
        <v>1.44</v>
      </c>
      <c r="B1449" s="7">
        <v>2.7580930000000001</v>
      </c>
    </row>
    <row r="1450" spans="1:2">
      <c r="A1450" s="7">
        <v>1.44</v>
      </c>
      <c r="B1450" s="7">
        <v>3.6633300000000002</v>
      </c>
    </row>
    <row r="1451" spans="1:2">
      <c r="A1451" s="7">
        <v>1.44</v>
      </c>
      <c r="B1451" s="7">
        <v>5.1962419999999998</v>
      </c>
    </row>
    <row r="1452" spans="1:2">
      <c r="A1452" s="7">
        <v>1.44</v>
      </c>
      <c r="B1452" s="7">
        <v>5.3291490000000001</v>
      </c>
    </row>
    <row r="1453" spans="1:2">
      <c r="A1453" s="7">
        <v>1.44</v>
      </c>
      <c r="B1453" s="7">
        <v>2.881748</v>
      </c>
    </row>
    <row r="1454" spans="1:2">
      <c r="A1454" s="7">
        <v>1.44</v>
      </c>
      <c r="B1454" s="7">
        <v>3.4756320000000001</v>
      </c>
    </row>
    <row r="1455" spans="1:2">
      <c r="A1455" s="7">
        <v>1.44</v>
      </c>
      <c r="B1455" s="7">
        <v>2.9869379999999999</v>
      </c>
    </row>
    <row r="1456" spans="1:2">
      <c r="A1456" s="7">
        <v>1.44</v>
      </c>
      <c r="B1456" s="7">
        <v>4.6956980000000001</v>
      </c>
    </row>
    <row r="1457" spans="1:2">
      <c r="A1457" s="7">
        <v>1.44</v>
      </c>
      <c r="B1457" s="7">
        <v>4.4958340000000003</v>
      </c>
    </row>
    <row r="1458" spans="1:2">
      <c r="A1458" s="7">
        <v>1.44</v>
      </c>
      <c r="B1458" s="7">
        <v>2.5872449999999998</v>
      </c>
    </row>
    <row r="1459" spans="1:2">
      <c r="A1459" s="7">
        <v>1.43</v>
      </c>
      <c r="B1459" s="7">
        <v>3.5078399999999998</v>
      </c>
    </row>
    <row r="1460" spans="1:2">
      <c r="A1460" s="7">
        <v>1.43</v>
      </c>
      <c r="B1460" s="7">
        <v>4.8282299999999996</v>
      </c>
    </row>
    <row r="1461" spans="1:2">
      <c r="A1461" s="7">
        <v>1.43</v>
      </c>
      <c r="B1461" s="7">
        <v>2.83778</v>
      </c>
    </row>
    <row r="1462" spans="1:2">
      <c r="A1462" s="7">
        <v>1.43</v>
      </c>
      <c r="B1462" s="7">
        <v>4.360474</v>
      </c>
    </row>
    <row r="1463" spans="1:2">
      <c r="A1463" s="7">
        <v>1.43</v>
      </c>
      <c r="B1463" s="7">
        <v>2.9947469999999998</v>
      </c>
    </row>
    <row r="1464" spans="1:2">
      <c r="A1464" s="7">
        <v>1.43</v>
      </c>
      <c r="B1464" s="7">
        <v>4.4370779999999996</v>
      </c>
    </row>
    <row r="1465" spans="1:2">
      <c r="A1465" s="7">
        <v>1.43</v>
      </c>
      <c r="B1465" s="7">
        <v>4.8467929999999999</v>
      </c>
    </row>
    <row r="1466" spans="1:2">
      <c r="A1466" s="7">
        <v>1.43</v>
      </c>
      <c r="B1466" s="7">
        <v>3.2719969999999998</v>
      </c>
    </row>
    <row r="1467" spans="1:2">
      <c r="A1467" s="7">
        <v>1.43</v>
      </c>
      <c r="B1467" s="7">
        <v>3.2719969999999998</v>
      </c>
    </row>
    <row r="1468" spans="1:2">
      <c r="A1468" s="7">
        <v>1.43</v>
      </c>
      <c r="B1468" s="7">
        <v>3.0731830000000002</v>
      </c>
    </row>
    <row r="1469" spans="1:2">
      <c r="A1469" s="7">
        <v>1.43</v>
      </c>
      <c r="B1469" s="7">
        <v>4.4463270000000001</v>
      </c>
    </row>
    <row r="1470" spans="1:2">
      <c r="A1470" s="7">
        <v>1.43</v>
      </c>
      <c r="B1470" s="7">
        <v>3.8240889999999998</v>
      </c>
    </row>
    <row r="1471" spans="1:2">
      <c r="A1471" s="7">
        <v>1.43</v>
      </c>
      <c r="B1471" s="7">
        <v>3.1475409999999999</v>
      </c>
    </row>
    <row r="1472" spans="1:2">
      <c r="A1472" s="7">
        <v>1.43</v>
      </c>
      <c r="B1472" s="7">
        <v>4.8751009999999999</v>
      </c>
    </row>
    <row r="1473" spans="1:2">
      <c r="A1473" s="7">
        <v>1.43</v>
      </c>
      <c r="B1473" s="7">
        <v>2.0978140000000001</v>
      </c>
    </row>
    <row r="1474" spans="1:2">
      <c r="A1474" s="7">
        <v>1.43</v>
      </c>
      <c r="B1474" s="7">
        <v>4.2924620000000004</v>
      </c>
    </row>
    <row r="1475" spans="1:2">
      <c r="A1475" s="7">
        <v>1.43</v>
      </c>
      <c r="B1475" s="7">
        <v>2.005512</v>
      </c>
    </row>
    <row r="1476" spans="1:2">
      <c r="A1476" s="7">
        <v>1.43</v>
      </c>
      <c r="B1476" s="7">
        <v>4.983911</v>
      </c>
    </row>
    <row r="1477" spans="1:2">
      <c r="A1477" s="7">
        <v>1.43</v>
      </c>
      <c r="B1477" s="7">
        <v>3.5682649999999998</v>
      </c>
    </row>
    <row r="1478" spans="1:2">
      <c r="A1478" s="7">
        <v>1.43</v>
      </c>
      <c r="B1478" s="7">
        <v>3.6497380000000001</v>
      </c>
    </row>
    <row r="1479" spans="1:2">
      <c r="A1479" s="7">
        <v>1.43</v>
      </c>
      <c r="B1479" s="7">
        <v>3.0627949999999999</v>
      </c>
    </row>
    <row r="1480" spans="1:2">
      <c r="A1480" s="7">
        <v>1.43</v>
      </c>
      <c r="B1480" s="7">
        <v>2.322686</v>
      </c>
    </row>
    <row r="1481" spans="1:2">
      <c r="A1481" s="7">
        <v>1.43</v>
      </c>
      <c r="B1481" s="7">
        <v>2.322686</v>
      </c>
    </row>
    <row r="1482" spans="1:2">
      <c r="A1482" s="7">
        <v>1.43</v>
      </c>
      <c r="B1482" s="7">
        <v>4.5361719999999996</v>
      </c>
    </row>
    <row r="1483" spans="1:2">
      <c r="A1483" s="7">
        <v>1.43</v>
      </c>
      <c r="B1483" s="7">
        <v>3.4581040000000001</v>
      </c>
    </row>
    <row r="1484" spans="1:2">
      <c r="A1484" s="7">
        <v>1.42</v>
      </c>
      <c r="B1484" s="7">
        <v>2.1783790000000001</v>
      </c>
    </row>
    <row r="1485" spans="1:2">
      <c r="A1485" s="7">
        <v>1.42</v>
      </c>
      <c r="B1485" s="7">
        <v>3.5468000000000002</v>
      </c>
    </row>
    <row r="1486" spans="1:2">
      <c r="A1486" s="7">
        <v>1.42</v>
      </c>
      <c r="B1486" s="7">
        <v>4.7930219999999997</v>
      </c>
    </row>
    <row r="1487" spans="1:2">
      <c r="A1487" s="7">
        <v>1.42</v>
      </c>
      <c r="B1487" s="7">
        <v>1.5941529999999999</v>
      </c>
    </row>
    <row r="1488" spans="1:2">
      <c r="A1488" s="7">
        <v>1.42</v>
      </c>
      <c r="B1488" s="7">
        <v>4.1698810000000002</v>
      </c>
    </row>
    <row r="1489" spans="1:2">
      <c r="A1489" s="7">
        <v>1.42</v>
      </c>
      <c r="B1489" s="7">
        <v>4.7753779999999999</v>
      </c>
    </row>
    <row r="1490" spans="1:2">
      <c r="A1490" s="7">
        <v>1.42</v>
      </c>
      <c r="B1490" s="7">
        <v>1.531822</v>
      </c>
    </row>
    <row r="1491" spans="1:2">
      <c r="A1491" s="7">
        <v>1.42</v>
      </c>
      <c r="B1491" s="7">
        <v>3.761469</v>
      </c>
    </row>
    <row r="1492" spans="1:2">
      <c r="A1492" s="7">
        <v>1.42</v>
      </c>
      <c r="B1492" s="7">
        <v>3.041696</v>
      </c>
    </row>
    <row r="1493" spans="1:2">
      <c r="A1493" s="7">
        <v>1.42</v>
      </c>
      <c r="B1493" s="7">
        <v>2.547806</v>
      </c>
    </row>
    <row r="1494" spans="1:2">
      <c r="A1494" s="7">
        <v>1.42</v>
      </c>
      <c r="B1494" s="7">
        <v>3.3010600000000001</v>
      </c>
    </row>
    <row r="1495" spans="1:2">
      <c r="A1495" s="7">
        <v>1.42</v>
      </c>
      <c r="B1495" s="7">
        <v>1.717085</v>
      </c>
    </row>
    <row r="1496" spans="1:2">
      <c r="A1496" s="7">
        <v>1.42</v>
      </c>
      <c r="B1496" s="7">
        <v>2.6118190000000001</v>
      </c>
    </row>
    <row r="1497" spans="1:2">
      <c r="A1497" s="7">
        <v>1.42</v>
      </c>
      <c r="B1497" s="7">
        <v>1.5457959999999999</v>
      </c>
    </row>
    <row r="1498" spans="1:2">
      <c r="A1498" s="7">
        <v>1.42</v>
      </c>
      <c r="B1498" s="7">
        <v>3.5353659999999998</v>
      </c>
    </row>
    <row r="1499" spans="1:2">
      <c r="A1499" s="7">
        <v>1.42</v>
      </c>
      <c r="B1499" s="7">
        <v>1.5315240000000001</v>
      </c>
    </row>
    <row r="1500" spans="1:2">
      <c r="A1500" s="7">
        <v>1.42</v>
      </c>
      <c r="B1500" s="7">
        <v>3.0962350000000001</v>
      </c>
    </row>
    <row r="1501" spans="1:2">
      <c r="A1501" s="7">
        <v>1.42</v>
      </c>
      <c r="B1501" s="7">
        <v>2.6500789999999999</v>
      </c>
    </row>
    <row r="1502" spans="1:2">
      <c r="A1502" s="7">
        <v>1.42</v>
      </c>
      <c r="B1502" s="7">
        <v>3.102716</v>
      </c>
    </row>
    <row r="1503" spans="1:2">
      <c r="A1503" s="7">
        <v>1.41</v>
      </c>
      <c r="B1503" s="7">
        <v>4.2468300000000001</v>
      </c>
    </row>
    <row r="1504" spans="1:2">
      <c r="A1504" s="7">
        <v>1.41</v>
      </c>
      <c r="B1504" s="7">
        <v>1.52684</v>
      </c>
    </row>
    <row r="1505" spans="1:2">
      <c r="A1505" s="7">
        <v>1.41</v>
      </c>
      <c r="B1505" s="7">
        <v>3.1727340000000002</v>
      </c>
    </row>
    <row r="1506" spans="1:2">
      <c r="A1506" s="7">
        <v>1.41</v>
      </c>
      <c r="B1506" s="7">
        <v>4.4061159999999999</v>
      </c>
    </row>
    <row r="1507" spans="1:2">
      <c r="A1507" s="7">
        <v>1.41</v>
      </c>
      <c r="B1507" s="7">
        <v>2.3791190000000002</v>
      </c>
    </row>
    <row r="1508" spans="1:2">
      <c r="A1508" s="7">
        <v>1.41</v>
      </c>
      <c r="B1508" s="7">
        <v>3.678887</v>
      </c>
    </row>
    <row r="1509" spans="1:2">
      <c r="A1509" s="7">
        <v>1.41</v>
      </c>
      <c r="B1509" s="7">
        <v>2.215122</v>
      </c>
    </row>
    <row r="1510" spans="1:2">
      <c r="A1510" s="7">
        <v>1.41</v>
      </c>
      <c r="B1510" s="7">
        <v>4.2970680000000003</v>
      </c>
    </row>
    <row r="1511" spans="1:2">
      <c r="A1511" s="7">
        <v>1.41</v>
      </c>
      <c r="B1511" s="7">
        <v>1.8659680000000001</v>
      </c>
    </row>
    <row r="1512" spans="1:2">
      <c r="A1512" s="7">
        <v>1.41</v>
      </c>
      <c r="B1512" s="7">
        <v>5.0986570000000002</v>
      </c>
    </row>
    <row r="1513" spans="1:2">
      <c r="A1513" s="7">
        <v>1.41</v>
      </c>
      <c r="B1513" s="7">
        <v>2.348897</v>
      </c>
    </row>
    <row r="1514" spans="1:2">
      <c r="A1514" s="7">
        <v>1.41</v>
      </c>
      <c r="B1514" s="7">
        <v>4.8169760000000004</v>
      </c>
    </row>
    <row r="1515" spans="1:2">
      <c r="A1515" s="7">
        <v>1.41</v>
      </c>
      <c r="B1515" s="7">
        <v>3.7907220000000001</v>
      </c>
    </row>
    <row r="1516" spans="1:2">
      <c r="A1516" s="7">
        <v>1.41</v>
      </c>
      <c r="B1516" s="7">
        <v>2.0225219999999999</v>
      </c>
    </row>
    <row r="1517" spans="1:2">
      <c r="A1517" s="7">
        <v>1.41</v>
      </c>
      <c r="B1517" s="7">
        <v>4.7150530000000002</v>
      </c>
    </row>
    <row r="1518" spans="1:2">
      <c r="A1518" s="7">
        <v>1.41</v>
      </c>
      <c r="B1518" s="7">
        <v>2.6287470000000002</v>
      </c>
    </row>
    <row r="1519" spans="1:2">
      <c r="A1519" s="7">
        <v>1.41</v>
      </c>
      <c r="B1519" s="7">
        <v>2.6287470000000002</v>
      </c>
    </row>
    <row r="1520" spans="1:2">
      <c r="A1520" s="7">
        <v>1.41</v>
      </c>
      <c r="B1520" s="7">
        <v>3.5187200000000001</v>
      </c>
    </row>
    <row r="1521" spans="1:2">
      <c r="A1521" s="7">
        <v>1.41</v>
      </c>
      <c r="B1521" s="7">
        <v>2.221743</v>
      </c>
    </row>
    <row r="1522" spans="1:2">
      <c r="A1522" s="7">
        <v>1.41</v>
      </c>
      <c r="B1522" s="7">
        <v>3.0093230000000002</v>
      </c>
    </row>
    <row r="1523" spans="1:2">
      <c r="A1523" s="7">
        <v>1.41</v>
      </c>
      <c r="B1523" s="7">
        <v>2.9668380000000001</v>
      </c>
    </row>
    <row r="1524" spans="1:2">
      <c r="A1524" s="7">
        <v>1.4</v>
      </c>
      <c r="B1524" s="7">
        <v>5.0578130000000003</v>
      </c>
    </row>
    <row r="1525" spans="1:2">
      <c r="A1525" s="7">
        <v>1.4</v>
      </c>
      <c r="B1525" s="7">
        <v>3.6216339999999998</v>
      </c>
    </row>
    <row r="1526" spans="1:2">
      <c r="A1526" s="7">
        <v>1.4</v>
      </c>
      <c r="B1526" s="7">
        <v>2.2845369999999998</v>
      </c>
    </row>
    <row r="1527" spans="1:2">
      <c r="A1527" s="7">
        <v>1.4</v>
      </c>
      <c r="B1527" s="7">
        <v>2.628622</v>
      </c>
    </row>
    <row r="1528" spans="1:2">
      <c r="A1528" s="7">
        <v>1.4</v>
      </c>
      <c r="B1528" s="7">
        <v>3.7517900000000002</v>
      </c>
    </row>
    <row r="1529" spans="1:2">
      <c r="A1529" s="7">
        <v>1.4</v>
      </c>
      <c r="B1529" s="7">
        <v>3.3064740000000001</v>
      </c>
    </row>
    <row r="1530" spans="1:2">
      <c r="A1530" s="7">
        <v>1.4</v>
      </c>
      <c r="B1530" s="7">
        <v>5.3487520000000002</v>
      </c>
    </row>
    <row r="1531" spans="1:2">
      <c r="A1531" s="7">
        <v>1.4</v>
      </c>
      <c r="B1531" s="7">
        <v>2.50623</v>
      </c>
    </row>
    <row r="1532" spans="1:2">
      <c r="A1532" s="7">
        <v>1.4</v>
      </c>
      <c r="B1532" s="7">
        <v>2.5362870000000002</v>
      </c>
    </row>
    <row r="1533" spans="1:2">
      <c r="A1533" s="7">
        <v>1.4</v>
      </c>
      <c r="B1533" s="7">
        <v>2.5351020000000002</v>
      </c>
    </row>
    <row r="1534" spans="1:2">
      <c r="A1534" s="7">
        <v>1.4</v>
      </c>
      <c r="B1534" s="7">
        <v>2.9041199999999998</v>
      </c>
    </row>
    <row r="1535" spans="1:2">
      <c r="A1535" s="7">
        <v>1.4</v>
      </c>
      <c r="B1535" s="7">
        <v>3.1245270000000001</v>
      </c>
    </row>
    <row r="1536" spans="1:2">
      <c r="A1536" s="7">
        <v>1.4</v>
      </c>
      <c r="B1536" s="7">
        <v>2.7865099999999998</v>
      </c>
    </row>
    <row r="1537" spans="1:2">
      <c r="A1537" s="7">
        <v>1.4</v>
      </c>
      <c r="B1537" s="7">
        <v>3.2144270000000001</v>
      </c>
    </row>
    <row r="1538" spans="1:2">
      <c r="A1538" s="7">
        <v>1.4</v>
      </c>
      <c r="B1538" s="7">
        <v>3.9657460000000002</v>
      </c>
    </row>
    <row r="1539" spans="1:2">
      <c r="A1539" s="7">
        <v>1.4</v>
      </c>
      <c r="B1539" s="7">
        <v>3.2631510000000001</v>
      </c>
    </row>
    <row r="1540" spans="1:2">
      <c r="A1540" s="7">
        <v>1.4</v>
      </c>
      <c r="B1540" s="7">
        <v>4.0377070000000002</v>
      </c>
    </row>
    <row r="1541" spans="1:2">
      <c r="A1541" s="7">
        <v>1.4</v>
      </c>
      <c r="B1541" s="7">
        <v>2.7808869999999999</v>
      </c>
    </row>
    <row r="1542" spans="1:2">
      <c r="A1542" s="7">
        <v>1.4</v>
      </c>
      <c r="B1542" s="7">
        <v>4.9790700000000001</v>
      </c>
    </row>
    <row r="1543" spans="1:2">
      <c r="A1543" s="7">
        <v>1.4</v>
      </c>
      <c r="B1543" s="7">
        <v>4.676812</v>
      </c>
    </row>
    <row r="1544" spans="1:2">
      <c r="A1544" s="7">
        <v>1.4</v>
      </c>
      <c r="B1544" s="7">
        <v>2.37412</v>
      </c>
    </row>
    <row r="1545" spans="1:2">
      <c r="A1545" s="7">
        <v>1.4</v>
      </c>
      <c r="B1545" s="7">
        <v>1.7376069999999999</v>
      </c>
    </row>
    <row r="1546" spans="1:2">
      <c r="A1546" s="7">
        <v>1.4</v>
      </c>
      <c r="B1546" s="7">
        <v>4.3258049999999999</v>
      </c>
    </row>
    <row r="1547" spans="1:2">
      <c r="A1547" s="7">
        <v>1.4</v>
      </c>
      <c r="B1547" s="7">
        <v>3.226121</v>
      </c>
    </row>
    <row r="1548" spans="1:2">
      <c r="A1548" s="7">
        <v>1.4</v>
      </c>
      <c r="B1548" s="7">
        <v>4.1824389999999996</v>
      </c>
    </row>
    <row r="1549" spans="1:2">
      <c r="A1549" s="7">
        <v>1.4</v>
      </c>
      <c r="B1549" s="7">
        <v>2.4731879999999999</v>
      </c>
    </row>
    <row r="1550" spans="1:2">
      <c r="A1550" s="7">
        <v>1.4</v>
      </c>
      <c r="B1550" s="7">
        <v>1.5234970000000001</v>
      </c>
    </row>
    <row r="1551" spans="1:2">
      <c r="A1551" s="7">
        <v>1.4</v>
      </c>
      <c r="B1551" s="7">
        <v>2.258518</v>
      </c>
    </row>
    <row r="1552" spans="1:2">
      <c r="A1552" s="7">
        <v>1.4</v>
      </c>
      <c r="B1552" s="7">
        <v>1.635829</v>
      </c>
    </row>
    <row r="1553" spans="1:2">
      <c r="A1553" s="7">
        <v>1.39</v>
      </c>
      <c r="B1553" s="7">
        <v>3.1118060000000001</v>
      </c>
    </row>
    <row r="1554" spans="1:2">
      <c r="A1554" s="7">
        <v>1.39</v>
      </c>
      <c r="B1554" s="7">
        <v>3.1118060000000001</v>
      </c>
    </row>
    <row r="1555" spans="1:2">
      <c r="A1555" s="7">
        <v>1.39</v>
      </c>
      <c r="B1555" s="7">
        <v>3.525928</v>
      </c>
    </row>
    <row r="1556" spans="1:2">
      <c r="A1556" s="7">
        <v>1.39</v>
      </c>
      <c r="B1556" s="7">
        <v>4.6814520000000002</v>
      </c>
    </row>
    <row r="1557" spans="1:2">
      <c r="A1557" s="7">
        <v>1.39</v>
      </c>
      <c r="B1557" s="7">
        <v>1.889667</v>
      </c>
    </row>
    <row r="1558" spans="1:2">
      <c r="A1558" s="7">
        <v>1.39</v>
      </c>
      <c r="B1558" s="7">
        <v>3.7373859999999999</v>
      </c>
    </row>
    <row r="1559" spans="1:2">
      <c r="A1559" s="7">
        <v>1.39</v>
      </c>
      <c r="B1559" s="7">
        <v>4.2411180000000002</v>
      </c>
    </row>
    <row r="1560" spans="1:2">
      <c r="A1560" s="7">
        <v>1.39</v>
      </c>
      <c r="B1560" s="7">
        <v>2.3953319999999998</v>
      </c>
    </row>
    <row r="1561" spans="1:2">
      <c r="A1561" s="7">
        <v>1.39</v>
      </c>
      <c r="B1561" s="7">
        <v>1.856349</v>
      </c>
    </row>
    <row r="1562" spans="1:2">
      <c r="A1562" s="7">
        <v>1.39</v>
      </c>
      <c r="B1562" s="7">
        <v>3.6566179999999999</v>
      </c>
    </row>
    <row r="1563" spans="1:2">
      <c r="A1563" s="7">
        <v>1.39</v>
      </c>
      <c r="B1563" s="7">
        <v>3.1302029999999998</v>
      </c>
    </row>
    <row r="1564" spans="1:2">
      <c r="A1564" s="7">
        <v>1.39</v>
      </c>
      <c r="B1564" s="7">
        <v>3.029344</v>
      </c>
    </row>
    <row r="1565" spans="1:2">
      <c r="A1565" s="7">
        <v>1.39</v>
      </c>
      <c r="B1565" s="7">
        <v>4.12392</v>
      </c>
    </row>
    <row r="1566" spans="1:2">
      <c r="A1566" s="7">
        <v>1.39</v>
      </c>
      <c r="B1566" s="7">
        <v>2.1025320000000001</v>
      </c>
    </row>
    <row r="1567" spans="1:2">
      <c r="A1567" s="7">
        <v>1.39</v>
      </c>
      <c r="B1567" s="7">
        <v>4.0324479999999996</v>
      </c>
    </row>
    <row r="1568" spans="1:2">
      <c r="A1568" s="7">
        <v>1.39</v>
      </c>
      <c r="B1568" s="7">
        <v>3.4732859999999999</v>
      </c>
    </row>
    <row r="1569" spans="1:2">
      <c r="A1569" s="7">
        <v>1.39</v>
      </c>
      <c r="B1569" s="7">
        <v>4.2822529999999999</v>
      </c>
    </row>
    <row r="1570" spans="1:2">
      <c r="A1570" s="7">
        <v>1.39</v>
      </c>
      <c r="B1570" s="7">
        <v>2.4208259999999999</v>
      </c>
    </row>
    <row r="1571" spans="1:2">
      <c r="A1571" s="7">
        <v>1.39</v>
      </c>
      <c r="B1571" s="7">
        <v>3.488448</v>
      </c>
    </row>
    <row r="1572" spans="1:2">
      <c r="A1572" s="7">
        <v>1.39</v>
      </c>
      <c r="B1572" s="7">
        <v>3.5260259999999999</v>
      </c>
    </row>
    <row r="1573" spans="1:2">
      <c r="A1573" s="7">
        <v>1.39</v>
      </c>
      <c r="B1573" s="7">
        <v>2.5940989999999999</v>
      </c>
    </row>
    <row r="1574" spans="1:2">
      <c r="A1574" s="7">
        <v>1.39</v>
      </c>
      <c r="B1574" s="7">
        <v>5.7863850000000001</v>
      </c>
    </row>
    <row r="1575" spans="1:2">
      <c r="A1575" s="7">
        <v>1.39</v>
      </c>
      <c r="B1575" s="7">
        <v>2.5074049999999999</v>
      </c>
    </row>
    <row r="1576" spans="1:2">
      <c r="A1576" s="7">
        <v>1.39</v>
      </c>
      <c r="B1576" s="7">
        <v>3.7296849999999999</v>
      </c>
    </row>
    <row r="1577" spans="1:2">
      <c r="A1577" s="7">
        <v>1.39</v>
      </c>
      <c r="B1577" s="7">
        <v>3.3496410000000001</v>
      </c>
    </row>
    <row r="1578" spans="1:2">
      <c r="A1578" s="7">
        <v>1.38</v>
      </c>
      <c r="B1578" s="7">
        <v>2.2568589999999999</v>
      </c>
    </row>
    <row r="1579" spans="1:2">
      <c r="A1579" s="7">
        <v>1.38</v>
      </c>
      <c r="B1579" s="7">
        <v>2.6787030000000001</v>
      </c>
    </row>
    <row r="1580" spans="1:2">
      <c r="A1580" s="7">
        <v>1.38</v>
      </c>
      <c r="B1580" s="7">
        <v>3.8666360000000002</v>
      </c>
    </row>
    <row r="1581" spans="1:2">
      <c r="A1581" s="7">
        <v>1.38</v>
      </c>
      <c r="B1581" s="7">
        <v>2.871963</v>
      </c>
    </row>
    <row r="1582" spans="1:2">
      <c r="A1582" s="7">
        <v>1.38</v>
      </c>
      <c r="B1582" s="7">
        <v>3.068276</v>
      </c>
    </row>
    <row r="1583" spans="1:2">
      <c r="A1583" s="7">
        <v>1.38</v>
      </c>
      <c r="B1583" s="7">
        <v>2.6206450000000001</v>
      </c>
    </row>
    <row r="1584" spans="1:2">
      <c r="A1584" s="7">
        <v>1.38</v>
      </c>
      <c r="B1584" s="7">
        <v>1.9701580000000001</v>
      </c>
    </row>
    <row r="1585" spans="1:2">
      <c r="A1585" s="7">
        <v>1.38</v>
      </c>
      <c r="B1585" s="7">
        <v>2.546176</v>
      </c>
    </row>
    <row r="1586" spans="1:2">
      <c r="A1586" s="7">
        <v>1.38</v>
      </c>
      <c r="B1586" s="7">
        <v>4.8752259999999996</v>
      </c>
    </row>
    <row r="1587" spans="1:2">
      <c r="A1587" s="7">
        <v>1.38</v>
      </c>
      <c r="B1587" s="7">
        <v>3.4833270000000001</v>
      </c>
    </row>
    <row r="1588" spans="1:2">
      <c r="A1588" s="7">
        <v>1.38</v>
      </c>
      <c r="B1588" s="7">
        <v>2.8914529999999998</v>
      </c>
    </row>
    <row r="1589" spans="1:2">
      <c r="A1589" s="7">
        <v>1.38</v>
      </c>
      <c r="B1589" s="7">
        <v>1.3770009999999999</v>
      </c>
    </row>
    <row r="1590" spans="1:2">
      <c r="A1590" s="7">
        <v>1.38</v>
      </c>
      <c r="B1590" s="7">
        <v>3.261263</v>
      </c>
    </row>
    <row r="1591" spans="1:2">
      <c r="A1591" s="7">
        <v>1.38</v>
      </c>
      <c r="B1591" s="7">
        <v>4.3680810000000001</v>
      </c>
    </row>
    <row r="1592" spans="1:2">
      <c r="A1592" s="7">
        <v>1.38</v>
      </c>
      <c r="B1592" s="7">
        <v>4.5845050000000001</v>
      </c>
    </row>
    <row r="1593" spans="1:2">
      <c r="A1593" s="7">
        <v>1.38</v>
      </c>
      <c r="B1593" s="7">
        <v>2.5086620000000002</v>
      </c>
    </row>
    <row r="1594" spans="1:2">
      <c r="A1594" s="7">
        <v>1.38</v>
      </c>
      <c r="B1594" s="7">
        <v>3.1304449999999999</v>
      </c>
    </row>
    <row r="1595" spans="1:2">
      <c r="A1595" s="7">
        <v>1.38</v>
      </c>
      <c r="B1595" s="7">
        <v>2.197829</v>
      </c>
    </row>
    <row r="1596" spans="1:2">
      <c r="A1596" s="7">
        <v>1.38</v>
      </c>
      <c r="B1596" s="7">
        <v>3.807124</v>
      </c>
    </row>
    <row r="1597" spans="1:2">
      <c r="A1597" s="7">
        <v>1.38</v>
      </c>
      <c r="B1597" s="7">
        <v>4.3508329999999997</v>
      </c>
    </row>
    <row r="1598" spans="1:2">
      <c r="A1598" s="7">
        <v>1.38</v>
      </c>
      <c r="B1598" s="7">
        <v>2.4840300000000002</v>
      </c>
    </row>
    <row r="1599" spans="1:2">
      <c r="A1599" s="7">
        <v>1.38</v>
      </c>
      <c r="B1599" s="7">
        <v>3.6085099999999999</v>
      </c>
    </row>
    <row r="1600" spans="1:2">
      <c r="A1600" s="7">
        <v>1.38</v>
      </c>
      <c r="B1600" s="7">
        <v>1.332481</v>
      </c>
    </row>
    <row r="1601" spans="1:2">
      <c r="A1601" s="7">
        <v>1.38</v>
      </c>
      <c r="B1601" s="7">
        <v>5.1275649999999997</v>
      </c>
    </row>
    <row r="1602" spans="1:2">
      <c r="A1602" s="7">
        <v>1.38</v>
      </c>
      <c r="B1602" s="7">
        <v>2.2070310000000002</v>
      </c>
    </row>
    <row r="1603" spans="1:2">
      <c r="A1603" s="7">
        <v>1.38</v>
      </c>
      <c r="B1603" s="7">
        <v>2.2070310000000002</v>
      </c>
    </row>
    <row r="1604" spans="1:2">
      <c r="A1604" s="7">
        <v>1.38</v>
      </c>
      <c r="B1604" s="7">
        <v>4.0256090000000002</v>
      </c>
    </row>
    <row r="1605" spans="1:2">
      <c r="A1605" s="7">
        <v>1.38</v>
      </c>
      <c r="B1605" s="7">
        <v>3.3634710000000001</v>
      </c>
    </row>
    <row r="1606" spans="1:2">
      <c r="A1606" s="7">
        <v>1.37</v>
      </c>
      <c r="B1606" s="7">
        <v>5.907794</v>
      </c>
    </row>
    <row r="1607" spans="1:2">
      <c r="A1607" s="7">
        <v>1.37</v>
      </c>
      <c r="B1607" s="7">
        <v>1.9820169999999999</v>
      </c>
    </row>
    <row r="1608" spans="1:2">
      <c r="A1608" s="7">
        <v>1.37</v>
      </c>
      <c r="B1608" s="7">
        <v>3.59687</v>
      </c>
    </row>
    <row r="1609" spans="1:2">
      <c r="A1609" s="7">
        <v>1.37</v>
      </c>
      <c r="B1609" s="7">
        <v>1.540967</v>
      </c>
    </row>
    <row r="1610" spans="1:2">
      <c r="A1610" s="7">
        <v>1.37</v>
      </c>
      <c r="B1610" s="7">
        <v>3.022071</v>
      </c>
    </row>
    <row r="1611" spans="1:2">
      <c r="A1611" s="7">
        <v>1.37</v>
      </c>
      <c r="B1611" s="7">
        <v>3.4257599999999999</v>
      </c>
    </row>
    <row r="1612" spans="1:2">
      <c r="A1612" s="7">
        <v>1.37</v>
      </c>
      <c r="B1612" s="7">
        <v>4.661251</v>
      </c>
    </row>
    <row r="1613" spans="1:2">
      <c r="A1613" s="7">
        <v>1.37</v>
      </c>
      <c r="B1613" s="7">
        <v>2.1227779999999998</v>
      </c>
    </row>
    <row r="1614" spans="1:2">
      <c r="A1614" s="7">
        <v>1.37</v>
      </c>
      <c r="B1614" s="7">
        <v>1.6767190000000001</v>
      </c>
    </row>
    <row r="1615" spans="1:2">
      <c r="A1615" s="7">
        <v>1.37</v>
      </c>
      <c r="B1615" s="7">
        <v>3.3323619999999998</v>
      </c>
    </row>
    <row r="1616" spans="1:2">
      <c r="A1616" s="7">
        <v>1.37</v>
      </c>
      <c r="B1616" s="7">
        <v>3.6608520000000002</v>
      </c>
    </row>
    <row r="1617" spans="1:2">
      <c r="A1617" s="7">
        <v>1.37</v>
      </c>
      <c r="B1617" s="7">
        <v>3.9400400000000002</v>
      </c>
    </row>
    <row r="1618" spans="1:2">
      <c r="A1618" s="7">
        <v>1.37</v>
      </c>
      <c r="B1618" s="7">
        <v>3.7944979999999999</v>
      </c>
    </row>
    <row r="1619" spans="1:2">
      <c r="A1619" s="7">
        <v>1.37</v>
      </c>
      <c r="B1619" s="7">
        <v>4.3544130000000001</v>
      </c>
    </row>
    <row r="1620" spans="1:2">
      <c r="A1620" s="7">
        <v>1.37</v>
      </c>
      <c r="B1620" s="7">
        <v>1.690374</v>
      </c>
    </row>
    <row r="1621" spans="1:2">
      <c r="A1621" s="7">
        <v>1.37</v>
      </c>
      <c r="B1621" s="7">
        <v>1.711206</v>
      </c>
    </row>
    <row r="1622" spans="1:2">
      <c r="A1622" s="7">
        <v>1.37</v>
      </c>
      <c r="B1622" s="7">
        <v>2.4978389999999999</v>
      </c>
    </row>
    <row r="1623" spans="1:2">
      <c r="A1623" s="7">
        <v>1.37</v>
      </c>
      <c r="B1623" s="7">
        <v>2.9729939999999999</v>
      </c>
    </row>
    <row r="1624" spans="1:2">
      <c r="A1624" s="7">
        <v>1.37</v>
      </c>
      <c r="B1624" s="7">
        <v>3.9978319999999998</v>
      </c>
    </row>
    <row r="1625" spans="1:2">
      <c r="A1625" s="7">
        <v>1.37</v>
      </c>
      <c r="B1625" s="7">
        <v>1.900379</v>
      </c>
    </row>
    <row r="1626" spans="1:2">
      <c r="A1626" s="7">
        <v>1.37</v>
      </c>
      <c r="B1626" s="7">
        <v>3.5213399999999999</v>
      </c>
    </row>
    <row r="1627" spans="1:2">
      <c r="A1627" s="7">
        <v>1.36</v>
      </c>
      <c r="B1627" s="7">
        <v>2.9560810000000002</v>
      </c>
    </row>
    <row r="1628" spans="1:2">
      <c r="A1628" s="7">
        <v>1.36</v>
      </c>
      <c r="B1628" s="7">
        <v>2.611453</v>
      </c>
    </row>
    <row r="1629" spans="1:2">
      <c r="A1629" s="7">
        <v>1.36</v>
      </c>
      <c r="B1629" s="7">
        <v>5.80037</v>
      </c>
    </row>
    <row r="1630" spans="1:2">
      <c r="A1630" s="7">
        <v>1.36</v>
      </c>
      <c r="B1630" s="7">
        <v>4.1675620000000002</v>
      </c>
    </row>
    <row r="1631" spans="1:2">
      <c r="A1631" s="7">
        <v>1.36</v>
      </c>
      <c r="B1631" s="7">
        <v>3.8163429999999998</v>
      </c>
    </row>
    <row r="1632" spans="1:2">
      <c r="A1632" s="7">
        <v>1.36</v>
      </c>
      <c r="B1632" s="7">
        <v>3.372576</v>
      </c>
    </row>
    <row r="1633" spans="1:2">
      <c r="A1633" s="7">
        <v>1.36</v>
      </c>
      <c r="B1633" s="7">
        <v>3.406021</v>
      </c>
    </row>
    <row r="1634" spans="1:2">
      <c r="A1634" s="7">
        <v>1.36</v>
      </c>
      <c r="B1634" s="7">
        <v>1.479206</v>
      </c>
    </row>
    <row r="1635" spans="1:2">
      <c r="A1635" s="7">
        <v>1.36</v>
      </c>
      <c r="B1635" s="7">
        <v>2.8367339999999999</v>
      </c>
    </row>
    <row r="1636" spans="1:2">
      <c r="A1636" s="7">
        <v>1.36</v>
      </c>
      <c r="B1636" s="7">
        <v>4.2971979999999999</v>
      </c>
    </row>
    <row r="1637" spans="1:2">
      <c r="A1637" s="7">
        <v>1.36</v>
      </c>
      <c r="B1637" s="7">
        <v>2.7869570000000001</v>
      </c>
    </row>
    <row r="1638" spans="1:2">
      <c r="A1638" s="7">
        <v>1.36</v>
      </c>
      <c r="B1638" s="7">
        <v>4.1560949999999997</v>
      </c>
    </row>
    <row r="1639" spans="1:2">
      <c r="A1639" s="7">
        <v>1.36</v>
      </c>
      <c r="B1639" s="7">
        <v>4.3386230000000001</v>
      </c>
    </row>
    <row r="1640" spans="1:2">
      <c r="A1640" s="7">
        <v>1.36</v>
      </c>
      <c r="B1640" s="7">
        <v>3.4400590000000002</v>
      </c>
    </row>
    <row r="1641" spans="1:2">
      <c r="A1641" s="7">
        <v>1.36</v>
      </c>
      <c r="B1641" s="7">
        <v>3.3146909999999998</v>
      </c>
    </row>
    <row r="1642" spans="1:2">
      <c r="A1642" s="7">
        <v>1.36</v>
      </c>
      <c r="B1642" s="7">
        <v>2.1621090000000001</v>
      </c>
    </row>
    <row r="1643" spans="1:2">
      <c r="A1643" s="7">
        <v>1.36</v>
      </c>
      <c r="B1643" s="7">
        <v>2.3678210000000002</v>
      </c>
    </row>
    <row r="1644" spans="1:2">
      <c r="A1644" s="7">
        <v>1.36</v>
      </c>
      <c r="B1644" s="7">
        <v>3.9000499999999998</v>
      </c>
    </row>
    <row r="1645" spans="1:2">
      <c r="A1645" s="7">
        <v>1.36</v>
      </c>
      <c r="B1645" s="7">
        <v>2.804735</v>
      </c>
    </row>
    <row r="1646" spans="1:2">
      <c r="A1646" s="7">
        <v>1.36</v>
      </c>
      <c r="B1646" s="7">
        <v>2.1540439999999998</v>
      </c>
    </row>
    <row r="1647" spans="1:2">
      <c r="A1647" s="7">
        <v>1.36</v>
      </c>
      <c r="B1647" s="7">
        <v>2.9924879999999998</v>
      </c>
    </row>
    <row r="1648" spans="1:2">
      <c r="A1648" s="7">
        <v>1.36</v>
      </c>
      <c r="B1648" s="7">
        <v>2.313456</v>
      </c>
    </row>
    <row r="1649" spans="1:2">
      <c r="A1649" s="7">
        <v>1.35</v>
      </c>
      <c r="B1649" s="7">
        <v>2.9740289999999998</v>
      </c>
    </row>
    <row r="1650" spans="1:2">
      <c r="A1650" s="7">
        <v>1.35</v>
      </c>
      <c r="B1650" s="7">
        <v>3.9664510000000002</v>
      </c>
    </row>
    <row r="1651" spans="1:2">
      <c r="A1651" s="7">
        <v>1.35</v>
      </c>
      <c r="B1651" s="7">
        <v>2.6176080000000002</v>
      </c>
    </row>
    <row r="1652" spans="1:2">
      <c r="A1652" s="7">
        <v>1.35</v>
      </c>
      <c r="B1652" s="7">
        <v>4.1425960000000002</v>
      </c>
    </row>
    <row r="1653" spans="1:2">
      <c r="A1653" s="7">
        <v>1.35</v>
      </c>
      <c r="B1653" s="7">
        <v>3.7355939999999999</v>
      </c>
    </row>
    <row r="1654" spans="1:2">
      <c r="A1654" s="7">
        <v>1.35</v>
      </c>
      <c r="B1654" s="7">
        <v>2.591237</v>
      </c>
    </row>
    <row r="1655" spans="1:2">
      <c r="A1655" s="7">
        <v>1.35</v>
      </c>
      <c r="B1655" s="7">
        <v>3.9787710000000001</v>
      </c>
    </row>
    <row r="1656" spans="1:2">
      <c r="A1656" s="7">
        <v>1.35</v>
      </c>
      <c r="B1656" s="7">
        <v>4.7375309999999997</v>
      </c>
    </row>
    <row r="1657" spans="1:2">
      <c r="A1657" s="7">
        <v>1.35</v>
      </c>
      <c r="B1657" s="7">
        <v>4.0705970000000002</v>
      </c>
    </row>
    <row r="1658" spans="1:2">
      <c r="A1658" s="7">
        <v>1.35</v>
      </c>
      <c r="B1658" s="7">
        <v>3.6587809999999998</v>
      </c>
    </row>
    <row r="1659" spans="1:2">
      <c r="A1659" s="7">
        <v>1.35</v>
      </c>
      <c r="B1659" s="7">
        <v>3.1859090000000001</v>
      </c>
    </row>
    <row r="1660" spans="1:2">
      <c r="A1660" s="7">
        <v>1.35</v>
      </c>
      <c r="B1660" s="7">
        <v>1.503957</v>
      </c>
    </row>
    <row r="1661" spans="1:2">
      <c r="A1661" s="7">
        <v>1.35</v>
      </c>
      <c r="B1661" s="7">
        <v>2.6892809999999998</v>
      </c>
    </row>
    <row r="1662" spans="1:2">
      <c r="A1662" s="7">
        <v>1.35</v>
      </c>
      <c r="B1662" s="7">
        <v>2.9772850000000002</v>
      </c>
    </row>
    <row r="1663" spans="1:2">
      <c r="A1663" s="7">
        <v>1.35</v>
      </c>
      <c r="B1663" s="7">
        <v>3.9471820000000002</v>
      </c>
    </row>
    <row r="1664" spans="1:2">
      <c r="A1664" s="7">
        <v>1.35</v>
      </c>
      <c r="B1664" s="7">
        <v>2.3473169999999999</v>
      </c>
    </row>
    <row r="1665" spans="1:2">
      <c r="A1665" s="7">
        <v>1.35</v>
      </c>
      <c r="B1665" s="7">
        <v>3.716853</v>
      </c>
    </row>
    <row r="1666" spans="1:2">
      <c r="A1666" s="7">
        <v>1.35</v>
      </c>
      <c r="B1666" s="7">
        <v>5.7711170000000003</v>
      </c>
    </row>
    <row r="1667" spans="1:2">
      <c r="A1667" s="7">
        <v>1.35</v>
      </c>
      <c r="B1667" s="7">
        <v>2.5417689999999999</v>
      </c>
    </row>
    <row r="1668" spans="1:2">
      <c r="A1668" s="7">
        <v>1.35</v>
      </c>
      <c r="B1668" s="7">
        <v>5.5965369999999997</v>
      </c>
    </row>
    <row r="1669" spans="1:2">
      <c r="A1669" s="7">
        <v>1.35</v>
      </c>
      <c r="B1669" s="7">
        <v>2.7648440000000001</v>
      </c>
    </row>
    <row r="1670" spans="1:2">
      <c r="A1670" s="7">
        <v>1.35</v>
      </c>
      <c r="B1670" s="7">
        <v>1.5367729999999999</v>
      </c>
    </row>
    <row r="1671" spans="1:2">
      <c r="A1671" s="7">
        <v>1.35</v>
      </c>
      <c r="B1671" s="7">
        <v>2.7808259999999998</v>
      </c>
    </row>
    <row r="1672" spans="1:2">
      <c r="A1672" s="7">
        <v>1.34</v>
      </c>
      <c r="B1672" s="7">
        <v>3.415543</v>
      </c>
    </row>
    <row r="1673" spans="1:2">
      <c r="A1673" s="7">
        <v>1.34</v>
      </c>
      <c r="B1673" s="7">
        <v>2.6358820000000001</v>
      </c>
    </row>
    <row r="1674" spans="1:2">
      <c r="A1674" s="7">
        <v>1.34</v>
      </c>
      <c r="B1674" s="7">
        <v>2.8222960000000001</v>
      </c>
    </row>
    <row r="1675" spans="1:2">
      <c r="A1675" s="7">
        <v>1.34</v>
      </c>
      <c r="B1675" s="7">
        <v>3.345548</v>
      </c>
    </row>
    <row r="1676" spans="1:2">
      <c r="A1676" s="7">
        <v>1.34</v>
      </c>
      <c r="B1676" s="7">
        <v>2.6171319999999998</v>
      </c>
    </row>
    <row r="1677" spans="1:2">
      <c r="A1677" s="7">
        <v>1.34</v>
      </c>
      <c r="B1677" s="7">
        <v>4.7328159999999997</v>
      </c>
    </row>
    <row r="1678" spans="1:2">
      <c r="A1678" s="7">
        <v>1.34</v>
      </c>
      <c r="B1678" s="7">
        <v>2.230315</v>
      </c>
    </row>
    <row r="1679" spans="1:2">
      <c r="A1679" s="7">
        <v>1.34</v>
      </c>
      <c r="B1679" s="7">
        <v>2.5665100000000001</v>
      </c>
    </row>
    <row r="1680" spans="1:2">
      <c r="A1680" s="7">
        <v>1.34</v>
      </c>
      <c r="B1680" s="7">
        <v>2.7619500000000001</v>
      </c>
    </row>
    <row r="1681" spans="1:2">
      <c r="A1681" s="7">
        <v>1.34</v>
      </c>
      <c r="B1681" s="7">
        <v>3.0761620000000001</v>
      </c>
    </row>
    <row r="1682" spans="1:2">
      <c r="A1682" s="7">
        <v>1.34</v>
      </c>
      <c r="B1682" s="7">
        <v>3.3110010000000001</v>
      </c>
    </row>
    <row r="1683" spans="1:2">
      <c r="A1683" s="7">
        <v>1.34</v>
      </c>
      <c r="B1683" s="7">
        <v>4.9315680000000004</v>
      </c>
    </row>
    <row r="1684" spans="1:2">
      <c r="A1684" s="7">
        <v>1.34</v>
      </c>
      <c r="B1684" s="7">
        <v>3.4478</v>
      </c>
    </row>
    <row r="1685" spans="1:2">
      <c r="A1685" s="7">
        <v>1.34</v>
      </c>
      <c r="B1685" s="7">
        <v>4.1110870000000004</v>
      </c>
    </row>
    <row r="1686" spans="1:2">
      <c r="A1686" s="7">
        <v>1.34</v>
      </c>
      <c r="B1686" s="7">
        <v>3.9847380000000001</v>
      </c>
    </row>
    <row r="1687" spans="1:2">
      <c r="A1687" s="7">
        <v>1.34</v>
      </c>
      <c r="B1687" s="7">
        <v>2.2096659999999999</v>
      </c>
    </row>
    <row r="1688" spans="1:2">
      <c r="A1688" s="7">
        <v>1.34</v>
      </c>
      <c r="B1688" s="7">
        <v>4.7597449999999997</v>
      </c>
    </row>
    <row r="1689" spans="1:2">
      <c r="A1689" s="7">
        <v>1.34</v>
      </c>
      <c r="B1689" s="7">
        <v>2.3201390000000002</v>
      </c>
    </row>
    <row r="1690" spans="1:2">
      <c r="A1690" s="7">
        <v>1.34</v>
      </c>
      <c r="B1690" s="7">
        <v>3.36253</v>
      </c>
    </row>
    <row r="1691" spans="1:2">
      <c r="A1691" s="7">
        <v>1.34</v>
      </c>
      <c r="B1691" s="7">
        <v>3.0099279999999999</v>
      </c>
    </row>
    <row r="1692" spans="1:2">
      <c r="A1692" s="7">
        <v>1.34</v>
      </c>
      <c r="B1692" s="7">
        <v>2.6206459999999998</v>
      </c>
    </row>
    <row r="1693" spans="1:2">
      <c r="A1693" s="7">
        <v>1.34</v>
      </c>
      <c r="B1693" s="7">
        <v>3.3135289999999999</v>
      </c>
    </row>
    <row r="1694" spans="1:2">
      <c r="A1694" s="7">
        <v>1.34</v>
      </c>
      <c r="B1694" s="7">
        <v>4.2786749999999998</v>
      </c>
    </row>
    <row r="1695" spans="1:2">
      <c r="A1695" s="7">
        <v>1.34</v>
      </c>
      <c r="B1695" s="7">
        <v>4.3925299999999998</v>
      </c>
    </row>
    <row r="1696" spans="1:2">
      <c r="A1696" s="7">
        <v>1.33</v>
      </c>
      <c r="B1696" s="7">
        <v>2.7136710000000002</v>
      </c>
    </row>
    <row r="1697" spans="1:2">
      <c r="A1697" s="7">
        <v>1.33</v>
      </c>
      <c r="B1697" s="7">
        <v>3.8770030000000002</v>
      </c>
    </row>
    <row r="1698" spans="1:2">
      <c r="A1698" s="7">
        <v>1.33</v>
      </c>
      <c r="B1698" s="7">
        <v>1.8278840000000001</v>
      </c>
    </row>
    <row r="1699" spans="1:2">
      <c r="A1699" s="7">
        <v>1.33</v>
      </c>
      <c r="B1699" s="7">
        <v>2.9775510000000001</v>
      </c>
    </row>
    <row r="1700" spans="1:2">
      <c r="A1700" s="7">
        <v>1.33</v>
      </c>
      <c r="B1700" s="7">
        <v>5.0369929999999998</v>
      </c>
    </row>
    <row r="1701" spans="1:2">
      <c r="A1701" s="7">
        <v>1.33</v>
      </c>
      <c r="B1701" s="7">
        <v>2.4569390000000002</v>
      </c>
    </row>
    <row r="1702" spans="1:2">
      <c r="A1702" s="7">
        <v>1.33</v>
      </c>
      <c r="B1702" s="7">
        <v>1.7519480000000001</v>
      </c>
    </row>
    <row r="1703" spans="1:2">
      <c r="A1703" s="7">
        <v>1.33</v>
      </c>
      <c r="B1703" s="7">
        <v>2.739827</v>
      </c>
    </row>
    <row r="1704" spans="1:2">
      <c r="A1704" s="7">
        <v>1.33</v>
      </c>
      <c r="B1704" s="7">
        <v>3.4792930000000002</v>
      </c>
    </row>
    <row r="1705" spans="1:2">
      <c r="A1705" s="7">
        <v>1.33</v>
      </c>
      <c r="B1705" s="7">
        <v>3.6023640000000001</v>
      </c>
    </row>
    <row r="1706" spans="1:2">
      <c r="A1706" s="7">
        <v>1.33</v>
      </c>
      <c r="B1706" s="7">
        <v>2.1711279999999999</v>
      </c>
    </row>
    <row r="1707" spans="1:2">
      <c r="A1707" s="7">
        <v>1.33</v>
      </c>
      <c r="B1707" s="7">
        <v>3.69726</v>
      </c>
    </row>
    <row r="1708" spans="1:2">
      <c r="A1708" s="7">
        <v>1.33</v>
      </c>
      <c r="B1708" s="7">
        <v>3.0514420000000002</v>
      </c>
    </row>
    <row r="1709" spans="1:2">
      <c r="A1709" s="7">
        <v>1.33</v>
      </c>
      <c r="B1709" s="7">
        <v>5.9688610000000004</v>
      </c>
    </row>
    <row r="1710" spans="1:2">
      <c r="A1710" s="7">
        <v>1.33</v>
      </c>
      <c r="B1710" s="7">
        <v>1.9925619999999999</v>
      </c>
    </row>
    <row r="1711" spans="1:2">
      <c r="A1711" s="7">
        <v>1.33</v>
      </c>
      <c r="B1711" s="7">
        <v>1.530224</v>
      </c>
    </row>
    <row r="1712" spans="1:2">
      <c r="A1712" s="7">
        <v>1.33</v>
      </c>
      <c r="B1712" s="7">
        <v>4.6742549999999996</v>
      </c>
    </row>
    <row r="1713" spans="1:2">
      <c r="A1713" s="7">
        <v>1.33</v>
      </c>
      <c r="B1713" s="7">
        <v>3.0716450000000002</v>
      </c>
    </row>
    <row r="1714" spans="1:2">
      <c r="A1714" s="7">
        <v>1.33</v>
      </c>
      <c r="B1714" s="7">
        <v>3.5605030000000002</v>
      </c>
    </row>
    <row r="1715" spans="1:2">
      <c r="A1715" s="7">
        <v>1.33</v>
      </c>
      <c r="B1715" s="7">
        <v>2.3698350000000001</v>
      </c>
    </row>
    <row r="1716" spans="1:2">
      <c r="A1716" s="7">
        <v>1.32</v>
      </c>
      <c r="B1716" s="7">
        <v>2.6228020000000001</v>
      </c>
    </row>
    <row r="1717" spans="1:2">
      <c r="A1717" s="7">
        <v>1.32</v>
      </c>
      <c r="B1717" s="7">
        <v>2.0282469999999999</v>
      </c>
    </row>
    <row r="1718" spans="1:2">
      <c r="A1718" s="7">
        <v>1.32</v>
      </c>
      <c r="B1718" s="7">
        <v>2.910012</v>
      </c>
    </row>
    <row r="1719" spans="1:2">
      <c r="A1719" s="7">
        <v>1.32</v>
      </c>
      <c r="B1719" s="7">
        <v>3.4617969999999998</v>
      </c>
    </row>
    <row r="1720" spans="1:2">
      <c r="A1720" s="7">
        <v>1.32</v>
      </c>
      <c r="B1720" s="7">
        <v>2.1333350000000002</v>
      </c>
    </row>
    <row r="1721" spans="1:2">
      <c r="A1721" s="7">
        <v>1.32</v>
      </c>
      <c r="B1721" s="7">
        <v>2.8801169999999998</v>
      </c>
    </row>
    <row r="1722" spans="1:2">
      <c r="A1722" s="7">
        <v>1.32</v>
      </c>
      <c r="B1722" s="7">
        <v>4.4264840000000003</v>
      </c>
    </row>
    <row r="1723" spans="1:2">
      <c r="A1723" s="7">
        <v>1.32</v>
      </c>
      <c r="B1723" s="7">
        <v>1.9200390000000001</v>
      </c>
    </row>
    <row r="1724" spans="1:2">
      <c r="A1724" s="7">
        <v>1.32</v>
      </c>
      <c r="B1724" s="7">
        <v>5.9934130000000003</v>
      </c>
    </row>
    <row r="1725" spans="1:2">
      <c r="A1725" s="7">
        <v>1.32</v>
      </c>
      <c r="B1725" s="7">
        <v>4.4769249999999996</v>
      </c>
    </row>
    <row r="1726" spans="1:2">
      <c r="A1726" s="7">
        <v>1.32</v>
      </c>
      <c r="B1726" s="7">
        <v>1.9198759999999999</v>
      </c>
    </row>
    <row r="1727" spans="1:2">
      <c r="A1727" s="7">
        <v>1.32</v>
      </c>
      <c r="B1727" s="7">
        <v>3.3551549999999999</v>
      </c>
    </row>
    <row r="1728" spans="1:2">
      <c r="A1728" s="7">
        <v>1.32</v>
      </c>
      <c r="B1728" s="7">
        <v>3.0747179999999998</v>
      </c>
    </row>
    <row r="1729" spans="1:2">
      <c r="A1729" s="7">
        <v>1.32</v>
      </c>
      <c r="B1729" s="7">
        <v>3.423108</v>
      </c>
    </row>
    <row r="1730" spans="1:2">
      <c r="A1730" s="7">
        <v>1.32</v>
      </c>
      <c r="B1730" s="7">
        <v>2.6042909999999999</v>
      </c>
    </row>
    <row r="1731" spans="1:2">
      <c r="A1731" s="7">
        <v>1.32</v>
      </c>
      <c r="B1731" s="7">
        <v>2.0190100000000002</v>
      </c>
    </row>
    <row r="1732" spans="1:2">
      <c r="A1732" s="7">
        <v>1.32</v>
      </c>
      <c r="B1732" s="7">
        <v>5.4083940000000004</v>
      </c>
    </row>
    <row r="1733" spans="1:2">
      <c r="A1733" s="7">
        <v>1.32</v>
      </c>
      <c r="B1733" s="7">
        <v>2.2291829999999999</v>
      </c>
    </row>
    <row r="1734" spans="1:2">
      <c r="A1734" s="7">
        <v>1.32</v>
      </c>
      <c r="B1734" s="7">
        <v>2.0304470000000001</v>
      </c>
    </row>
    <row r="1735" spans="1:2">
      <c r="A1735" s="7">
        <v>1.32</v>
      </c>
      <c r="B1735" s="7">
        <v>3.5199229999999999</v>
      </c>
    </row>
    <row r="1736" spans="1:2">
      <c r="A1736" s="7">
        <v>1.32</v>
      </c>
      <c r="B1736" s="7">
        <v>4.450196</v>
      </c>
    </row>
    <row r="1737" spans="1:2">
      <c r="A1737" s="7">
        <v>1.32</v>
      </c>
      <c r="B1737" s="7">
        <v>4.5208570000000003</v>
      </c>
    </row>
    <row r="1738" spans="1:2">
      <c r="A1738" s="7">
        <v>1.32</v>
      </c>
      <c r="B1738" s="7">
        <v>3.535012</v>
      </c>
    </row>
    <row r="1739" spans="1:2">
      <c r="A1739" s="7">
        <v>1.32</v>
      </c>
      <c r="B1739" s="7">
        <v>4.5043439999999997</v>
      </c>
    </row>
    <row r="1740" spans="1:2">
      <c r="A1740" s="7">
        <v>1.31</v>
      </c>
      <c r="B1740" s="7">
        <v>3.5877750000000002</v>
      </c>
    </row>
    <row r="1741" spans="1:2">
      <c r="A1741" s="7">
        <v>1.31</v>
      </c>
      <c r="B1741" s="7">
        <v>4.8210220000000001</v>
      </c>
    </row>
    <row r="1742" spans="1:2">
      <c r="A1742" s="7">
        <v>1.31</v>
      </c>
      <c r="B1742" s="7">
        <v>5.2677959999999997</v>
      </c>
    </row>
    <row r="1743" spans="1:2">
      <c r="A1743" s="7">
        <v>1.31</v>
      </c>
      <c r="B1743" s="7">
        <v>2.0622780000000001</v>
      </c>
    </row>
    <row r="1744" spans="1:2">
      <c r="A1744" s="7">
        <v>1.31</v>
      </c>
      <c r="B1744" s="7">
        <v>4.8433799999999998</v>
      </c>
    </row>
    <row r="1745" spans="1:2">
      <c r="A1745" s="7">
        <v>1.31</v>
      </c>
      <c r="B1745" s="7">
        <v>2.0803780000000001</v>
      </c>
    </row>
    <row r="1746" spans="1:2">
      <c r="A1746" s="7">
        <v>1.31</v>
      </c>
      <c r="B1746" s="7">
        <v>3.1463869999999998</v>
      </c>
    </row>
    <row r="1747" spans="1:2">
      <c r="A1747" s="7">
        <v>1.31</v>
      </c>
      <c r="B1747" s="7">
        <v>2.995231</v>
      </c>
    </row>
    <row r="1748" spans="1:2">
      <c r="A1748" s="7">
        <v>1.31</v>
      </c>
      <c r="B1748" s="7">
        <v>2.0999300000000001</v>
      </c>
    </row>
    <row r="1749" spans="1:2">
      <c r="A1749" s="7">
        <v>1.31</v>
      </c>
      <c r="B1749" s="7">
        <v>1.7447109999999999</v>
      </c>
    </row>
    <row r="1750" spans="1:2">
      <c r="A1750" s="7">
        <v>1.31</v>
      </c>
      <c r="B1750" s="7">
        <v>3.3808090000000002</v>
      </c>
    </row>
    <row r="1751" spans="1:2">
      <c r="A1751" s="7">
        <v>1.31</v>
      </c>
      <c r="B1751" s="7">
        <v>4.7271609999999997</v>
      </c>
    </row>
    <row r="1752" spans="1:2">
      <c r="A1752" s="7">
        <v>1.31</v>
      </c>
      <c r="B1752" s="7">
        <v>4.0887859999999998</v>
      </c>
    </row>
    <row r="1753" spans="1:2">
      <c r="A1753" s="7">
        <v>1.31</v>
      </c>
      <c r="B1753" s="7">
        <v>4.621251</v>
      </c>
    </row>
    <row r="1754" spans="1:2">
      <c r="A1754" s="7">
        <v>1.31</v>
      </c>
      <c r="B1754" s="7">
        <v>3.8683399999999999</v>
      </c>
    </row>
    <row r="1755" spans="1:2">
      <c r="A1755" s="7">
        <v>1.31</v>
      </c>
      <c r="B1755" s="7">
        <v>3.33616</v>
      </c>
    </row>
    <row r="1756" spans="1:2">
      <c r="A1756" s="7">
        <v>1.31</v>
      </c>
      <c r="B1756" s="7">
        <v>4.3928779999999996</v>
      </c>
    </row>
    <row r="1757" spans="1:2">
      <c r="A1757" s="7">
        <v>1.31</v>
      </c>
      <c r="B1757" s="7">
        <v>4.996143</v>
      </c>
    </row>
    <row r="1758" spans="1:2">
      <c r="A1758" s="7">
        <v>1.31</v>
      </c>
      <c r="B1758" s="7">
        <v>2.8250350000000002</v>
      </c>
    </row>
    <row r="1759" spans="1:2">
      <c r="A1759" s="7">
        <v>1.31</v>
      </c>
      <c r="B1759" s="7">
        <v>1.852722</v>
      </c>
    </row>
    <row r="1760" spans="1:2">
      <c r="A1760" s="7">
        <v>1.31</v>
      </c>
      <c r="B1760" s="7">
        <v>1.8876949999999999</v>
      </c>
    </row>
    <row r="1761" spans="1:2">
      <c r="A1761" s="7">
        <v>1.31</v>
      </c>
      <c r="B1761" s="7">
        <v>3.50162</v>
      </c>
    </row>
    <row r="1762" spans="1:2">
      <c r="A1762" s="7">
        <v>1.31</v>
      </c>
      <c r="B1762" s="7">
        <v>3.7604199999999999</v>
      </c>
    </row>
    <row r="1763" spans="1:2">
      <c r="A1763" s="7">
        <v>1.31</v>
      </c>
      <c r="B1763" s="7">
        <v>2.873151</v>
      </c>
    </row>
    <row r="1764" spans="1:2">
      <c r="A1764" s="7">
        <v>1.31</v>
      </c>
      <c r="B1764" s="7">
        <v>2.4702950000000001</v>
      </c>
    </row>
    <row r="1765" spans="1:2">
      <c r="A1765" s="7">
        <v>1.3</v>
      </c>
      <c r="B1765" s="7">
        <v>2.6408299999999998</v>
      </c>
    </row>
    <row r="1766" spans="1:2">
      <c r="A1766" s="7">
        <v>1.3</v>
      </c>
      <c r="B1766" s="7">
        <v>3.0063399999999998</v>
      </c>
    </row>
    <row r="1767" spans="1:2">
      <c r="A1767" s="7">
        <v>1.3</v>
      </c>
      <c r="B1767" s="7">
        <v>2.9471479999999999</v>
      </c>
    </row>
    <row r="1768" spans="1:2">
      <c r="A1768" s="7">
        <v>1.3</v>
      </c>
      <c r="B1768" s="7">
        <v>2.4914010000000002</v>
      </c>
    </row>
    <row r="1769" spans="1:2">
      <c r="A1769" s="7">
        <v>1.3</v>
      </c>
      <c r="B1769" s="7">
        <v>5.3550469999999999</v>
      </c>
    </row>
    <row r="1770" spans="1:2">
      <c r="A1770" s="7">
        <v>1.3</v>
      </c>
      <c r="B1770" s="7">
        <v>3.783639</v>
      </c>
    </row>
    <row r="1771" spans="1:2">
      <c r="A1771" s="7">
        <v>1.3</v>
      </c>
      <c r="B1771" s="7">
        <v>2.129893</v>
      </c>
    </row>
    <row r="1772" spans="1:2">
      <c r="A1772" s="7">
        <v>1.3</v>
      </c>
      <c r="B1772" s="7">
        <v>4.6185479999999997</v>
      </c>
    </row>
    <row r="1773" spans="1:2">
      <c r="A1773" s="7">
        <v>1.3</v>
      </c>
      <c r="B1773" s="7">
        <v>2.6838109999999999</v>
      </c>
    </row>
    <row r="1774" spans="1:2">
      <c r="A1774" s="7">
        <v>1.3</v>
      </c>
      <c r="B1774" s="7">
        <v>1.8510310000000001</v>
      </c>
    </row>
    <row r="1775" spans="1:2">
      <c r="A1775" s="7">
        <v>1.3</v>
      </c>
      <c r="B1775" s="7">
        <v>3.3544209999999999</v>
      </c>
    </row>
    <row r="1776" spans="1:2">
      <c r="A1776" s="7">
        <v>1.3</v>
      </c>
      <c r="B1776" s="7">
        <v>3.4900709999999999</v>
      </c>
    </row>
    <row r="1777" spans="1:2">
      <c r="A1777" s="7">
        <v>1.3</v>
      </c>
      <c r="B1777" s="7">
        <v>4.3969329999999998</v>
      </c>
    </row>
    <row r="1778" spans="1:2">
      <c r="A1778" s="7">
        <v>1.3</v>
      </c>
      <c r="B1778" s="7">
        <v>4.7168850000000004</v>
      </c>
    </row>
    <row r="1779" spans="1:2">
      <c r="A1779" s="7">
        <v>1.3</v>
      </c>
      <c r="B1779" s="7">
        <v>5.1463999999999999</v>
      </c>
    </row>
    <row r="1780" spans="1:2">
      <c r="A1780" s="7">
        <v>1.3</v>
      </c>
      <c r="B1780" s="7">
        <v>2.8416049999999999</v>
      </c>
    </row>
    <row r="1781" spans="1:2">
      <c r="A1781" s="7">
        <v>1.3</v>
      </c>
      <c r="B1781" s="7">
        <v>3.070513</v>
      </c>
    </row>
    <row r="1782" spans="1:2">
      <c r="A1782" s="7">
        <v>1.3</v>
      </c>
      <c r="B1782" s="7">
        <v>4.4031310000000001</v>
      </c>
    </row>
    <row r="1783" spans="1:2">
      <c r="A1783" s="7">
        <v>1.3</v>
      </c>
      <c r="B1783" s="7">
        <v>5.1086390000000002</v>
      </c>
    </row>
    <row r="1784" spans="1:2">
      <c r="A1784" s="7">
        <v>1.3</v>
      </c>
      <c r="B1784" s="7">
        <v>3.099545</v>
      </c>
    </row>
    <row r="1785" spans="1:2">
      <c r="A1785" s="7">
        <v>1.3</v>
      </c>
      <c r="B1785" s="7">
        <v>3.8224100000000001</v>
      </c>
    </row>
    <row r="1786" spans="1:2">
      <c r="A1786" s="7">
        <v>1.3</v>
      </c>
      <c r="B1786" s="7">
        <v>2.3621180000000002</v>
      </c>
    </row>
    <row r="1787" spans="1:2">
      <c r="A1787" s="7">
        <v>1.3</v>
      </c>
      <c r="B1787" s="7">
        <v>5.6369300000000004</v>
      </c>
    </row>
    <row r="1788" spans="1:2">
      <c r="A1788" s="7">
        <v>1.3</v>
      </c>
      <c r="B1788" s="7">
        <v>3.5704220000000002</v>
      </c>
    </row>
    <row r="1789" spans="1:2">
      <c r="A1789" s="7">
        <v>1.3</v>
      </c>
      <c r="B1789" s="7">
        <v>1.929813</v>
      </c>
    </row>
    <row r="1790" spans="1:2">
      <c r="A1790" s="7">
        <v>1.3</v>
      </c>
      <c r="B1790" s="7">
        <v>2.8555090000000001</v>
      </c>
    </row>
    <row r="1791" spans="1:2">
      <c r="A1791" s="7">
        <v>1.3</v>
      </c>
      <c r="B1791" s="7">
        <v>5.3899790000000003</v>
      </c>
    </row>
    <row r="1792" spans="1:2">
      <c r="A1792" s="7">
        <v>1.3</v>
      </c>
      <c r="B1792" s="7">
        <v>4.0509639999999996</v>
      </c>
    </row>
    <row r="1793" spans="1:2">
      <c r="A1793" s="7">
        <v>1.3</v>
      </c>
      <c r="B1793" s="7">
        <v>3.515495</v>
      </c>
    </row>
    <row r="1794" spans="1:2">
      <c r="A1794" s="7">
        <v>1.3</v>
      </c>
      <c r="B1794" s="7">
        <v>2.5058720000000001</v>
      </c>
    </row>
    <row r="1795" spans="1:2">
      <c r="A1795" s="7">
        <v>1.3</v>
      </c>
      <c r="B1795" s="7">
        <v>2.7977349999999999</v>
      </c>
    </row>
    <row r="1796" spans="1:2">
      <c r="A1796" s="7">
        <v>1.29</v>
      </c>
      <c r="B1796" s="7">
        <v>3.6483430000000001</v>
      </c>
    </row>
    <row r="1797" spans="1:2">
      <c r="A1797" s="7">
        <v>1.29</v>
      </c>
      <c r="B1797" s="7">
        <v>3.1472669999999998</v>
      </c>
    </row>
    <row r="1798" spans="1:2">
      <c r="A1798" s="7">
        <v>1.29</v>
      </c>
      <c r="B1798" s="7">
        <v>3.8688739999999999</v>
      </c>
    </row>
    <row r="1799" spans="1:2">
      <c r="A1799" s="7">
        <v>1.29</v>
      </c>
      <c r="B1799" s="7">
        <v>3.0322610000000001</v>
      </c>
    </row>
    <row r="1800" spans="1:2">
      <c r="A1800" s="7">
        <v>1.29</v>
      </c>
      <c r="B1800" s="7">
        <v>4.454148</v>
      </c>
    </row>
    <row r="1801" spans="1:2">
      <c r="A1801" s="7">
        <v>1.29</v>
      </c>
      <c r="B1801" s="7">
        <v>4.3136320000000001</v>
      </c>
    </row>
    <row r="1802" spans="1:2">
      <c r="A1802" s="7">
        <v>1.29</v>
      </c>
      <c r="B1802" s="7">
        <v>5.5817319999999997</v>
      </c>
    </row>
    <row r="1803" spans="1:2">
      <c r="A1803" s="7">
        <v>1.29</v>
      </c>
      <c r="B1803" s="7">
        <v>3.6428799999999999</v>
      </c>
    </row>
    <row r="1804" spans="1:2">
      <c r="A1804" s="7">
        <v>1.29</v>
      </c>
      <c r="B1804" s="7">
        <v>4.1282129999999997</v>
      </c>
    </row>
    <row r="1805" spans="1:2">
      <c r="A1805" s="7">
        <v>1.29</v>
      </c>
      <c r="B1805" s="7">
        <v>1.956663</v>
      </c>
    </row>
    <row r="1806" spans="1:2">
      <c r="A1806" s="7">
        <v>1.29</v>
      </c>
      <c r="B1806" s="7">
        <v>2.0195650000000001</v>
      </c>
    </row>
    <row r="1807" spans="1:2">
      <c r="A1807" s="7">
        <v>1.29</v>
      </c>
      <c r="B1807" s="7">
        <v>3.3148740000000001</v>
      </c>
    </row>
    <row r="1808" spans="1:2">
      <c r="A1808" s="7">
        <v>1.29</v>
      </c>
      <c r="B1808" s="7">
        <v>1.670064</v>
      </c>
    </row>
    <row r="1809" spans="1:2">
      <c r="A1809" s="7">
        <v>1.29</v>
      </c>
      <c r="B1809" s="7">
        <v>3.1115370000000002</v>
      </c>
    </row>
    <row r="1810" spans="1:2">
      <c r="A1810" s="7">
        <v>1.29</v>
      </c>
      <c r="B1810" s="7">
        <v>4.2615740000000004</v>
      </c>
    </row>
    <row r="1811" spans="1:2">
      <c r="A1811" s="7">
        <v>1.29</v>
      </c>
      <c r="B1811" s="7">
        <v>2.50047</v>
      </c>
    </row>
    <row r="1812" spans="1:2">
      <c r="A1812" s="7">
        <v>1.29</v>
      </c>
      <c r="B1812" s="7">
        <v>5.3127149999999999</v>
      </c>
    </row>
    <row r="1813" spans="1:2">
      <c r="A1813" s="7">
        <v>1.29</v>
      </c>
      <c r="B1813" s="7">
        <v>3.416277</v>
      </c>
    </row>
    <row r="1814" spans="1:2">
      <c r="A1814" s="7">
        <v>1.29</v>
      </c>
      <c r="B1814" s="7">
        <v>2.787709</v>
      </c>
    </row>
    <row r="1815" spans="1:2">
      <c r="A1815" s="7">
        <v>1.29</v>
      </c>
      <c r="B1815" s="7">
        <v>1.708169</v>
      </c>
    </row>
    <row r="1816" spans="1:2">
      <c r="A1816" s="7">
        <v>1.29</v>
      </c>
      <c r="B1816" s="7">
        <v>1.708169</v>
      </c>
    </row>
    <row r="1817" spans="1:2">
      <c r="A1817" s="7">
        <v>1.29</v>
      </c>
      <c r="B1817" s="7">
        <v>3.1340210000000002</v>
      </c>
    </row>
    <row r="1818" spans="1:2">
      <c r="A1818" s="7">
        <v>1.29</v>
      </c>
      <c r="B1818" s="7">
        <v>2.0835710000000001</v>
      </c>
    </row>
    <row r="1819" spans="1:2">
      <c r="A1819" s="7">
        <v>1.29</v>
      </c>
      <c r="B1819" s="7">
        <v>3.0176189999999998</v>
      </c>
    </row>
    <row r="1820" spans="1:2">
      <c r="A1820" s="7">
        <v>1.29</v>
      </c>
      <c r="B1820" s="7">
        <v>3.7034180000000001</v>
      </c>
    </row>
    <row r="1821" spans="1:2">
      <c r="A1821" s="7">
        <v>1.28</v>
      </c>
      <c r="B1821" s="7">
        <v>3.597353</v>
      </c>
    </row>
    <row r="1822" spans="1:2">
      <c r="A1822" s="7">
        <v>1.28</v>
      </c>
      <c r="B1822" s="7">
        <v>3.7732869999999998</v>
      </c>
    </row>
    <row r="1823" spans="1:2">
      <c r="A1823" s="7">
        <v>1.28</v>
      </c>
      <c r="B1823" s="7">
        <v>4.7949010000000003</v>
      </c>
    </row>
    <row r="1824" spans="1:2">
      <c r="A1824" s="7">
        <v>1.28</v>
      </c>
      <c r="B1824" s="7">
        <v>5.7062999999999997</v>
      </c>
    </row>
    <row r="1825" spans="1:2">
      <c r="A1825" s="7">
        <v>1.28</v>
      </c>
      <c r="B1825" s="7">
        <v>2.1784300000000001</v>
      </c>
    </row>
    <row r="1826" spans="1:2">
      <c r="A1826" s="7">
        <v>1.28</v>
      </c>
      <c r="B1826" s="7">
        <v>2.2955130000000001</v>
      </c>
    </row>
    <row r="1827" spans="1:2">
      <c r="A1827" s="7">
        <v>1.28</v>
      </c>
      <c r="B1827" s="7">
        <v>2.9417610000000001</v>
      </c>
    </row>
    <row r="1828" spans="1:2">
      <c r="A1828" s="7">
        <v>1.28</v>
      </c>
      <c r="B1828" s="7">
        <v>5.3996500000000003</v>
      </c>
    </row>
    <row r="1829" spans="1:2">
      <c r="A1829" s="7">
        <v>1.28</v>
      </c>
      <c r="B1829" s="7">
        <v>3.0063399999999998</v>
      </c>
    </row>
    <row r="1830" spans="1:2">
      <c r="A1830" s="7">
        <v>1.28</v>
      </c>
      <c r="B1830" s="7">
        <v>5.4092520000000004</v>
      </c>
    </row>
    <row r="1831" spans="1:2">
      <c r="A1831" s="7">
        <v>1.28</v>
      </c>
      <c r="B1831" s="7">
        <v>3.8345630000000002</v>
      </c>
    </row>
    <row r="1832" spans="1:2">
      <c r="A1832" s="7">
        <v>1.28</v>
      </c>
      <c r="B1832" s="7">
        <v>4.5375019999999999</v>
      </c>
    </row>
    <row r="1833" spans="1:2">
      <c r="A1833" s="7">
        <v>1.28</v>
      </c>
      <c r="B1833" s="7">
        <v>3.3648340000000001</v>
      </c>
    </row>
    <row r="1834" spans="1:2">
      <c r="A1834" s="7">
        <v>1.28</v>
      </c>
      <c r="B1834" s="7">
        <v>3.9047529999999999</v>
      </c>
    </row>
    <row r="1835" spans="1:2">
      <c r="A1835" s="7">
        <v>1.28</v>
      </c>
      <c r="B1835" s="7">
        <v>3.6223839999999998</v>
      </c>
    </row>
    <row r="1836" spans="1:2">
      <c r="A1836" s="7">
        <v>1.28</v>
      </c>
      <c r="B1836" s="7">
        <v>2.1408990000000001</v>
      </c>
    </row>
    <row r="1837" spans="1:2">
      <c r="A1837" s="7">
        <v>1.28</v>
      </c>
      <c r="B1837" s="7">
        <v>2.6879249999999999</v>
      </c>
    </row>
    <row r="1838" spans="1:2">
      <c r="A1838" s="7">
        <v>1.28</v>
      </c>
      <c r="B1838" s="7">
        <v>5.4983040000000001</v>
      </c>
    </row>
    <row r="1839" spans="1:2">
      <c r="A1839" s="7">
        <v>1.28</v>
      </c>
      <c r="B1839" s="7">
        <v>1.7450669999999999</v>
      </c>
    </row>
    <row r="1840" spans="1:2">
      <c r="A1840" s="7">
        <v>1.28</v>
      </c>
      <c r="B1840" s="7">
        <v>3.4091710000000002</v>
      </c>
    </row>
    <row r="1841" spans="1:2">
      <c r="A1841" s="7">
        <v>1.28</v>
      </c>
      <c r="B1841" s="7">
        <v>3.2747269999999999</v>
      </c>
    </row>
    <row r="1842" spans="1:2">
      <c r="A1842" s="7">
        <v>1.28</v>
      </c>
      <c r="B1842" s="7">
        <v>1.8181639999999999</v>
      </c>
    </row>
    <row r="1843" spans="1:2">
      <c r="A1843" s="7">
        <v>1.28</v>
      </c>
      <c r="B1843" s="7">
        <v>4.1311340000000003</v>
      </c>
    </row>
    <row r="1844" spans="1:2">
      <c r="A1844" s="7">
        <v>1.27</v>
      </c>
      <c r="B1844" s="7">
        <v>5.4610099999999999</v>
      </c>
    </row>
    <row r="1845" spans="1:2">
      <c r="A1845" s="7">
        <v>1.27</v>
      </c>
      <c r="B1845" s="7">
        <v>4.7771739999999996</v>
      </c>
    </row>
    <row r="1846" spans="1:2">
      <c r="A1846" s="7">
        <v>1.27</v>
      </c>
      <c r="B1846" s="7">
        <v>3.666318</v>
      </c>
    </row>
    <row r="1847" spans="1:2">
      <c r="A1847" s="7">
        <v>1.27</v>
      </c>
      <c r="B1847" s="7">
        <v>3.666318</v>
      </c>
    </row>
    <row r="1848" spans="1:2">
      <c r="A1848" s="7">
        <v>1.27</v>
      </c>
      <c r="B1848" s="7">
        <v>3.7789779999999999</v>
      </c>
    </row>
    <row r="1849" spans="1:2">
      <c r="A1849" s="7">
        <v>1.27</v>
      </c>
      <c r="B1849" s="7">
        <v>2.5469889999999999</v>
      </c>
    </row>
    <row r="1850" spans="1:2">
      <c r="A1850" s="7">
        <v>1.27</v>
      </c>
      <c r="B1850" s="7">
        <v>3.3337680000000001</v>
      </c>
    </row>
    <row r="1851" spans="1:2">
      <c r="A1851" s="7">
        <v>1.27</v>
      </c>
      <c r="B1851" s="7">
        <v>1.651467</v>
      </c>
    </row>
    <row r="1852" spans="1:2">
      <c r="A1852" s="7">
        <v>1.27</v>
      </c>
      <c r="B1852" s="7">
        <v>1.7107239999999999</v>
      </c>
    </row>
    <row r="1853" spans="1:2">
      <c r="A1853" s="7">
        <v>1.27</v>
      </c>
      <c r="B1853" s="7">
        <v>2.0422950000000002</v>
      </c>
    </row>
    <row r="1854" spans="1:2">
      <c r="A1854" s="7">
        <v>1.27</v>
      </c>
      <c r="B1854" s="7">
        <v>1.363799</v>
      </c>
    </row>
    <row r="1855" spans="1:2">
      <c r="A1855" s="7">
        <v>1.27</v>
      </c>
      <c r="B1855" s="7">
        <v>1.6537090000000001</v>
      </c>
    </row>
    <row r="1856" spans="1:2">
      <c r="A1856" s="7">
        <v>1.27</v>
      </c>
      <c r="B1856" s="7">
        <v>3.999231</v>
      </c>
    </row>
    <row r="1857" spans="1:2">
      <c r="A1857" s="7">
        <v>1.27</v>
      </c>
      <c r="B1857" s="7">
        <v>3.8416830000000002</v>
      </c>
    </row>
    <row r="1858" spans="1:2">
      <c r="A1858" s="7">
        <v>1.27</v>
      </c>
      <c r="B1858" s="7">
        <v>2.9526880000000002</v>
      </c>
    </row>
    <row r="1859" spans="1:2">
      <c r="A1859" s="7">
        <v>1.27</v>
      </c>
      <c r="B1859" s="7">
        <v>2.963155</v>
      </c>
    </row>
    <row r="1860" spans="1:2">
      <c r="A1860" s="7">
        <v>1.27</v>
      </c>
      <c r="B1860" s="7">
        <v>4.8690860000000002</v>
      </c>
    </row>
    <row r="1861" spans="1:2">
      <c r="A1861" s="7">
        <v>1.27</v>
      </c>
      <c r="B1861" s="7">
        <v>3.7773509999999999</v>
      </c>
    </row>
    <row r="1862" spans="1:2">
      <c r="A1862" s="7">
        <v>1.27</v>
      </c>
      <c r="B1862" s="7">
        <v>3.0069819999999998</v>
      </c>
    </row>
    <row r="1863" spans="1:2">
      <c r="A1863" s="7">
        <v>1.27</v>
      </c>
      <c r="B1863" s="7">
        <v>1.396091</v>
      </c>
    </row>
    <row r="1864" spans="1:2">
      <c r="A1864" s="7">
        <v>1.27</v>
      </c>
      <c r="B1864" s="7">
        <v>4.4560199999999996</v>
      </c>
    </row>
    <row r="1865" spans="1:2">
      <c r="A1865" s="7">
        <v>1.27</v>
      </c>
      <c r="B1865" s="7">
        <v>5.3291490000000001</v>
      </c>
    </row>
    <row r="1866" spans="1:2">
      <c r="A1866" s="7">
        <v>1.27</v>
      </c>
      <c r="B1866" s="7">
        <v>1.9430590000000001</v>
      </c>
    </row>
    <row r="1867" spans="1:2">
      <c r="A1867" s="7">
        <v>1.27</v>
      </c>
      <c r="B1867" s="7">
        <v>3.5293230000000002</v>
      </c>
    </row>
    <row r="1868" spans="1:2">
      <c r="A1868" s="7">
        <v>1.27</v>
      </c>
      <c r="B1868" s="7">
        <v>3.1465299999999998</v>
      </c>
    </row>
    <row r="1869" spans="1:2">
      <c r="A1869" s="7">
        <v>1.27</v>
      </c>
      <c r="B1869" s="7">
        <v>2.436531</v>
      </c>
    </row>
    <row r="1870" spans="1:2">
      <c r="A1870" s="7">
        <v>1.27</v>
      </c>
      <c r="B1870" s="7">
        <v>1.8699840000000001</v>
      </c>
    </row>
    <row r="1871" spans="1:2">
      <c r="A1871" s="7">
        <v>1.27</v>
      </c>
      <c r="B1871" s="7">
        <v>1.893335</v>
      </c>
    </row>
    <row r="1872" spans="1:2">
      <c r="A1872" s="7">
        <v>1.26</v>
      </c>
      <c r="B1872" s="7">
        <v>4.2582040000000001</v>
      </c>
    </row>
    <row r="1873" spans="1:2">
      <c r="A1873" s="7">
        <v>1.26</v>
      </c>
      <c r="B1873" s="7">
        <v>2.9431699999999998</v>
      </c>
    </row>
    <row r="1874" spans="1:2">
      <c r="A1874" s="7">
        <v>1.26</v>
      </c>
      <c r="B1874" s="7">
        <v>2.1689449999999999</v>
      </c>
    </row>
    <row r="1875" spans="1:2">
      <c r="A1875" s="7">
        <v>1.26</v>
      </c>
      <c r="B1875" s="7">
        <v>2.5973950000000001</v>
      </c>
    </row>
    <row r="1876" spans="1:2">
      <c r="A1876" s="7">
        <v>1.26</v>
      </c>
      <c r="B1876" s="7">
        <v>3.4909690000000002</v>
      </c>
    </row>
    <row r="1877" spans="1:2">
      <c r="A1877" s="7">
        <v>1.26</v>
      </c>
      <c r="B1877" s="7">
        <v>2.7896800000000002</v>
      </c>
    </row>
    <row r="1878" spans="1:2">
      <c r="A1878" s="7">
        <v>1.26</v>
      </c>
      <c r="B1878" s="7">
        <v>2.7285370000000002</v>
      </c>
    </row>
    <row r="1879" spans="1:2">
      <c r="A1879" s="7">
        <v>1.26</v>
      </c>
      <c r="B1879" s="7">
        <v>4.26431</v>
      </c>
    </row>
    <row r="1880" spans="1:2">
      <c r="A1880" s="7">
        <v>1.26</v>
      </c>
      <c r="B1880" s="7">
        <v>2.813377</v>
      </c>
    </row>
    <row r="1881" spans="1:2">
      <c r="A1881" s="7">
        <v>1.26</v>
      </c>
      <c r="B1881" s="7">
        <v>2.370034</v>
      </c>
    </row>
    <row r="1882" spans="1:2">
      <c r="A1882" s="7">
        <v>1.26</v>
      </c>
      <c r="B1882" s="7">
        <v>1.846765</v>
      </c>
    </row>
    <row r="1883" spans="1:2">
      <c r="A1883" s="7">
        <v>1.26</v>
      </c>
      <c r="B1883" s="7">
        <v>1.8701239999999999</v>
      </c>
    </row>
    <row r="1884" spans="1:2">
      <c r="A1884" s="7">
        <v>1.26</v>
      </c>
      <c r="B1884" s="7">
        <v>1.771998</v>
      </c>
    </row>
    <row r="1885" spans="1:2">
      <c r="A1885" s="7">
        <v>1.26</v>
      </c>
      <c r="B1885" s="7">
        <v>2.7515260000000001</v>
      </c>
    </row>
    <row r="1886" spans="1:2">
      <c r="A1886" s="7">
        <v>1.26</v>
      </c>
      <c r="B1886" s="7">
        <v>5.0553220000000003</v>
      </c>
    </row>
    <row r="1887" spans="1:2">
      <c r="A1887" s="7">
        <v>1.26</v>
      </c>
      <c r="B1887" s="7">
        <v>3.6636199999999999</v>
      </c>
    </row>
    <row r="1888" spans="1:2">
      <c r="A1888" s="7">
        <v>1.26</v>
      </c>
      <c r="B1888" s="7">
        <v>1.9073610000000001</v>
      </c>
    </row>
    <row r="1889" spans="1:2">
      <c r="A1889" s="7">
        <v>1.26</v>
      </c>
      <c r="B1889" s="7">
        <v>2.9060769999999998</v>
      </c>
    </row>
    <row r="1890" spans="1:2">
      <c r="A1890" s="7">
        <v>1.26</v>
      </c>
      <c r="B1890" s="7">
        <v>3.3923369999999999</v>
      </c>
    </row>
    <row r="1891" spans="1:2">
      <c r="A1891" s="7">
        <v>1.26</v>
      </c>
      <c r="B1891" s="7">
        <v>2.3036599999999998</v>
      </c>
    </row>
    <row r="1892" spans="1:2">
      <c r="A1892" s="7">
        <v>1.25</v>
      </c>
      <c r="B1892" s="7">
        <v>2.2792150000000002</v>
      </c>
    </row>
    <row r="1893" spans="1:2">
      <c r="A1893" s="7">
        <v>1.25</v>
      </c>
      <c r="B1893" s="7">
        <v>4.7970139999999999</v>
      </c>
    </row>
    <row r="1894" spans="1:2">
      <c r="A1894" s="7">
        <v>1.25</v>
      </c>
      <c r="B1894" s="7">
        <v>2.9587439999999998</v>
      </c>
    </row>
    <row r="1895" spans="1:2">
      <c r="A1895" s="7">
        <v>1.25</v>
      </c>
      <c r="B1895" s="7">
        <v>2.5198800000000001</v>
      </c>
    </row>
    <row r="1896" spans="1:2">
      <c r="A1896" s="7">
        <v>1.25</v>
      </c>
      <c r="B1896" s="7">
        <v>1.786492</v>
      </c>
    </row>
    <row r="1897" spans="1:2">
      <c r="A1897" s="7">
        <v>1.25</v>
      </c>
      <c r="B1897" s="7">
        <v>2.7226330000000001</v>
      </c>
    </row>
    <row r="1898" spans="1:2">
      <c r="A1898" s="7">
        <v>1.25</v>
      </c>
      <c r="B1898" s="7">
        <v>4.0073939999999997</v>
      </c>
    </row>
    <row r="1899" spans="1:2">
      <c r="A1899" s="7">
        <v>1.25</v>
      </c>
      <c r="B1899" s="7">
        <v>3.2413080000000001</v>
      </c>
    </row>
    <row r="1900" spans="1:2">
      <c r="A1900" s="7">
        <v>1.25</v>
      </c>
      <c r="B1900" s="7">
        <v>4.6901820000000001</v>
      </c>
    </row>
    <row r="1901" spans="1:2">
      <c r="A1901" s="7">
        <v>1.25</v>
      </c>
      <c r="B1901" s="7">
        <v>5.3408259999999999</v>
      </c>
    </row>
    <row r="1902" spans="1:2">
      <c r="A1902" s="7">
        <v>1.25</v>
      </c>
      <c r="B1902" s="7">
        <v>3.9187910000000001</v>
      </c>
    </row>
    <row r="1903" spans="1:2">
      <c r="A1903" s="7">
        <v>1.25</v>
      </c>
      <c r="B1903" s="7">
        <v>3.3670520000000002</v>
      </c>
    </row>
    <row r="1904" spans="1:2">
      <c r="A1904" s="7">
        <v>1.25</v>
      </c>
      <c r="B1904" s="7">
        <v>2.581941</v>
      </c>
    </row>
    <row r="1905" spans="1:2">
      <c r="A1905" s="7">
        <v>1.25</v>
      </c>
      <c r="B1905" s="7">
        <v>3.4399259999999998</v>
      </c>
    </row>
    <row r="1906" spans="1:2">
      <c r="A1906" s="7">
        <v>1.25</v>
      </c>
      <c r="B1906" s="7">
        <v>3.664174</v>
      </c>
    </row>
    <row r="1907" spans="1:2">
      <c r="A1907" s="7">
        <v>1.25</v>
      </c>
      <c r="B1907" s="7">
        <v>3.664174</v>
      </c>
    </row>
    <row r="1908" spans="1:2">
      <c r="A1908" s="7">
        <v>1.25</v>
      </c>
      <c r="B1908" s="7">
        <v>3.3826299999999998</v>
      </c>
    </row>
    <row r="1909" spans="1:2">
      <c r="A1909" s="7">
        <v>1.25</v>
      </c>
      <c r="B1909" s="7">
        <v>3.2875670000000001</v>
      </c>
    </row>
    <row r="1910" spans="1:2">
      <c r="A1910" s="7">
        <v>1.25</v>
      </c>
      <c r="B1910" s="7">
        <v>3.5015619999999998</v>
      </c>
    </row>
    <row r="1911" spans="1:2">
      <c r="A1911" s="7">
        <v>1.25</v>
      </c>
      <c r="B1911" s="7">
        <v>6.1473120000000003</v>
      </c>
    </row>
    <row r="1912" spans="1:2">
      <c r="A1912" s="7">
        <v>1.25</v>
      </c>
      <c r="B1912" s="7">
        <v>3.7798470000000002</v>
      </c>
    </row>
    <row r="1913" spans="1:2">
      <c r="A1913" s="7">
        <v>1.25</v>
      </c>
      <c r="B1913" s="7">
        <v>1.406571</v>
      </c>
    </row>
    <row r="1914" spans="1:2">
      <c r="A1914" s="7">
        <v>1.25</v>
      </c>
      <c r="B1914" s="7">
        <v>2.566865</v>
      </c>
    </row>
    <row r="1915" spans="1:2">
      <c r="A1915" s="7">
        <v>1.25</v>
      </c>
      <c r="B1915" s="7">
        <v>2.5334219999999998</v>
      </c>
    </row>
    <row r="1916" spans="1:2">
      <c r="A1916" s="7">
        <v>1.25</v>
      </c>
      <c r="B1916" s="7">
        <v>2.9798209999999998</v>
      </c>
    </row>
    <row r="1917" spans="1:2">
      <c r="A1917" s="7">
        <v>1.25</v>
      </c>
      <c r="B1917" s="7">
        <v>3.7996829999999999</v>
      </c>
    </row>
    <row r="1918" spans="1:2">
      <c r="A1918" s="7">
        <v>1.25</v>
      </c>
      <c r="B1918" s="7">
        <v>4.145975</v>
      </c>
    </row>
    <row r="1919" spans="1:2">
      <c r="A1919" s="7">
        <v>1.24</v>
      </c>
      <c r="B1919" s="7">
        <v>4.6907350000000001</v>
      </c>
    </row>
    <row r="1920" spans="1:2">
      <c r="A1920" s="7">
        <v>1.24</v>
      </c>
      <c r="B1920" s="7">
        <v>1.9094880000000001</v>
      </c>
    </row>
    <row r="1921" spans="1:2">
      <c r="A1921" s="7">
        <v>1.24</v>
      </c>
      <c r="B1921" s="7">
        <v>3.047053</v>
      </c>
    </row>
    <row r="1922" spans="1:2">
      <c r="A1922" s="7">
        <v>1.24</v>
      </c>
      <c r="B1922" s="7">
        <v>4.192126</v>
      </c>
    </row>
    <row r="1923" spans="1:2">
      <c r="A1923" s="7">
        <v>1.24</v>
      </c>
      <c r="B1923" s="7">
        <v>4.6396509999999997</v>
      </c>
    </row>
    <row r="1924" spans="1:2">
      <c r="A1924" s="7">
        <v>1.24</v>
      </c>
      <c r="B1924" s="7">
        <v>3.8456589999999999</v>
      </c>
    </row>
    <row r="1925" spans="1:2">
      <c r="A1925" s="7">
        <v>1.24</v>
      </c>
      <c r="B1925" s="7">
        <v>2.9799790000000002</v>
      </c>
    </row>
    <row r="1926" spans="1:2">
      <c r="A1926" s="7">
        <v>1.24</v>
      </c>
      <c r="B1926" s="7">
        <v>2.6411280000000001</v>
      </c>
    </row>
    <row r="1927" spans="1:2">
      <c r="A1927" s="7">
        <v>1.24</v>
      </c>
      <c r="B1927" s="7">
        <v>2.9795470000000002</v>
      </c>
    </row>
    <row r="1928" spans="1:2">
      <c r="A1928" s="7">
        <v>1.24</v>
      </c>
      <c r="B1928" s="7">
        <v>1.925179</v>
      </c>
    </row>
    <row r="1929" spans="1:2">
      <c r="A1929" s="7">
        <v>1.24</v>
      </c>
      <c r="B1929" s="7">
        <v>2.9604409999999999</v>
      </c>
    </row>
    <row r="1930" spans="1:2">
      <c r="A1930" s="7">
        <v>1.24</v>
      </c>
      <c r="B1930" s="7">
        <v>3.3402069999999999</v>
      </c>
    </row>
    <row r="1931" spans="1:2">
      <c r="A1931" s="7">
        <v>1.24</v>
      </c>
      <c r="B1931" s="7">
        <v>2.0880809999999999</v>
      </c>
    </row>
    <row r="1932" spans="1:2">
      <c r="A1932" s="7">
        <v>1.24</v>
      </c>
      <c r="B1932" s="7">
        <v>2.679408</v>
      </c>
    </row>
    <row r="1933" spans="1:2">
      <c r="A1933" s="7">
        <v>1.24</v>
      </c>
      <c r="B1933" s="7">
        <v>2.0617649999999998</v>
      </c>
    </row>
    <row r="1934" spans="1:2">
      <c r="A1934" s="7">
        <v>1.24</v>
      </c>
      <c r="B1934" s="7">
        <v>1.387823</v>
      </c>
    </row>
    <row r="1935" spans="1:2">
      <c r="A1935" s="7">
        <v>1.24</v>
      </c>
      <c r="B1935" s="7">
        <v>4.440855</v>
      </c>
    </row>
    <row r="1936" spans="1:2">
      <c r="A1936" s="7">
        <v>1.24</v>
      </c>
      <c r="B1936" s="7">
        <v>3.781838</v>
      </c>
    </row>
    <row r="1937" spans="1:2">
      <c r="A1937" s="7">
        <v>1.24</v>
      </c>
      <c r="B1937" s="7">
        <v>2.2167979999999998</v>
      </c>
    </row>
    <row r="1938" spans="1:2">
      <c r="A1938" s="7">
        <v>1.24</v>
      </c>
      <c r="B1938" s="7">
        <v>3.0804909999999999</v>
      </c>
    </row>
    <row r="1939" spans="1:2">
      <c r="A1939" s="7">
        <v>1.24</v>
      </c>
      <c r="B1939" s="7">
        <v>1.510138</v>
      </c>
    </row>
    <row r="1940" spans="1:2">
      <c r="A1940" s="7">
        <v>1.24</v>
      </c>
      <c r="B1940" s="7">
        <v>1.785401</v>
      </c>
    </row>
    <row r="1941" spans="1:2">
      <c r="A1941" s="7">
        <v>1.24</v>
      </c>
      <c r="B1941" s="7">
        <v>3.7944979999999999</v>
      </c>
    </row>
    <row r="1942" spans="1:2">
      <c r="A1942" s="7">
        <v>1.24</v>
      </c>
      <c r="B1942" s="7">
        <v>2.7502550000000001</v>
      </c>
    </row>
    <row r="1943" spans="1:2">
      <c r="A1943" s="7">
        <v>1.24</v>
      </c>
      <c r="B1943" s="7">
        <v>1.6148849999999999</v>
      </c>
    </row>
    <row r="1944" spans="1:2">
      <c r="A1944" s="7">
        <v>1.24</v>
      </c>
      <c r="B1944" s="7">
        <v>2.6839110000000002</v>
      </c>
    </row>
    <row r="1945" spans="1:2">
      <c r="A1945" s="7">
        <v>1.24</v>
      </c>
      <c r="B1945" s="7">
        <v>2.7927420000000001</v>
      </c>
    </row>
    <row r="1946" spans="1:2">
      <c r="A1946" s="7">
        <v>1.24</v>
      </c>
      <c r="B1946" s="7">
        <v>4.1401260000000004</v>
      </c>
    </row>
    <row r="1947" spans="1:2">
      <c r="A1947" s="7">
        <v>1.24</v>
      </c>
      <c r="B1947" s="7">
        <v>5.0796760000000001</v>
      </c>
    </row>
    <row r="1948" spans="1:2">
      <c r="A1948" s="7">
        <v>1.24</v>
      </c>
      <c r="B1948" s="7">
        <v>4.5623550000000002</v>
      </c>
    </row>
    <row r="1949" spans="1:2">
      <c r="A1949" s="7">
        <v>1.24</v>
      </c>
      <c r="B1949" s="7">
        <v>3.0698919999999998</v>
      </c>
    </row>
    <row r="1950" spans="1:2">
      <c r="A1950" s="7">
        <v>1.24</v>
      </c>
      <c r="B1950" s="7">
        <v>4.3550570000000004</v>
      </c>
    </row>
    <row r="1951" spans="1:2">
      <c r="A1951" s="7">
        <v>1.24</v>
      </c>
      <c r="B1951" s="7">
        <v>2.9423840000000001</v>
      </c>
    </row>
    <row r="1952" spans="1:2">
      <c r="A1952" s="7">
        <v>1.24</v>
      </c>
      <c r="B1952" s="7">
        <v>1.393456</v>
      </c>
    </row>
    <row r="1953" spans="1:2">
      <c r="A1953" s="7">
        <v>1.24</v>
      </c>
      <c r="B1953" s="7">
        <v>3.440823</v>
      </c>
    </row>
    <row r="1954" spans="1:2">
      <c r="A1954" s="7">
        <v>1.23</v>
      </c>
      <c r="B1954" s="7">
        <v>3.7569520000000001</v>
      </c>
    </row>
    <row r="1955" spans="1:2">
      <c r="A1955" s="7">
        <v>1.23</v>
      </c>
      <c r="B1955" s="7">
        <v>1.4261219999999999</v>
      </c>
    </row>
    <row r="1956" spans="1:2">
      <c r="A1956" s="7">
        <v>1.23</v>
      </c>
      <c r="B1956" s="7">
        <v>4.3188719999999998</v>
      </c>
    </row>
    <row r="1957" spans="1:2">
      <c r="A1957" s="7">
        <v>1.23</v>
      </c>
      <c r="B1957" s="7">
        <v>2.5663830000000001</v>
      </c>
    </row>
    <row r="1958" spans="1:2">
      <c r="A1958" s="7">
        <v>1.23</v>
      </c>
      <c r="B1958" s="7">
        <v>3.1642480000000002</v>
      </c>
    </row>
    <row r="1959" spans="1:2">
      <c r="A1959" s="7">
        <v>1.23</v>
      </c>
      <c r="B1959" s="7">
        <v>1.4010009999999999</v>
      </c>
    </row>
    <row r="1960" spans="1:2">
      <c r="A1960" s="7">
        <v>1.23</v>
      </c>
      <c r="B1960" s="7">
        <v>3.9212750000000001</v>
      </c>
    </row>
    <row r="1961" spans="1:2">
      <c r="A1961" s="7">
        <v>1.23</v>
      </c>
      <c r="B1961" s="7">
        <v>2.9894219999999998</v>
      </c>
    </row>
    <row r="1962" spans="1:2">
      <c r="A1962" s="7">
        <v>1.23</v>
      </c>
      <c r="B1962" s="7">
        <v>3.1028799999999999</v>
      </c>
    </row>
    <row r="1963" spans="1:2">
      <c r="A1963" s="7">
        <v>1.23</v>
      </c>
      <c r="B1963" s="7">
        <v>3.181972</v>
      </c>
    </row>
    <row r="1964" spans="1:2">
      <c r="A1964" s="7">
        <v>1.23</v>
      </c>
      <c r="B1964" s="7">
        <v>1.3634759999999999</v>
      </c>
    </row>
    <row r="1965" spans="1:2">
      <c r="A1965" s="7">
        <v>1.23</v>
      </c>
      <c r="B1965" s="7">
        <v>2.301145</v>
      </c>
    </row>
    <row r="1966" spans="1:2">
      <c r="A1966" s="7">
        <v>1.23</v>
      </c>
      <c r="B1966" s="7">
        <v>4.588139</v>
      </c>
    </row>
    <row r="1967" spans="1:2">
      <c r="A1967" s="7">
        <v>1.23</v>
      </c>
      <c r="B1967" s="7">
        <v>4.4463270000000001</v>
      </c>
    </row>
    <row r="1968" spans="1:2">
      <c r="A1968" s="7">
        <v>1.23</v>
      </c>
      <c r="B1968" s="7">
        <v>4.4463270000000001</v>
      </c>
    </row>
    <row r="1969" spans="1:2">
      <c r="A1969" s="7">
        <v>1.23</v>
      </c>
      <c r="B1969" s="7">
        <v>3.4652059999999998</v>
      </c>
    </row>
    <row r="1970" spans="1:2">
      <c r="A1970" s="7">
        <v>1.23</v>
      </c>
      <c r="B1970" s="7">
        <v>2.6044510000000001</v>
      </c>
    </row>
    <row r="1971" spans="1:2">
      <c r="A1971" s="7">
        <v>1.23</v>
      </c>
      <c r="B1971" s="7">
        <v>3.8120050000000001</v>
      </c>
    </row>
    <row r="1972" spans="1:2">
      <c r="A1972" s="7">
        <v>1.23</v>
      </c>
      <c r="B1972" s="7">
        <v>4.1961649999999997</v>
      </c>
    </row>
    <row r="1973" spans="1:2">
      <c r="A1973" s="7">
        <v>1.23</v>
      </c>
      <c r="B1973" s="7">
        <v>2.8547829999999998</v>
      </c>
    </row>
    <row r="1974" spans="1:2">
      <c r="A1974" s="7">
        <v>1.23</v>
      </c>
      <c r="B1974" s="7">
        <v>1.4820709999999999</v>
      </c>
    </row>
    <row r="1975" spans="1:2">
      <c r="A1975" s="7">
        <v>1.23</v>
      </c>
      <c r="B1975" s="7">
        <v>1.959211</v>
      </c>
    </row>
    <row r="1976" spans="1:2">
      <c r="A1976" s="7">
        <v>1.23</v>
      </c>
      <c r="B1976" s="7">
        <v>2.532022</v>
      </c>
    </row>
    <row r="1977" spans="1:2">
      <c r="A1977" s="7">
        <v>1.23</v>
      </c>
      <c r="B1977" s="7">
        <v>3.2821180000000001</v>
      </c>
    </row>
    <row r="1978" spans="1:2">
      <c r="A1978" s="7">
        <v>1.23</v>
      </c>
      <c r="B1978" s="7">
        <v>3.6497380000000001</v>
      </c>
    </row>
    <row r="1979" spans="1:2">
      <c r="A1979" s="7">
        <v>1.22</v>
      </c>
      <c r="B1979" s="7">
        <v>2.6481430000000001</v>
      </c>
    </row>
    <row r="1980" spans="1:2">
      <c r="A1980" s="7">
        <v>1.22</v>
      </c>
      <c r="B1980" s="7">
        <v>4.1480110000000003</v>
      </c>
    </row>
    <row r="1981" spans="1:2">
      <c r="A1981" s="7">
        <v>1.22</v>
      </c>
      <c r="B1981" s="7">
        <v>3.9459300000000002</v>
      </c>
    </row>
    <row r="1982" spans="1:2">
      <c r="A1982" s="7">
        <v>1.22</v>
      </c>
      <c r="B1982" s="7">
        <v>3.8868819999999999</v>
      </c>
    </row>
    <row r="1983" spans="1:2">
      <c r="A1983" s="7">
        <v>1.22</v>
      </c>
      <c r="B1983" s="7">
        <v>1.9200839999999999</v>
      </c>
    </row>
    <row r="1984" spans="1:2">
      <c r="A1984" s="7">
        <v>1.22</v>
      </c>
      <c r="B1984" s="7">
        <v>3.0073759999999998</v>
      </c>
    </row>
    <row r="1985" spans="1:2">
      <c r="A1985" s="7">
        <v>1.22</v>
      </c>
      <c r="B1985" s="7">
        <v>3.0094820000000002</v>
      </c>
    </row>
    <row r="1986" spans="1:2">
      <c r="A1986" s="7">
        <v>1.22</v>
      </c>
      <c r="B1986" s="7">
        <v>2.424865</v>
      </c>
    </row>
    <row r="1987" spans="1:2">
      <c r="A1987" s="7">
        <v>1.22</v>
      </c>
      <c r="B1987" s="7">
        <v>5.2815190000000003</v>
      </c>
    </row>
    <row r="1988" spans="1:2">
      <c r="A1988" s="7">
        <v>1.22</v>
      </c>
      <c r="B1988" s="7">
        <v>2.6660020000000002</v>
      </c>
    </row>
    <row r="1989" spans="1:2">
      <c r="A1989" s="7">
        <v>1.22</v>
      </c>
      <c r="B1989" s="7">
        <v>1.4181900000000001</v>
      </c>
    </row>
    <row r="1990" spans="1:2">
      <c r="A1990" s="7">
        <v>1.22</v>
      </c>
      <c r="B1990" s="7">
        <v>4.1599700000000004</v>
      </c>
    </row>
    <row r="1991" spans="1:2">
      <c r="A1991" s="7">
        <v>1.22</v>
      </c>
      <c r="B1991" s="7">
        <v>2.6402420000000002</v>
      </c>
    </row>
    <row r="1992" spans="1:2">
      <c r="A1992" s="7">
        <v>1.22</v>
      </c>
      <c r="B1992" s="7">
        <v>2.894056</v>
      </c>
    </row>
    <row r="1993" spans="1:2">
      <c r="A1993" s="7">
        <v>1.22</v>
      </c>
      <c r="B1993" s="7">
        <v>1.8600300000000001</v>
      </c>
    </row>
    <row r="1994" spans="1:2">
      <c r="A1994" s="7">
        <v>1.22</v>
      </c>
      <c r="B1994" s="7">
        <v>3.537328</v>
      </c>
    </row>
    <row r="1995" spans="1:2">
      <c r="A1995" s="7">
        <v>1.22</v>
      </c>
      <c r="B1995" s="7">
        <v>3.105864</v>
      </c>
    </row>
    <row r="1996" spans="1:2">
      <c r="A1996" s="7">
        <v>1.22</v>
      </c>
      <c r="B1996" s="7">
        <v>1.848922</v>
      </c>
    </row>
    <row r="1997" spans="1:2">
      <c r="A1997" s="7">
        <v>1.22</v>
      </c>
      <c r="B1997" s="7">
        <v>3.480289</v>
      </c>
    </row>
    <row r="1998" spans="1:2">
      <c r="A1998" s="7">
        <v>1.22</v>
      </c>
      <c r="B1998" s="7">
        <v>4.1459190000000001</v>
      </c>
    </row>
    <row r="1999" spans="1:2">
      <c r="A1999" s="7">
        <v>1.22</v>
      </c>
      <c r="B1999" s="7">
        <v>3.0567799999999998</v>
      </c>
    </row>
    <row r="2000" spans="1:2">
      <c r="A2000" s="7">
        <v>1.22</v>
      </c>
      <c r="B2000" s="7">
        <v>1.3728089999999999</v>
      </c>
    </row>
    <row r="2001" spans="1:2">
      <c r="A2001" s="7">
        <v>1.22</v>
      </c>
      <c r="B2001" s="7">
        <v>3.9103569999999999</v>
      </c>
    </row>
    <row r="2002" spans="1:2">
      <c r="A2002" s="7">
        <v>1.22</v>
      </c>
      <c r="B2002" s="7">
        <v>3.5723129999999998</v>
      </c>
    </row>
    <row r="2003" spans="1:2">
      <c r="A2003" s="7">
        <v>1.22</v>
      </c>
      <c r="B2003" s="7">
        <v>5.7568530000000004</v>
      </c>
    </row>
    <row r="2004" spans="1:2">
      <c r="A2004" s="7">
        <v>1.22</v>
      </c>
      <c r="B2004" s="7">
        <v>2.3843860000000001</v>
      </c>
    </row>
    <row r="2005" spans="1:2">
      <c r="A2005" s="7">
        <v>1.22</v>
      </c>
      <c r="B2005" s="7">
        <v>3.661896</v>
      </c>
    </row>
    <row r="2006" spans="1:2">
      <c r="A2006" s="7">
        <v>1.22</v>
      </c>
      <c r="B2006" s="7">
        <v>2.2234159999999998</v>
      </c>
    </row>
    <row r="2007" spans="1:2">
      <c r="A2007" s="7">
        <v>1.22</v>
      </c>
      <c r="B2007" s="7">
        <v>3.1595490000000002</v>
      </c>
    </row>
    <row r="2008" spans="1:2">
      <c r="A2008" s="7">
        <v>1.22</v>
      </c>
      <c r="B2008" s="7">
        <v>2.6456590000000002</v>
      </c>
    </row>
    <row r="2009" spans="1:2">
      <c r="A2009" s="7">
        <v>1.22</v>
      </c>
      <c r="B2009" s="7">
        <v>3.0100709999999999</v>
      </c>
    </row>
    <row r="2010" spans="1:2">
      <c r="A2010" s="7">
        <v>1.22</v>
      </c>
      <c r="B2010" s="7">
        <v>4.7705929999999999</v>
      </c>
    </row>
    <row r="2011" spans="1:2">
      <c r="A2011" s="7">
        <v>1.21</v>
      </c>
      <c r="B2011" s="7">
        <v>4.377872</v>
      </c>
    </row>
    <row r="2012" spans="1:2">
      <c r="A2012" s="7">
        <v>1.21</v>
      </c>
      <c r="B2012" s="7">
        <v>3.5228920000000001</v>
      </c>
    </row>
    <row r="2013" spans="1:2">
      <c r="A2013" s="7">
        <v>1.21</v>
      </c>
      <c r="B2013" s="7">
        <v>2.9913959999999999</v>
      </c>
    </row>
    <row r="2014" spans="1:2">
      <c r="A2014" s="7">
        <v>1.21</v>
      </c>
      <c r="B2014" s="7">
        <v>4.5976660000000003</v>
      </c>
    </row>
    <row r="2015" spans="1:2">
      <c r="A2015" s="7">
        <v>1.21</v>
      </c>
      <c r="B2015" s="7">
        <v>1.6610050000000001</v>
      </c>
    </row>
    <row r="2016" spans="1:2">
      <c r="A2016" s="7">
        <v>1.21</v>
      </c>
      <c r="B2016" s="7">
        <v>3.3233480000000002</v>
      </c>
    </row>
    <row r="2017" spans="1:2">
      <c r="A2017" s="7">
        <v>1.21</v>
      </c>
      <c r="B2017" s="7">
        <v>2.76206</v>
      </c>
    </row>
    <row r="2018" spans="1:2">
      <c r="A2018" s="7">
        <v>1.21</v>
      </c>
      <c r="B2018" s="7">
        <v>3.2116760000000002</v>
      </c>
    </row>
    <row r="2019" spans="1:2">
      <c r="A2019" s="7">
        <v>1.21</v>
      </c>
      <c r="B2019" s="7">
        <v>2.9525359999999998</v>
      </c>
    </row>
    <row r="2020" spans="1:2">
      <c r="A2020" s="7">
        <v>1.21</v>
      </c>
      <c r="B2020" s="7">
        <v>3.704205</v>
      </c>
    </row>
    <row r="2021" spans="1:2">
      <c r="A2021" s="7">
        <v>1.21</v>
      </c>
      <c r="B2021" s="7">
        <v>2.9152499999999999</v>
      </c>
    </row>
    <row r="2022" spans="1:2">
      <c r="A2022" s="7">
        <v>1.21</v>
      </c>
      <c r="B2022" s="7">
        <v>2.9152499999999999</v>
      </c>
    </row>
    <row r="2023" spans="1:2">
      <c r="A2023" s="7">
        <v>1.21</v>
      </c>
      <c r="B2023" s="7">
        <v>2.6889590000000001</v>
      </c>
    </row>
    <row r="2024" spans="1:2">
      <c r="A2024" s="7">
        <v>1.21</v>
      </c>
      <c r="B2024" s="7">
        <v>4.8100829999999997</v>
      </c>
    </row>
    <row r="2025" spans="1:2">
      <c r="A2025" s="7">
        <v>1.21</v>
      </c>
      <c r="B2025" s="7">
        <v>1.585429</v>
      </c>
    </row>
    <row r="2026" spans="1:2">
      <c r="A2026" s="7">
        <v>1.21</v>
      </c>
      <c r="B2026" s="7">
        <v>3.1617500000000001</v>
      </c>
    </row>
    <row r="2027" spans="1:2">
      <c r="A2027" s="7">
        <v>1.21</v>
      </c>
      <c r="B2027" s="7">
        <v>4.0896520000000001</v>
      </c>
    </row>
    <row r="2028" spans="1:2">
      <c r="A2028" s="7">
        <v>1.21</v>
      </c>
      <c r="B2028" s="7">
        <v>4.2283759999999999</v>
      </c>
    </row>
    <row r="2029" spans="1:2">
      <c r="A2029" s="7">
        <v>1.21</v>
      </c>
      <c r="B2029" s="7">
        <v>4.4405559999999999</v>
      </c>
    </row>
    <row r="2030" spans="1:2">
      <c r="A2030" s="7">
        <v>1.21</v>
      </c>
      <c r="B2030" s="7">
        <v>4.4893109999999998</v>
      </c>
    </row>
    <row r="2031" spans="1:2">
      <c r="A2031" s="7">
        <v>1.21</v>
      </c>
      <c r="B2031" s="7">
        <v>3.1911640000000001</v>
      </c>
    </row>
    <row r="2032" spans="1:2">
      <c r="A2032" s="7">
        <v>1.21</v>
      </c>
      <c r="B2032" s="7">
        <v>2.6884960000000002</v>
      </c>
    </row>
    <row r="2033" spans="1:2">
      <c r="A2033" s="7">
        <v>1.21</v>
      </c>
      <c r="B2033" s="7">
        <v>4.6907930000000002</v>
      </c>
    </row>
    <row r="2034" spans="1:2">
      <c r="A2034" s="7">
        <v>1.21</v>
      </c>
      <c r="B2034" s="7">
        <v>3.3543660000000002</v>
      </c>
    </row>
    <row r="2035" spans="1:2">
      <c r="A2035" s="7">
        <v>1.21</v>
      </c>
      <c r="B2035" s="7">
        <v>2.797183</v>
      </c>
    </row>
    <row r="2036" spans="1:2">
      <c r="A2036" s="7">
        <v>1.21</v>
      </c>
      <c r="B2036" s="7">
        <v>2.8852169999999999</v>
      </c>
    </row>
    <row r="2037" spans="1:2">
      <c r="A2037" s="7">
        <v>1.21</v>
      </c>
      <c r="B2037" s="7">
        <v>3.5872069999999998</v>
      </c>
    </row>
    <row r="2038" spans="1:2">
      <c r="A2038" s="7">
        <v>1.21</v>
      </c>
      <c r="B2038" s="7">
        <v>4.158023</v>
      </c>
    </row>
    <row r="2039" spans="1:2">
      <c r="A2039" s="7">
        <v>1.2</v>
      </c>
      <c r="B2039" s="7">
        <v>2.470682</v>
      </c>
    </row>
    <row r="2040" spans="1:2">
      <c r="A2040" s="7">
        <v>1.2</v>
      </c>
      <c r="B2040" s="7">
        <v>3.0897070000000002</v>
      </c>
    </row>
    <row r="2041" spans="1:2">
      <c r="A2041" s="7">
        <v>1.2</v>
      </c>
      <c r="B2041" s="7">
        <v>1.5824549999999999</v>
      </c>
    </row>
    <row r="2042" spans="1:2">
      <c r="A2042" s="7">
        <v>1.2</v>
      </c>
      <c r="B2042" s="7">
        <v>6.1368739999999997</v>
      </c>
    </row>
    <row r="2043" spans="1:2">
      <c r="A2043" s="7">
        <v>1.2</v>
      </c>
      <c r="B2043" s="7">
        <v>1.9404650000000001</v>
      </c>
    </row>
    <row r="2044" spans="1:2">
      <c r="A2044" s="7">
        <v>1.2</v>
      </c>
      <c r="B2044" s="7">
        <v>1.9404650000000001</v>
      </c>
    </row>
    <row r="2045" spans="1:2">
      <c r="A2045" s="7">
        <v>1.2</v>
      </c>
      <c r="B2045" s="7">
        <v>3.89852</v>
      </c>
    </row>
    <row r="2046" spans="1:2">
      <c r="A2046" s="7">
        <v>1.2</v>
      </c>
      <c r="B2046" s="7">
        <v>3.9469020000000001</v>
      </c>
    </row>
    <row r="2047" spans="1:2">
      <c r="A2047" s="7">
        <v>1.2</v>
      </c>
      <c r="B2047" s="7">
        <v>3.461808</v>
      </c>
    </row>
    <row r="2048" spans="1:2">
      <c r="A2048" s="7">
        <v>1.2</v>
      </c>
      <c r="B2048" s="7">
        <v>1.8049029999999999</v>
      </c>
    </row>
    <row r="2049" spans="1:2">
      <c r="A2049" s="7">
        <v>1.2</v>
      </c>
      <c r="B2049" s="7">
        <v>3.6113040000000001</v>
      </c>
    </row>
    <row r="2050" spans="1:2">
      <c r="A2050" s="7">
        <v>1.2</v>
      </c>
      <c r="B2050" s="7">
        <v>2.8673799999999998</v>
      </c>
    </row>
    <row r="2051" spans="1:2">
      <c r="A2051" s="7">
        <v>1.2</v>
      </c>
      <c r="B2051" s="7">
        <v>1.518629</v>
      </c>
    </row>
    <row r="2052" spans="1:2">
      <c r="A2052" s="7">
        <v>1.2</v>
      </c>
      <c r="B2052" s="7">
        <v>2.4268930000000002</v>
      </c>
    </row>
    <row r="2053" spans="1:2">
      <c r="A2053" s="7">
        <v>1.2</v>
      </c>
      <c r="B2053" s="7">
        <v>3.5164140000000002</v>
      </c>
    </row>
    <row r="2054" spans="1:2">
      <c r="A2054" s="7">
        <v>1.2</v>
      </c>
      <c r="B2054" s="7">
        <v>3.566786</v>
      </c>
    </row>
    <row r="2055" spans="1:2">
      <c r="A2055" s="7">
        <v>1.2</v>
      </c>
      <c r="B2055" s="7">
        <v>3.060327</v>
      </c>
    </row>
    <row r="2056" spans="1:2">
      <c r="A2056" s="7">
        <v>1.2</v>
      </c>
      <c r="B2056" s="7">
        <v>2.879308</v>
      </c>
    </row>
    <row r="2057" spans="1:2">
      <c r="A2057" s="7">
        <v>1.2</v>
      </c>
      <c r="B2057" s="7">
        <v>3.321116</v>
      </c>
    </row>
    <row r="2058" spans="1:2">
      <c r="A2058" s="7">
        <v>1.2</v>
      </c>
      <c r="B2058" s="7">
        <v>3.0209980000000001</v>
      </c>
    </row>
    <row r="2059" spans="1:2">
      <c r="A2059" s="7">
        <v>1.2</v>
      </c>
      <c r="B2059" s="7">
        <v>3.7060810000000002</v>
      </c>
    </row>
    <row r="2060" spans="1:2">
      <c r="A2060" s="7">
        <v>1.2</v>
      </c>
      <c r="B2060" s="7">
        <v>3.4780060000000002</v>
      </c>
    </row>
    <row r="2061" spans="1:2">
      <c r="A2061" s="7">
        <v>1.2</v>
      </c>
      <c r="B2061" s="7">
        <v>3.185651</v>
      </c>
    </row>
    <row r="2062" spans="1:2">
      <c r="A2062" s="7">
        <v>1.2</v>
      </c>
      <c r="B2062" s="7">
        <v>3.159151</v>
      </c>
    </row>
    <row r="2063" spans="1:2">
      <c r="A2063" s="7">
        <v>1.2</v>
      </c>
      <c r="B2063" s="7">
        <v>2.7401710000000001</v>
      </c>
    </row>
    <row r="2064" spans="1:2">
      <c r="A2064" s="7">
        <v>1.2</v>
      </c>
      <c r="B2064" s="7">
        <v>4.1003970000000001</v>
      </c>
    </row>
    <row r="2065" spans="1:2">
      <c r="A2065" s="7">
        <v>1.2</v>
      </c>
      <c r="B2065" s="7">
        <v>3.450958</v>
      </c>
    </row>
    <row r="2066" spans="1:2">
      <c r="A2066" s="7">
        <v>1.2</v>
      </c>
      <c r="B2066" s="7">
        <v>5.2240409999999997</v>
      </c>
    </row>
    <row r="2067" spans="1:2">
      <c r="A2067" s="7">
        <v>1.2</v>
      </c>
      <c r="B2067" s="7">
        <v>3.41614</v>
      </c>
    </row>
    <row r="2068" spans="1:2">
      <c r="A2068" s="7">
        <v>1.2</v>
      </c>
      <c r="B2068" s="7">
        <v>3.1590500000000001</v>
      </c>
    </row>
    <row r="2069" spans="1:2">
      <c r="A2069" s="7">
        <v>1.2</v>
      </c>
      <c r="B2069" s="7">
        <v>3.886231</v>
      </c>
    </row>
    <row r="2070" spans="1:2">
      <c r="A2070" s="7">
        <v>1.2</v>
      </c>
      <c r="B2070" s="7">
        <v>3.6794639999999998</v>
      </c>
    </row>
    <row r="2071" spans="1:2">
      <c r="A2071" s="7">
        <v>1.2</v>
      </c>
      <c r="B2071" s="7">
        <v>4.7362539999999997</v>
      </c>
    </row>
    <row r="2072" spans="1:2">
      <c r="A2072" s="7">
        <v>1.2</v>
      </c>
      <c r="B2072" s="7">
        <v>3.5318309999999999</v>
      </c>
    </row>
    <row r="2073" spans="1:2">
      <c r="A2073" s="7">
        <v>1.19</v>
      </c>
      <c r="B2073" s="7">
        <v>2.5335329999999998</v>
      </c>
    </row>
    <row r="2074" spans="1:2">
      <c r="A2074" s="7">
        <v>1.19</v>
      </c>
      <c r="B2074" s="7">
        <v>3.4459490000000002</v>
      </c>
    </row>
    <row r="2075" spans="1:2">
      <c r="A2075" s="7">
        <v>1.19</v>
      </c>
      <c r="B2075" s="7">
        <v>1.3685579999999999</v>
      </c>
    </row>
    <row r="2076" spans="1:2">
      <c r="A2076" s="7">
        <v>1.19</v>
      </c>
      <c r="B2076" s="7">
        <v>2.0327440000000001</v>
      </c>
    </row>
    <row r="2077" spans="1:2">
      <c r="A2077" s="7">
        <v>1.19</v>
      </c>
      <c r="B2077" s="7">
        <v>1.5104789999999999</v>
      </c>
    </row>
    <row r="2078" spans="1:2">
      <c r="A2078" s="7">
        <v>1.19</v>
      </c>
      <c r="B2078" s="7">
        <v>1.720628</v>
      </c>
    </row>
    <row r="2079" spans="1:2">
      <c r="A2079" s="7">
        <v>1.19</v>
      </c>
      <c r="B2079" s="7">
        <v>1.720628</v>
      </c>
    </row>
    <row r="2080" spans="1:2">
      <c r="A2080" s="7">
        <v>1.19</v>
      </c>
      <c r="B2080" s="7">
        <v>3.790597</v>
      </c>
    </row>
    <row r="2081" spans="1:2">
      <c r="A2081" s="7">
        <v>1.19</v>
      </c>
      <c r="B2081" s="7">
        <v>3.1573470000000001</v>
      </c>
    </row>
    <row r="2082" spans="1:2">
      <c r="A2082" s="7">
        <v>1.19</v>
      </c>
      <c r="B2082" s="7">
        <v>4.9644779999999997</v>
      </c>
    </row>
    <row r="2083" spans="1:2">
      <c r="A2083" s="7">
        <v>1.19</v>
      </c>
      <c r="B2083" s="7">
        <v>2.2592319999999999</v>
      </c>
    </row>
    <row r="2084" spans="1:2">
      <c r="A2084" s="7">
        <v>1.19</v>
      </c>
      <c r="B2084" s="7">
        <v>1.5573109999999999</v>
      </c>
    </row>
    <row r="2085" spans="1:2">
      <c r="A2085" s="7">
        <v>1.19</v>
      </c>
      <c r="B2085" s="7">
        <v>3.3039049999999999</v>
      </c>
    </row>
    <row r="2086" spans="1:2">
      <c r="A2086" s="7">
        <v>1.19</v>
      </c>
      <c r="B2086" s="7">
        <v>1.637694</v>
      </c>
    </row>
    <row r="2087" spans="1:2">
      <c r="A2087" s="7">
        <v>1.19</v>
      </c>
      <c r="B2087" s="7">
        <v>4.589359</v>
      </c>
    </row>
    <row r="2088" spans="1:2">
      <c r="A2088" s="7">
        <v>1.19</v>
      </c>
      <c r="B2088" s="7">
        <v>2.015225</v>
      </c>
    </row>
    <row r="2089" spans="1:2">
      <c r="A2089" s="7">
        <v>1.19</v>
      </c>
      <c r="B2089" s="7">
        <v>4.1557890000000004</v>
      </c>
    </row>
    <row r="2090" spans="1:2">
      <c r="A2090" s="7">
        <v>1.19</v>
      </c>
      <c r="B2090" s="7">
        <v>1.853111</v>
      </c>
    </row>
    <row r="2091" spans="1:2">
      <c r="A2091" s="7">
        <v>1.19</v>
      </c>
      <c r="B2091" s="7">
        <v>2.3663759999999998</v>
      </c>
    </row>
    <row r="2092" spans="1:2">
      <c r="A2092" s="7">
        <v>1.19</v>
      </c>
      <c r="B2092" s="7">
        <v>4.0443769999999999</v>
      </c>
    </row>
    <row r="2093" spans="1:2">
      <c r="A2093" s="7">
        <v>1.19</v>
      </c>
      <c r="B2093" s="7">
        <v>1.763503</v>
      </c>
    </row>
    <row r="2094" spans="1:2">
      <c r="A2094" s="7">
        <v>1.19</v>
      </c>
      <c r="B2094" s="7">
        <v>3.3891369999999998</v>
      </c>
    </row>
    <row r="2095" spans="1:2">
      <c r="A2095" s="7">
        <v>1.19</v>
      </c>
      <c r="B2095" s="7">
        <v>3.41859</v>
      </c>
    </row>
    <row r="2096" spans="1:2">
      <c r="A2096" s="7">
        <v>1.19</v>
      </c>
      <c r="B2096" s="7">
        <v>3.360741</v>
      </c>
    </row>
    <row r="2097" spans="1:2">
      <c r="A2097" s="7">
        <v>1.19</v>
      </c>
      <c r="B2097" s="7">
        <v>3.6933820000000002</v>
      </c>
    </row>
    <row r="2098" spans="1:2">
      <c r="A2098" s="7">
        <v>1.19</v>
      </c>
      <c r="B2098" s="7">
        <v>3.4683890000000002</v>
      </c>
    </row>
    <row r="2099" spans="1:2">
      <c r="A2099" s="7">
        <v>1.19</v>
      </c>
      <c r="B2099" s="7">
        <v>3.4683890000000002</v>
      </c>
    </row>
    <row r="2100" spans="1:2">
      <c r="A2100" s="7">
        <v>1.19</v>
      </c>
      <c r="B2100" s="7">
        <v>3.5068980000000001</v>
      </c>
    </row>
    <row r="2101" spans="1:2">
      <c r="A2101" s="7">
        <v>1.19</v>
      </c>
      <c r="B2101" s="7">
        <v>1.8053220000000001</v>
      </c>
    </row>
    <row r="2102" spans="1:2">
      <c r="A2102" s="7">
        <v>1.19</v>
      </c>
      <c r="B2102" s="7">
        <v>2.1026159999999998</v>
      </c>
    </row>
    <row r="2103" spans="1:2">
      <c r="A2103" s="7">
        <v>1.18</v>
      </c>
      <c r="B2103" s="7">
        <v>1.560649</v>
      </c>
    </row>
    <row r="2104" spans="1:2">
      <c r="A2104" s="7">
        <v>1.18</v>
      </c>
      <c r="B2104" s="7">
        <v>3.715659</v>
      </c>
    </row>
    <row r="2105" spans="1:2">
      <c r="A2105" s="7">
        <v>1.18</v>
      </c>
      <c r="B2105" s="7">
        <v>4.8564590000000001</v>
      </c>
    </row>
    <row r="2106" spans="1:2">
      <c r="A2106" s="7">
        <v>1.18</v>
      </c>
      <c r="B2106" s="7">
        <v>5.0347609999999996</v>
      </c>
    </row>
    <row r="2107" spans="1:2">
      <c r="A2107" s="7">
        <v>1.18</v>
      </c>
      <c r="B2107" s="7">
        <v>3.1342479999999999</v>
      </c>
    </row>
    <row r="2108" spans="1:2">
      <c r="A2108" s="7">
        <v>1.18</v>
      </c>
      <c r="B2108" s="7">
        <v>2.090932</v>
      </c>
    </row>
    <row r="2109" spans="1:2">
      <c r="A2109" s="7">
        <v>1.18</v>
      </c>
      <c r="B2109" s="7">
        <v>3.0080930000000001</v>
      </c>
    </row>
    <row r="2110" spans="1:2">
      <c r="A2110" s="7">
        <v>1.18</v>
      </c>
      <c r="B2110" s="7">
        <v>4.5885429999999996</v>
      </c>
    </row>
    <row r="2111" spans="1:2">
      <c r="A2111" s="7">
        <v>1.18</v>
      </c>
      <c r="B2111" s="7">
        <v>3.5673499999999998</v>
      </c>
    </row>
    <row r="2112" spans="1:2">
      <c r="A2112" s="7">
        <v>1.18</v>
      </c>
      <c r="B2112" s="7">
        <v>3.5673499999999998</v>
      </c>
    </row>
    <row r="2113" spans="1:2">
      <c r="A2113" s="7">
        <v>1.18</v>
      </c>
      <c r="B2113" s="7">
        <v>3.5673499999999998</v>
      </c>
    </row>
    <row r="2114" spans="1:2">
      <c r="A2114" s="7">
        <v>1.18</v>
      </c>
      <c r="B2114" s="7">
        <v>3.5673499999999998</v>
      </c>
    </row>
    <row r="2115" spans="1:2">
      <c r="A2115" s="7">
        <v>1.18</v>
      </c>
      <c r="B2115" s="7">
        <v>3.5673499999999998</v>
      </c>
    </row>
    <row r="2116" spans="1:2">
      <c r="A2116" s="7">
        <v>1.18</v>
      </c>
      <c r="B2116" s="7">
        <v>3.4205809999999999</v>
      </c>
    </row>
    <row r="2117" spans="1:2">
      <c r="A2117" s="7">
        <v>1.18</v>
      </c>
      <c r="B2117" s="7">
        <v>3.114897</v>
      </c>
    </row>
    <row r="2118" spans="1:2">
      <c r="A2118" s="7">
        <v>1.18</v>
      </c>
      <c r="B2118" s="7">
        <v>3.7756959999999999</v>
      </c>
    </row>
    <row r="2119" spans="1:2">
      <c r="A2119" s="7">
        <v>1.18</v>
      </c>
      <c r="B2119" s="7">
        <v>3.448286</v>
      </c>
    </row>
    <row r="2120" spans="1:2">
      <c r="A2120" s="7">
        <v>1.18</v>
      </c>
      <c r="B2120" s="7">
        <v>1.4394769999999999</v>
      </c>
    </row>
    <row r="2121" spans="1:2">
      <c r="A2121" s="7">
        <v>1.18</v>
      </c>
      <c r="B2121" s="7">
        <v>2.2951389999999998</v>
      </c>
    </row>
    <row r="2122" spans="1:2">
      <c r="A2122" s="7">
        <v>1.18</v>
      </c>
      <c r="B2122" s="7">
        <v>4.3598749999999997</v>
      </c>
    </row>
    <row r="2123" spans="1:2">
      <c r="A2123" s="7">
        <v>1.18</v>
      </c>
      <c r="B2123" s="7">
        <v>3.19171</v>
      </c>
    </row>
    <row r="2124" spans="1:2">
      <c r="A2124" s="7">
        <v>1.18</v>
      </c>
      <c r="B2124" s="7">
        <v>4.9600730000000004</v>
      </c>
    </row>
    <row r="2125" spans="1:2">
      <c r="A2125" s="7">
        <v>1.18</v>
      </c>
      <c r="B2125" s="7">
        <v>4.0372539999999999</v>
      </c>
    </row>
    <row r="2126" spans="1:2">
      <c r="A2126" s="7">
        <v>1.18</v>
      </c>
      <c r="B2126" s="7">
        <v>4.9251709999999997</v>
      </c>
    </row>
    <row r="2127" spans="1:2">
      <c r="A2127" s="7">
        <v>1.18</v>
      </c>
      <c r="B2127" s="7">
        <v>4.1713699999999996</v>
      </c>
    </row>
    <row r="2128" spans="1:2">
      <c r="A2128" s="7">
        <v>1.18</v>
      </c>
      <c r="B2128" s="7">
        <v>4.1713699999999996</v>
      </c>
    </row>
    <row r="2129" spans="1:2">
      <c r="A2129" s="7">
        <v>1.18</v>
      </c>
      <c r="B2129" s="7">
        <v>1.6811069999999999</v>
      </c>
    </row>
    <row r="2130" spans="1:2">
      <c r="A2130" s="7">
        <v>1.18</v>
      </c>
      <c r="B2130" s="7">
        <v>3.9122680000000001</v>
      </c>
    </row>
    <row r="2131" spans="1:2">
      <c r="A2131" s="7">
        <v>1.18</v>
      </c>
      <c r="B2131" s="7">
        <v>2.7867410000000001</v>
      </c>
    </row>
    <row r="2132" spans="1:2">
      <c r="A2132" s="7">
        <v>1.18</v>
      </c>
      <c r="B2132" s="7">
        <v>3.6216059999999999</v>
      </c>
    </row>
    <row r="2133" spans="1:2">
      <c r="A2133" s="7">
        <v>1.18</v>
      </c>
      <c r="B2133" s="7">
        <v>3.9395410000000002</v>
      </c>
    </row>
    <row r="2134" spans="1:2">
      <c r="A2134" s="7">
        <v>1.18</v>
      </c>
      <c r="B2134" s="7">
        <v>4.2376420000000001</v>
      </c>
    </row>
    <row r="2135" spans="1:2">
      <c r="A2135" s="7">
        <v>1.18</v>
      </c>
      <c r="B2135" s="7">
        <v>3.320354</v>
      </c>
    </row>
    <row r="2136" spans="1:2">
      <c r="A2136" s="7">
        <v>1.18</v>
      </c>
      <c r="B2136" s="7">
        <v>2.9441190000000002</v>
      </c>
    </row>
    <row r="2137" spans="1:2">
      <c r="A2137" s="7">
        <v>1.18</v>
      </c>
      <c r="B2137" s="7">
        <v>3.8265039999999999</v>
      </c>
    </row>
    <row r="2138" spans="1:2">
      <c r="A2138" s="7">
        <v>1.18</v>
      </c>
      <c r="B2138" s="7">
        <v>2.0842580000000002</v>
      </c>
    </row>
    <row r="2139" spans="1:2">
      <c r="A2139" s="7">
        <v>1.18</v>
      </c>
      <c r="B2139" s="7">
        <v>5.0517190000000003</v>
      </c>
    </row>
    <row r="2140" spans="1:2">
      <c r="A2140" s="7">
        <v>1.18</v>
      </c>
      <c r="B2140" s="7">
        <v>2.9491700000000001</v>
      </c>
    </row>
    <row r="2141" spans="1:2">
      <c r="A2141" s="7">
        <v>1.18</v>
      </c>
      <c r="B2141" s="7">
        <v>3.065823</v>
      </c>
    </row>
    <row r="2142" spans="1:2">
      <c r="A2142" s="7">
        <v>1.18</v>
      </c>
      <c r="B2142" s="7">
        <v>3.3342109999999998</v>
      </c>
    </row>
    <row r="2143" spans="1:2">
      <c r="A2143" s="7">
        <v>1.18</v>
      </c>
      <c r="B2143" s="7">
        <v>2.5503230000000001</v>
      </c>
    </row>
    <row r="2144" spans="1:2">
      <c r="A2144" s="7">
        <v>1.18</v>
      </c>
      <c r="B2144" s="7">
        <v>2.1284510000000001</v>
      </c>
    </row>
    <row r="2145" spans="1:2">
      <c r="A2145" s="7">
        <v>1.18</v>
      </c>
      <c r="B2145" s="7">
        <v>3.2192970000000001</v>
      </c>
    </row>
    <row r="2146" spans="1:2">
      <c r="A2146" s="7">
        <v>1.18</v>
      </c>
      <c r="B2146" s="7">
        <v>2.9341110000000001</v>
      </c>
    </row>
    <row r="2147" spans="1:2">
      <c r="A2147" s="7">
        <v>1.18</v>
      </c>
      <c r="B2147" s="7">
        <v>4.1492570000000004</v>
      </c>
    </row>
    <row r="2148" spans="1:2">
      <c r="A2148" s="7">
        <v>1.17</v>
      </c>
      <c r="B2148" s="7">
        <v>2.7420309999999999</v>
      </c>
    </row>
    <row r="2149" spans="1:2">
      <c r="A2149" s="7">
        <v>1.17</v>
      </c>
      <c r="B2149" s="7">
        <v>4.2797590000000003</v>
      </c>
    </row>
    <row r="2150" spans="1:2">
      <c r="A2150" s="7">
        <v>1.17</v>
      </c>
      <c r="B2150" s="7">
        <v>3.0112860000000001</v>
      </c>
    </row>
    <row r="2151" spans="1:2">
      <c r="A2151" s="7">
        <v>1.17</v>
      </c>
      <c r="B2151" s="7">
        <v>1.4468540000000001</v>
      </c>
    </row>
    <row r="2152" spans="1:2">
      <c r="A2152" s="7">
        <v>1.17</v>
      </c>
      <c r="B2152" s="7">
        <v>4.0868000000000002</v>
      </c>
    </row>
    <row r="2153" spans="1:2">
      <c r="A2153" s="7">
        <v>1.17</v>
      </c>
      <c r="B2153" s="7">
        <v>4.0868000000000002</v>
      </c>
    </row>
    <row r="2154" spans="1:2">
      <c r="A2154" s="7">
        <v>1.17</v>
      </c>
      <c r="B2154" s="7">
        <v>1.9317800000000001</v>
      </c>
    </row>
    <row r="2155" spans="1:2">
      <c r="A2155" s="7">
        <v>1.17</v>
      </c>
      <c r="B2155" s="7">
        <v>3.2962639999999999</v>
      </c>
    </row>
    <row r="2156" spans="1:2">
      <c r="A2156" s="7">
        <v>1.17</v>
      </c>
      <c r="B2156" s="7">
        <v>2.969554</v>
      </c>
    </row>
    <row r="2157" spans="1:2">
      <c r="A2157" s="7">
        <v>1.17</v>
      </c>
      <c r="B2157" s="7">
        <v>1.753533</v>
      </c>
    </row>
    <row r="2158" spans="1:2">
      <c r="A2158" s="7">
        <v>1.17</v>
      </c>
      <c r="B2158" s="7">
        <v>3.2840790000000002</v>
      </c>
    </row>
    <row r="2159" spans="1:2">
      <c r="A2159" s="7">
        <v>1.17</v>
      </c>
      <c r="B2159" s="7">
        <v>3.1618560000000002</v>
      </c>
    </row>
    <row r="2160" spans="1:2">
      <c r="A2160" s="7">
        <v>1.17</v>
      </c>
      <c r="B2160" s="7">
        <v>2.3937170000000001</v>
      </c>
    </row>
    <row r="2161" spans="1:2">
      <c r="A2161" s="7">
        <v>1.17</v>
      </c>
      <c r="B2161" s="7">
        <v>1.7143569999999999</v>
      </c>
    </row>
    <row r="2162" spans="1:2">
      <c r="A2162" s="7">
        <v>1.17</v>
      </c>
      <c r="B2162" s="7">
        <v>3.351521</v>
      </c>
    </row>
    <row r="2163" spans="1:2">
      <c r="A2163" s="7">
        <v>1.17</v>
      </c>
      <c r="B2163" s="7">
        <v>2.356538</v>
      </c>
    </row>
    <row r="2164" spans="1:2">
      <c r="A2164" s="7">
        <v>1.17</v>
      </c>
      <c r="B2164" s="7">
        <v>1.466305</v>
      </c>
    </row>
    <row r="2165" spans="1:2">
      <c r="A2165" s="7">
        <v>1.17</v>
      </c>
      <c r="B2165" s="7">
        <v>2.925548</v>
      </c>
    </row>
    <row r="2166" spans="1:2">
      <c r="A2166" s="7">
        <v>1.17</v>
      </c>
      <c r="B2166" s="7">
        <v>2.925548</v>
      </c>
    </row>
    <row r="2167" spans="1:2">
      <c r="A2167" s="7">
        <v>1.17</v>
      </c>
      <c r="B2167" s="7">
        <v>4.141025</v>
      </c>
    </row>
    <row r="2168" spans="1:2">
      <c r="A2168" s="7">
        <v>1.17</v>
      </c>
      <c r="B2168" s="7">
        <v>3.2341220000000002</v>
      </c>
    </row>
    <row r="2169" spans="1:2">
      <c r="A2169" s="7">
        <v>1.17</v>
      </c>
      <c r="B2169" s="7">
        <v>3.6374360000000001</v>
      </c>
    </row>
    <row r="2170" spans="1:2">
      <c r="A2170" s="7">
        <v>1.17</v>
      </c>
      <c r="B2170" s="7">
        <v>2.006964</v>
      </c>
    </row>
    <row r="2171" spans="1:2">
      <c r="A2171" s="7">
        <v>1.17</v>
      </c>
      <c r="B2171" s="7">
        <v>2.7045080000000001</v>
      </c>
    </row>
    <row r="2172" spans="1:2">
      <c r="A2172" s="7">
        <v>1.17</v>
      </c>
      <c r="B2172" s="7">
        <v>2.4230170000000002</v>
      </c>
    </row>
    <row r="2173" spans="1:2">
      <c r="A2173" s="7">
        <v>1.17</v>
      </c>
      <c r="B2173" s="7">
        <v>4.0131059999999996</v>
      </c>
    </row>
    <row r="2174" spans="1:2">
      <c r="A2174" s="7">
        <v>1.17</v>
      </c>
      <c r="B2174" s="7">
        <v>1.794869</v>
      </c>
    </row>
    <row r="2175" spans="1:2">
      <c r="A2175" s="7">
        <v>1.17</v>
      </c>
      <c r="B2175" s="7">
        <v>3.4756749999999998</v>
      </c>
    </row>
    <row r="2176" spans="1:2">
      <c r="A2176" s="7">
        <v>1.17</v>
      </c>
      <c r="B2176" s="7">
        <v>2.205225</v>
      </c>
    </row>
    <row r="2177" spans="1:2">
      <c r="A2177" s="7">
        <v>1.17</v>
      </c>
      <c r="B2177" s="7">
        <v>3.726645</v>
      </c>
    </row>
    <row r="2178" spans="1:2">
      <c r="A2178" s="7">
        <v>1.17</v>
      </c>
      <c r="B2178" s="7">
        <v>2.915025</v>
      </c>
    </row>
    <row r="2179" spans="1:2">
      <c r="A2179" s="7">
        <v>1.17</v>
      </c>
      <c r="B2179" s="7">
        <v>2.5836549999999998</v>
      </c>
    </row>
    <row r="2180" spans="1:2">
      <c r="A2180" s="7">
        <v>1.17</v>
      </c>
      <c r="B2180" s="7">
        <v>2.1212939999999998</v>
      </c>
    </row>
    <row r="2181" spans="1:2">
      <c r="A2181" s="7">
        <v>1.17</v>
      </c>
      <c r="B2181" s="7">
        <v>3.8455859999999999</v>
      </c>
    </row>
    <row r="2182" spans="1:2">
      <c r="A2182" s="7">
        <v>1.1599999999999999</v>
      </c>
      <c r="B2182" s="7">
        <v>2.8382999999999998</v>
      </c>
    </row>
    <row r="2183" spans="1:2">
      <c r="A2183" s="7">
        <v>1.1599999999999999</v>
      </c>
      <c r="B2183" s="7">
        <v>4.3540850000000004</v>
      </c>
    </row>
    <row r="2184" spans="1:2">
      <c r="A2184" s="7">
        <v>1.1599999999999999</v>
      </c>
      <c r="B2184" s="7">
        <v>3.0298880000000001</v>
      </c>
    </row>
    <row r="2185" spans="1:2">
      <c r="A2185" s="7">
        <v>1.1599999999999999</v>
      </c>
      <c r="B2185" s="7">
        <v>3.0828380000000002</v>
      </c>
    </row>
    <row r="2186" spans="1:2">
      <c r="A2186" s="7">
        <v>1.1599999999999999</v>
      </c>
      <c r="B2186" s="7">
        <v>4.2938200000000002</v>
      </c>
    </row>
    <row r="2187" spans="1:2">
      <c r="A2187" s="7">
        <v>1.1599999999999999</v>
      </c>
      <c r="B2187" s="7">
        <v>1.5701050000000001</v>
      </c>
    </row>
    <row r="2188" spans="1:2">
      <c r="A2188" s="7">
        <v>1.1599999999999999</v>
      </c>
      <c r="B2188" s="7">
        <v>3.9481169999999999</v>
      </c>
    </row>
    <row r="2189" spans="1:2">
      <c r="A2189" s="7">
        <v>1.1599999999999999</v>
      </c>
      <c r="B2189" s="7">
        <v>3.2199040000000001</v>
      </c>
    </row>
    <row r="2190" spans="1:2">
      <c r="A2190" s="7">
        <v>1.1599999999999999</v>
      </c>
      <c r="B2190" s="7">
        <v>5.2112540000000003</v>
      </c>
    </row>
    <row r="2191" spans="1:2">
      <c r="A2191" s="7">
        <v>1.1599999999999999</v>
      </c>
      <c r="B2191" s="7">
        <v>3.375645</v>
      </c>
    </row>
    <row r="2192" spans="1:2">
      <c r="A2192" s="7">
        <v>1.1599999999999999</v>
      </c>
      <c r="B2192" s="7">
        <v>3.375645</v>
      </c>
    </row>
    <row r="2193" spans="1:2">
      <c r="A2193" s="7">
        <v>1.1599999999999999</v>
      </c>
      <c r="B2193" s="7">
        <v>2.4780630000000001</v>
      </c>
    </row>
    <row r="2194" spans="1:2">
      <c r="A2194" s="7">
        <v>1.1599999999999999</v>
      </c>
      <c r="B2194" s="7">
        <v>4.6172380000000004</v>
      </c>
    </row>
    <row r="2195" spans="1:2">
      <c r="A2195" s="7">
        <v>1.1599999999999999</v>
      </c>
      <c r="B2195" s="7">
        <v>4.6172380000000004</v>
      </c>
    </row>
    <row r="2196" spans="1:2">
      <c r="A2196" s="7">
        <v>1.1599999999999999</v>
      </c>
      <c r="B2196" s="7">
        <v>3.5560529999999999</v>
      </c>
    </row>
    <row r="2197" spans="1:2">
      <c r="A2197" s="7">
        <v>1.1599999999999999</v>
      </c>
      <c r="B2197" s="7">
        <v>2.2871570000000001</v>
      </c>
    </row>
    <row r="2198" spans="1:2">
      <c r="A2198" s="7">
        <v>1.1599999999999999</v>
      </c>
      <c r="B2198" s="7">
        <v>2.2062879999999998</v>
      </c>
    </row>
    <row r="2199" spans="1:2">
      <c r="A2199" s="7">
        <v>1.1599999999999999</v>
      </c>
      <c r="B2199" s="7">
        <v>2.364903</v>
      </c>
    </row>
    <row r="2200" spans="1:2">
      <c r="A2200" s="7">
        <v>1.1599999999999999</v>
      </c>
      <c r="B2200" s="7">
        <v>3.5682239999999998</v>
      </c>
    </row>
    <row r="2201" spans="1:2">
      <c r="A2201" s="7">
        <v>1.1599999999999999</v>
      </c>
      <c r="B2201" s="7">
        <v>3.5804640000000001</v>
      </c>
    </row>
    <row r="2202" spans="1:2">
      <c r="A2202" s="7">
        <v>1.1599999999999999</v>
      </c>
      <c r="B2202" s="7">
        <v>2.7402700000000002</v>
      </c>
    </row>
    <row r="2203" spans="1:2">
      <c r="A2203" s="7">
        <v>1.1599999999999999</v>
      </c>
      <c r="B2203" s="7">
        <v>3.1371340000000001</v>
      </c>
    </row>
    <row r="2204" spans="1:2">
      <c r="A2204" s="7">
        <v>1.1599999999999999</v>
      </c>
      <c r="B2204" s="7">
        <v>3.890768</v>
      </c>
    </row>
    <row r="2205" spans="1:2">
      <c r="A2205" s="7">
        <v>1.1599999999999999</v>
      </c>
      <c r="B2205" s="7">
        <v>4.2839039999999997</v>
      </c>
    </row>
    <row r="2206" spans="1:2">
      <c r="A2206" s="7">
        <v>1.1599999999999999</v>
      </c>
      <c r="B2206" s="7">
        <v>3.2855110000000001</v>
      </c>
    </row>
    <row r="2207" spans="1:2">
      <c r="A2207" s="7">
        <v>1.1599999999999999</v>
      </c>
      <c r="B2207" s="7">
        <v>3.3349869999999999</v>
      </c>
    </row>
    <row r="2208" spans="1:2">
      <c r="A2208" s="7">
        <v>1.1599999999999999</v>
      </c>
      <c r="B2208" s="7">
        <v>2.2362899999999999</v>
      </c>
    </row>
    <row r="2209" spans="1:2">
      <c r="A2209" s="7">
        <v>1.1599999999999999</v>
      </c>
      <c r="B2209" s="7">
        <v>3.1868539999999999</v>
      </c>
    </row>
    <row r="2210" spans="1:2">
      <c r="A2210" s="7">
        <v>1.1599999999999999</v>
      </c>
      <c r="B2210" s="7">
        <v>2.6112060000000001</v>
      </c>
    </row>
    <row r="2211" spans="1:2">
      <c r="A2211" s="7">
        <v>1.1599999999999999</v>
      </c>
      <c r="B2211" s="7">
        <v>1.5521469999999999</v>
      </c>
    </row>
    <row r="2212" spans="1:2">
      <c r="A2212" s="7">
        <v>1.1599999999999999</v>
      </c>
      <c r="B2212" s="7">
        <v>2.0036230000000002</v>
      </c>
    </row>
    <row r="2213" spans="1:2">
      <c r="A2213" s="7">
        <v>1.1599999999999999</v>
      </c>
      <c r="B2213" s="7">
        <v>3.3299400000000001</v>
      </c>
    </row>
    <row r="2214" spans="1:2">
      <c r="A2214" s="7">
        <v>1.1599999999999999</v>
      </c>
      <c r="B2214" s="7">
        <v>4.4375179999999999</v>
      </c>
    </row>
    <row r="2215" spans="1:2">
      <c r="A2215" s="7">
        <v>1.1599999999999999</v>
      </c>
      <c r="B2215" s="7">
        <v>3.7170200000000002</v>
      </c>
    </row>
    <row r="2216" spans="1:2">
      <c r="A2216" s="7">
        <v>1.1599999999999999</v>
      </c>
      <c r="B2216" s="7">
        <v>3.9319030000000001</v>
      </c>
    </row>
    <row r="2217" spans="1:2">
      <c r="A2217" s="7">
        <v>1.1599999999999999</v>
      </c>
      <c r="B2217" s="7">
        <v>4.3968259999999999</v>
      </c>
    </row>
    <row r="2218" spans="1:2">
      <c r="A2218" s="7">
        <v>1.1599999999999999</v>
      </c>
      <c r="B2218" s="7">
        <v>3.4440719999999998</v>
      </c>
    </row>
    <row r="2219" spans="1:2">
      <c r="A2219" s="7">
        <v>1.1499999999999999</v>
      </c>
      <c r="B2219" s="7">
        <v>4.022602</v>
      </c>
    </row>
    <row r="2220" spans="1:2">
      <c r="A2220" s="7">
        <v>1.1499999999999999</v>
      </c>
      <c r="B2220" s="7">
        <v>2.544991</v>
      </c>
    </row>
    <row r="2221" spans="1:2">
      <c r="A2221" s="7">
        <v>1.1499999999999999</v>
      </c>
      <c r="B2221" s="7">
        <v>1.7871600000000001</v>
      </c>
    </row>
    <row r="2222" spans="1:2">
      <c r="A2222" s="7">
        <v>1.1499999999999999</v>
      </c>
      <c r="B2222" s="7">
        <v>1.5864819999999999</v>
      </c>
    </row>
    <row r="2223" spans="1:2">
      <c r="A2223" s="7">
        <v>1.1499999999999999</v>
      </c>
      <c r="B2223" s="7">
        <v>2.8805730000000001</v>
      </c>
    </row>
    <row r="2224" spans="1:2">
      <c r="A2224" s="7">
        <v>1.1499999999999999</v>
      </c>
      <c r="B2224" s="7">
        <v>3.2496860000000001</v>
      </c>
    </row>
    <row r="2225" spans="1:2">
      <c r="A2225" s="7">
        <v>1.1499999999999999</v>
      </c>
      <c r="B2225" s="7">
        <v>1.753546</v>
      </c>
    </row>
    <row r="2226" spans="1:2">
      <c r="A2226" s="7">
        <v>1.1499999999999999</v>
      </c>
      <c r="B2226" s="7">
        <v>4.0429389999999996</v>
      </c>
    </row>
    <row r="2227" spans="1:2">
      <c r="A2227" s="7">
        <v>1.1499999999999999</v>
      </c>
      <c r="B2227" s="7">
        <v>4.9007930000000002</v>
      </c>
    </row>
    <row r="2228" spans="1:2">
      <c r="A2228" s="7">
        <v>1.1499999999999999</v>
      </c>
      <c r="B2228" s="7">
        <v>2.7709359999999998</v>
      </c>
    </row>
    <row r="2229" spans="1:2">
      <c r="A2229" s="7">
        <v>1.1499999999999999</v>
      </c>
      <c r="B2229" s="7">
        <v>3.2017929999999999</v>
      </c>
    </row>
    <row r="2230" spans="1:2">
      <c r="A2230" s="7">
        <v>1.1499999999999999</v>
      </c>
      <c r="B2230" s="7">
        <v>5.4665569999999999</v>
      </c>
    </row>
    <row r="2231" spans="1:2">
      <c r="A2231" s="7">
        <v>1.1499999999999999</v>
      </c>
      <c r="B2231" s="7">
        <v>1.949632</v>
      </c>
    </row>
    <row r="2232" spans="1:2">
      <c r="A2232" s="7">
        <v>1.1499999999999999</v>
      </c>
      <c r="B2232" s="7">
        <v>4.0088920000000003</v>
      </c>
    </row>
    <row r="2233" spans="1:2">
      <c r="A2233" s="7">
        <v>1.1499999999999999</v>
      </c>
      <c r="B2233" s="7">
        <v>3.7348180000000002</v>
      </c>
    </row>
    <row r="2234" spans="1:2">
      <c r="A2234" s="7">
        <v>1.1499999999999999</v>
      </c>
      <c r="B2234" s="7">
        <v>2.9814150000000001</v>
      </c>
    </row>
    <row r="2235" spans="1:2">
      <c r="A2235" s="7">
        <v>1.1499999999999999</v>
      </c>
      <c r="B2235" s="7">
        <v>2.450326</v>
      </c>
    </row>
    <row r="2236" spans="1:2">
      <c r="A2236" s="7">
        <v>1.1499999999999999</v>
      </c>
      <c r="B2236" s="7">
        <v>4.5266919999999997</v>
      </c>
    </row>
    <row r="2237" spans="1:2">
      <c r="A2237" s="7">
        <v>1.1499999999999999</v>
      </c>
      <c r="B2237" s="7">
        <v>3.5350510000000002</v>
      </c>
    </row>
    <row r="2238" spans="1:2">
      <c r="A2238" s="7">
        <v>1.1499999999999999</v>
      </c>
      <c r="B2238" s="7">
        <v>1.767004</v>
      </c>
    </row>
    <row r="2239" spans="1:2">
      <c r="A2239" s="7">
        <v>1.1499999999999999</v>
      </c>
      <c r="B2239" s="7">
        <v>4.4362259999999996</v>
      </c>
    </row>
    <row r="2240" spans="1:2">
      <c r="A2240" s="7">
        <v>1.1499999999999999</v>
      </c>
      <c r="B2240" s="7">
        <v>3.2142529999999998</v>
      </c>
    </row>
    <row r="2241" spans="1:2">
      <c r="A2241" s="7">
        <v>1.1499999999999999</v>
      </c>
      <c r="B2241" s="7">
        <v>2.8552680000000001</v>
      </c>
    </row>
    <row r="2242" spans="1:2">
      <c r="A2242" s="7">
        <v>1.1499999999999999</v>
      </c>
      <c r="B2242" s="7">
        <v>2.0348639999999998</v>
      </c>
    </row>
    <row r="2243" spans="1:2">
      <c r="A2243" s="7">
        <v>1.1499999999999999</v>
      </c>
      <c r="B2243" s="7">
        <v>4.4463309999999998</v>
      </c>
    </row>
    <row r="2244" spans="1:2">
      <c r="A2244" s="7">
        <v>1.1499999999999999</v>
      </c>
      <c r="B2244" s="7">
        <v>1.6183179999999999</v>
      </c>
    </row>
    <row r="2245" spans="1:2">
      <c r="A2245" s="7">
        <v>1.1499999999999999</v>
      </c>
      <c r="B2245" s="7">
        <v>3.7525029999999999</v>
      </c>
    </row>
    <row r="2246" spans="1:2">
      <c r="A2246" s="7">
        <v>1.1499999999999999</v>
      </c>
      <c r="B2246" s="7">
        <v>4.5866749999999996</v>
      </c>
    </row>
    <row r="2247" spans="1:2">
      <c r="A2247" s="7">
        <v>1.1499999999999999</v>
      </c>
      <c r="B2247" s="7">
        <v>3.7270479999999999</v>
      </c>
    </row>
    <row r="2248" spans="1:2">
      <c r="A2248" s="7">
        <v>1.1399999999999999</v>
      </c>
      <c r="B2248" s="7">
        <v>3.0145620000000002</v>
      </c>
    </row>
    <row r="2249" spans="1:2">
      <c r="A2249" s="7">
        <v>1.1399999999999999</v>
      </c>
      <c r="B2249" s="7">
        <v>2.577461</v>
      </c>
    </row>
    <row r="2250" spans="1:2">
      <c r="A2250" s="7">
        <v>1.1399999999999999</v>
      </c>
      <c r="B2250" s="7">
        <v>4.4926009999999996</v>
      </c>
    </row>
    <row r="2251" spans="1:2">
      <c r="A2251" s="7">
        <v>1.1399999999999999</v>
      </c>
      <c r="B2251" s="7">
        <v>3.4966240000000002</v>
      </c>
    </row>
    <row r="2252" spans="1:2">
      <c r="A2252" s="7">
        <v>1.1399999999999999</v>
      </c>
      <c r="B2252" s="7">
        <v>4.5589440000000003</v>
      </c>
    </row>
    <row r="2253" spans="1:2">
      <c r="A2253" s="7">
        <v>1.1399999999999999</v>
      </c>
      <c r="B2253" s="7">
        <v>1.407726</v>
      </c>
    </row>
    <row r="2254" spans="1:2">
      <c r="A2254" s="7">
        <v>1.1399999999999999</v>
      </c>
      <c r="B2254" s="7">
        <v>3.2856730000000001</v>
      </c>
    </row>
    <row r="2255" spans="1:2">
      <c r="A2255" s="7">
        <v>1.1399999999999999</v>
      </c>
      <c r="B2255" s="7">
        <v>1.898331</v>
      </c>
    </row>
    <row r="2256" spans="1:2">
      <c r="A2256" s="7">
        <v>1.1399999999999999</v>
      </c>
      <c r="B2256" s="7">
        <v>1.898331</v>
      </c>
    </row>
    <row r="2257" spans="1:2">
      <c r="A2257" s="7">
        <v>1.1399999999999999</v>
      </c>
      <c r="B2257" s="7">
        <v>2.5295589999999999</v>
      </c>
    </row>
    <row r="2258" spans="1:2">
      <c r="A2258" s="7">
        <v>1.1399999999999999</v>
      </c>
      <c r="B2258" s="7">
        <v>2.7890440000000001</v>
      </c>
    </row>
    <row r="2259" spans="1:2">
      <c r="A2259" s="7">
        <v>1.1399999999999999</v>
      </c>
      <c r="B2259" s="7">
        <v>1.6570750000000001</v>
      </c>
    </row>
    <row r="2260" spans="1:2">
      <c r="A2260" s="7">
        <v>1.1399999999999999</v>
      </c>
      <c r="B2260" s="7">
        <v>2.5379700000000001</v>
      </c>
    </row>
    <row r="2261" spans="1:2">
      <c r="A2261" s="7">
        <v>1.1399999999999999</v>
      </c>
      <c r="B2261" s="7">
        <v>3.2892649999999999</v>
      </c>
    </row>
    <row r="2262" spans="1:2">
      <c r="A2262" s="7">
        <v>1.1399999999999999</v>
      </c>
      <c r="B2262" s="7">
        <v>4.3012980000000001</v>
      </c>
    </row>
    <row r="2263" spans="1:2">
      <c r="A2263" s="7">
        <v>1.1399999999999999</v>
      </c>
      <c r="B2263" s="7">
        <v>3.154827</v>
      </c>
    </row>
    <row r="2264" spans="1:2">
      <c r="A2264" s="7">
        <v>1.1399999999999999</v>
      </c>
      <c r="B2264" s="7">
        <v>4.1085029999999998</v>
      </c>
    </row>
    <row r="2265" spans="1:2">
      <c r="A2265" s="7">
        <v>1.1399999999999999</v>
      </c>
      <c r="B2265" s="7">
        <v>3.4438599999999999</v>
      </c>
    </row>
    <row r="2266" spans="1:2">
      <c r="A2266" s="7">
        <v>1.1399999999999999</v>
      </c>
      <c r="B2266" s="7">
        <v>5.0065799999999996</v>
      </c>
    </row>
    <row r="2267" spans="1:2">
      <c r="A2267" s="7">
        <v>1.1399999999999999</v>
      </c>
      <c r="B2267" s="7">
        <v>2.5990389999999999</v>
      </c>
    </row>
    <row r="2268" spans="1:2">
      <c r="A2268" s="7">
        <v>1.1399999999999999</v>
      </c>
      <c r="B2268" s="7">
        <v>3.2984819999999999</v>
      </c>
    </row>
    <row r="2269" spans="1:2">
      <c r="A2269" s="7">
        <v>1.1399999999999999</v>
      </c>
      <c r="B2269" s="7">
        <v>1.9805219999999999</v>
      </c>
    </row>
    <row r="2270" spans="1:2">
      <c r="A2270" s="7">
        <v>1.1399999999999999</v>
      </c>
      <c r="B2270" s="7">
        <v>3.290673</v>
      </c>
    </row>
    <row r="2271" spans="1:2">
      <c r="A2271" s="7">
        <v>1.1399999999999999</v>
      </c>
      <c r="B2271" s="7">
        <v>3.290673</v>
      </c>
    </row>
    <row r="2272" spans="1:2">
      <c r="A2272" s="7">
        <v>1.1399999999999999</v>
      </c>
      <c r="B2272" s="7">
        <v>3.290673</v>
      </c>
    </row>
    <row r="2273" spans="1:2">
      <c r="A2273" s="7">
        <v>1.1399999999999999</v>
      </c>
      <c r="B2273" s="7">
        <v>2.4629460000000001</v>
      </c>
    </row>
    <row r="2274" spans="1:2">
      <c r="A2274" s="7">
        <v>1.1399999999999999</v>
      </c>
      <c r="B2274" s="7">
        <v>3.3323619999999998</v>
      </c>
    </row>
    <row r="2275" spans="1:2">
      <c r="A2275" s="7">
        <v>1.1399999999999999</v>
      </c>
      <c r="B2275" s="7">
        <v>3.714013</v>
      </c>
    </row>
    <row r="2276" spans="1:2">
      <c r="A2276" s="7">
        <v>1.1399999999999999</v>
      </c>
      <c r="B2276" s="7">
        <v>3.9706489999999999</v>
      </c>
    </row>
    <row r="2277" spans="1:2">
      <c r="A2277" s="7">
        <v>1.1399999999999999</v>
      </c>
      <c r="B2277" s="7">
        <v>3.5775410000000001</v>
      </c>
    </row>
    <row r="2278" spans="1:2">
      <c r="A2278" s="7">
        <v>1.1399999999999999</v>
      </c>
      <c r="B2278" s="7">
        <v>4.0049650000000003</v>
      </c>
    </row>
    <row r="2279" spans="1:2">
      <c r="A2279" s="7">
        <v>1.1399999999999999</v>
      </c>
      <c r="B2279" s="7">
        <v>3.70208</v>
      </c>
    </row>
    <row r="2280" spans="1:2">
      <c r="A2280" s="7">
        <v>1.1399999999999999</v>
      </c>
      <c r="B2280" s="7">
        <v>2.965246</v>
      </c>
    </row>
    <row r="2281" spans="1:2">
      <c r="A2281" s="7">
        <v>1.1399999999999999</v>
      </c>
      <c r="B2281" s="7">
        <v>2.1590449999999999</v>
      </c>
    </row>
    <row r="2282" spans="1:2">
      <c r="A2282" s="7">
        <v>1.1399999999999999</v>
      </c>
      <c r="B2282" s="7">
        <v>3.0605899999999999</v>
      </c>
    </row>
    <row r="2283" spans="1:2">
      <c r="A2283" s="7">
        <v>1.1399999999999999</v>
      </c>
      <c r="B2283" s="7">
        <v>1.589359</v>
      </c>
    </row>
    <row r="2284" spans="1:2">
      <c r="A2284" s="7">
        <v>1.1399999999999999</v>
      </c>
      <c r="B2284" s="7">
        <v>1.5167079999999999</v>
      </c>
    </row>
    <row r="2285" spans="1:2">
      <c r="A2285" s="7">
        <v>1.1399999999999999</v>
      </c>
      <c r="B2285" s="7">
        <v>4.2894870000000003</v>
      </c>
    </row>
    <row r="2286" spans="1:2">
      <c r="A2286" s="7">
        <v>1.1399999999999999</v>
      </c>
      <c r="B2286" s="7">
        <v>2.0826030000000002</v>
      </c>
    </row>
    <row r="2287" spans="1:2">
      <c r="A2287" s="7">
        <v>1.1399999999999999</v>
      </c>
      <c r="B2287" s="7">
        <v>3.8686250000000002</v>
      </c>
    </row>
    <row r="2288" spans="1:2">
      <c r="A2288" s="7">
        <v>1.1399999999999999</v>
      </c>
      <c r="B2288" s="7">
        <v>2.5489359999999999</v>
      </c>
    </row>
    <row r="2289" spans="1:2">
      <c r="A2289" s="7">
        <v>1.1399999999999999</v>
      </c>
      <c r="B2289" s="7">
        <v>2.8364530000000001</v>
      </c>
    </row>
    <row r="2290" spans="1:2">
      <c r="A2290" s="7">
        <v>1.1399999999999999</v>
      </c>
      <c r="B2290" s="7">
        <v>3.5436100000000001</v>
      </c>
    </row>
    <row r="2291" spans="1:2">
      <c r="A2291" s="7">
        <v>1.1399999999999999</v>
      </c>
      <c r="B2291" s="7">
        <v>1.6629080000000001</v>
      </c>
    </row>
    <row r="2292" spans="1:2">
      <c r="A2292" s="7">
        <v>1.1399999999999999</v>
      </c>
      <c r="B2292" s="7">
        <v>2.7762169999999999</v>
      </c>
    </row>
    <row r="2293" spans="1:2">
      <c r="A2293" s="7">
        <v>1.1399999999999999</v>
      </c>
      <c r="B2293" s="7">
        <v>2.834835</v>
      </c>
    </row>
    <row r="2294" spans="1:2">
      <c r="A2294" s="7">
        <v>1.1399999999999999</v>
      </c>
      <c r="B2294" s="7">
        <v>3.1338460000000001</v>
      </c>
    </row>
    <row r="2295" spans="1:2">
      <c r="A2295" s="7">
        <v>1.1299999999999999</v>
      </c>
      <c r="B2295" s="7">
        <v>2.3171940000000002</v>
      </c>
    </row>
    <row r="2296" spans="1:2">
      <c r="A2296" s="7">
        <v>1.1299999999999999</v>
      </c>
      <c r="B2296" s="7">
        <v>2.7725379999999999</v>
      </c>
    </row>
    <row r="2297" spans="1:2">
      <c r="A2297" s="7">
        <v>1.1299999999999999</v>
      </c>
      <c r="B2297" s="7">
        <v>1.7460150000000001</v>
      </c>
    </row>
    <row r="2298" spans="1:2">
      <c r="A2298" s="7">
        <v>1.1299999999999999</v>
      </c>
      <c r="B2298" s="7">
        <v>2.458186</v>
      </c>
    </row>
    <row r="2299" spans="1:2">
      <c r="A2299" s="7">
        <v>1.1299999999999999</v>
      </c>
      <c r="B2299" s="7">
        <v>2.5950259999999998</v>
      </c>
    </row>
    <row r="2300" spans="1:2">
      <c r="A2300" s="7">
        <v>1.1299999999999999</v>
      </c>
      <c r="B2300" s="7">
        <v>3.404782</v>
      </c>
    </row>
    <row r="2301" spans="1:2">
      <c r="A2301" s="7">
        <v>1.1299999999999999</v>
      </c>
      <c r="B2301" s="7">
        <v>1.9890939999999999</v>
      </c>
    </row>
    <row r="2302" spans="1:2">
      <c r="A2302" s="7">
        <v>1.1299999999999999</v>
      </c>
      <c r="B2302" s="7">
        <v>3.2062849999999998</v>
      </c>
    </row>
    <row r="2303" spans="1:2">
      <c r="A2303" s="7">
        <v>1.1299999999999999</v>
      </c>
      <c r="B2303" s="7">
        <v>3.1051630000000001</v>
      </c>
    </row>
    <row r="2304" spans="1:2">
      <c r="A2304" s="7">
        <v>1.1299999999999999</v>
      </c>
      <c r="B2304" s="7">
        <v>2.7532070000000002</v>
      </c>
    </row>
    <row r="2305" spans="1:2">
      <c r="A2305" s="7">
        <v>1.1299999999999999</v>
      </c>
      <c r="B2305" s="7">
        <v>2.9536769999999999</v>
      </c>
    </row>
    <row r="2306" spans="1:2">
      <c r="A2306" s="7">
        <v>1.1299999999999999</v>
      </c>
      <c r="B2306" s="7">
        <v>2.0813109999999999</v>
      </c>
    </row>
    <row r="2307" spans="1:2">
      <c r="A2307" s="7">
        <v>1.1299999999999999</v>
      </c>
      <c r="B2307" s="7">
        <v>4.9912530000000004</v>
      </c>
    </row>
    <row r="2308" spans="1:2">
      <c r="A2308" s="7">
        <v>1.1299999999999999</v>
      </c>
      <c r="B2308" s="7">
        <v>2.5455930000000002</v>
      </c>
    </row>
    <row r="2309" spans="1:2">
      <c r="A2309" s="7">
        <v>1.1299999999999999</v>
      </c>
      <c r="B2309" s="7">
        <v>3.0141640000000001</v>
      </c>
    </row>
    <row r="2310" spans="1:2">
      <c r="A2310" s="7">
        <v>1.1299999999999999</v>
      </c>
      <c r="B2310" s="7">
        <v>4.2719240000000003</v>
      </c>
    </row>
    <row r="2311" spans="1:2">
      <c r="A2311" s="7">
        <v>1.1299999999999999</v>
      </c>
      <c r="B2311" s="7">
        <v>5.1779580000000003</v>
      </c>
    </row>
    <row r="2312" spans="1:2">
      <c r="A2312" s="7">
        <v>1.1299999999999999</v>
      </c>
      <c r="B2312" s="7">
        <v>2.1202359999999998</v>
      </c>
    </row>
    <row r="2313" spans="1:2">
      <c r="A2313" s="7">
        <v>1.1299999999999999</v>
      </c>
      <c r="B2313" s="7">
        <v>1.969633</v>
      </c>
    </row>
    <row r="2314" spans="1:2">
      <c r="A2314" s="7">
        <v>1.1299999999999999</v>
      </c>
      <c r="B2314" s="7">
        <v>2.3440310000000002</v>
      </c>
    </row>
    <row r="2315" spans="1:2">
      <c r="A2315" s="7">
        <v>1.1299999999999999</v>
      </c>
      <c r="B2315" s="7">
        <v>3.1351049999999998</v>
      </c>
    </row>
    <row r="2316" spans="1:2">
      <c r="A2316" s="7">
        <v>1.1299999999999999</v>
      </c>
      <c r="B2316" s="7">
        <v>3.2336529999999999</v>
      </c>
    </row>
    <row r="2317" spans="1:2">
      <c r="A2317" s="7">
        <v>1.1299999999999999</v>
      </c>
      <c r="B2317" s="7">
        <v>3.2288359999999998</v>
      </c>
    </row>
    <row r="2318" spans="1:2">
      <c r="A2318" s="7">
        <v>1.1299999999999999</v>
      </c>
      <c r="B2318" s="7">
        <v>2.682836</v>
      </c>
    </row>
    <row r="2319" spans="1:2">
      <c r="A2319" s="7">
        <v>1.1200000000000001</v>
      </c>
      <c r="B2319" s="7">
        <v>3.7009530000000002</v>
      </c>
    </row>
    <row r="2320" spans="1:2">
      <c r="A2320" s="7">
        <v>1.1200000000000001</v>
      </c>
      <c r="B2320" s="7">
        <v>4.2783329999999999</v>
      </c>
    </row>
    <row r="2321" spans="1:2">
      <c r="A2321" s="7">
        <v>1.1200000000000001</v>
      </c>
      <c r="B2321" s="7">
        <v>3.2815599999999998</v>
      </c>
    </row>
    <row r="2322" spans="1:2">
      <c r="A2322" s="7">
        <v>1.1200000000000001</v>
      </c>
      <c r="B2322" s="7">
        <v>2.8839589999999999</v>
      </c>
    </row>
    <row r="2323" spans="1:2">
      <c r="A2323" s="7">
        <v>1.1200000000000001</v>
      </c>
      <c r="B2323" s="7">
        <v>1.5194989999999999</v>
      </c>
    </row>
    <row r="2324" spans="1:2">
      <c r="A2324" s="7">
        <v>1.1200000000000001</v>
      </c>
      <c r="B2324" s="7">
        <v>2.1467000000000001</v>
      </c>
    </row>
    <row r="2325" spans="1:2">
      <c r="A2325" s="7">
        <v>1.1200000000000001</v>
      </c>
      <c r="B2325" s="7">
        <v>2.459924</v>
      </c>
    </row>
    <row r="2326" spans="1:2">
      <c r="A2326" s="7">
        <v>1.1200000000000001</v>
      </c>
      <c r="B2326" s="7">
        <v>1.98706</v>
      </c>
    </row>
    <row r="2327" spans="1:2">
      <c r="A2327" s="7">
        <v>1.1200000000000001</v>
      </c>
      <c r="B2327" s="7">
        <v>3.6124900000000002</v>
      </c>
    </row>
    <row r="2328" spans="1:2">
      <c r="A2328" s="7">
        <v>1.1200000000000001</v>
      </c>
      <c r="B2328" s="7">
        <v>3.3126739999999999</v>
      </c>
    </row>
    <row r="2329" spans="1:2">
      <c r="A2329" s="7">
        <v>1.1200000000000001</v>
      </c>
      <c r="B2329" s="7">
        <v>2.854285</v>
      </c>
    </row>
    <row r="2330" spans="1:2">
      <c r="A2330" s="7">
        <v>1.1200000000000001</v>
      </c>
      <c r="B2330" s="7">
        <v>3.0545930000000001</v>
      </c>
    </row>
    <row r="2331" spans="1:2">
      <c r="A2331" s="7">
        <v>1.1200000000000001</v>
      </c>
      <c r="B2331" s="7">
        <v>5.6693959999999999</v>
      </c>
    </row>
    <row r="2332" spans="1:2">
      <c r="A2332" s="7">
        <v>1.1200000000000001</v>
      </c>
      <c r="B2332" s="7">
        <v>4.3800049999999997</v>
      </c>
    </row>
    <row r="2333" spans="1:2">
      <c r="A2333" s="7">
        <v>1.1200000000000001</v>
      </c>
      <c r="B2333" s="7">
        <v>1.5598529999999999</v>
      </c>
    </row>
    <row r="2334" spans="1:2">
      <c r="A2334" s="7">
        <v>1.1200000000000001</v>
      </c>
      <c r="B2334" s="7">
        <v>4.7271729999999996</v>
      </c>
    </row>
    <row r="2335" spans="1:2">
      <c r="A2335" s="7">
        <v>1.1200000000000001</v>
      </c>
      <c r="B2335" s="7">
        <v>4.6748799999999999</v>
      </c>
    </row>
    <row r="2336" spans="1:2">
      <c r="A2336" s="7">
        <v>1.1200000000000001</v>
      </c>
      <c r="B2336" s="7">
        <v>2.6587679999999998</v>
      </c>
    </row>
    <row r="2337" spans="1:2">
      <c r="A2337" s="7">
        <v>1.1200000000000001</v>
      </c>
      <c r="B2337" s="7">
        <v>2.456172</v>
      </c>
    </row>
    <row r="2338" spans="1:2">
      <c r="A2338" s="7">
        <v>1.1200000000000001</v>
      </c>
      <c r="B2338" s="7">
        <v>3.1061450000000002</v>
      </c>
    </row>
    <row r="2339" spans="1:2">
      <c r="A2339" s="7">
        <v>1.1200000000000001</v>
      </c>
      <c r="B2339" s="7">
        <v>2.1196549999999998</v>
      </c>
    </row>
    <row r="2340" spans="1:2">
      <c r="A2340" s="7">
        <v>1.1200000000000001</v>
      </c>
      <c r="B2340" s="7">
        <v>3.2076570000000002</v>
      </c>
    </row>
    <row r="2341" spans="1:2">
      <c r="A2341" s="7">
        <v>1.1200000000000001</v>
      </c>
      <c r="B2341" s="7">
        <v>2.9735849999999999</v>
      </c>
    </row>
    <row r="2342" spans="1:2">
      <c r="A2342" s="7">
        <v>1.1200000000000001</v>
      </c>
      <c r="B2342" s="7">
        <v>3.5225749999999998</v>
      </c>
    </row>
    <row r="2343" spans="1:2">
      <c r="A2343" s="7">
        <v>1.1200000000000001</v>
      </c>
      <c r="B2343" s="7">
        <v>2.2497370000000001</v>
      </c>
    </row>
    <row r="2344" spans="1:2">
      <c r="A2344" s="7">
        <v>1.1200000000000001</v>
      </c>
      <c r="B2344" s="7">
        <v>1.7069460000000001</v>
      </c>
    </row>
    <row r="2345" spans="1:2">
      <c r="A2345" s="7">
        <v>1.1200000000000001</v>
      </c>
      <c r="B2345" s="7">
        <v>2.942037</v>
      </c>
    </row>
    <row r="2346" spans="1:2">
      <c r="A2346" s="7">
        <v>1.1200000000000001</v>
      </c>
      <c r="B2346" s="7">
        <v>2.7048380000000001</v>
      </c>
    </row>
    <row r="2347" spans="1:2">
      <c r="A2347" s="7">
        <v>1.1200000000000001</v>
      </c>
      <c r="B2347" s="7">
        <v>1.6357109999999999</v>
      </c>
    </row>
    <row r="2348" spans="1:2">
      <c r="A2348" s="7">
        <v>1.1200000000000001</v>
      </c>
      <c r="B2348" s="7">
        <v>3.5305119999999999</v>
      </c>
    </row>
    <row r="2349" spans="1:2">
      <c r="A2349" s="7">
        <v>1.1200000000000001</v>
      </c>
      <c r="B2349" s="7">
        <v>2.0201609999999999</v>
      </c>
    </row>
    <row r="2350" spans="1:2">
      <c r="A2350" s="7">
        <v>1.1200000000000001</v>
      </c>
      <c r="B2350" s="7">
        <v>2.7584469999999999</v>
      </c>
    </row>
    <row r="2351" spans="1:2">
      <c r="A2351" s="7">
        <v>1.1200000000000001</v>
      </c>
      <c r="B2351" s="7">
        <v>2.878533</v>
      </c>
    </row>
    <row r="2352" spans="1:2">
      <c r="A2352" s="7">
        <v>1.1200000000000001</v>
      </c>
      <c r="B2352" s="7">
        <v>2.595453</v>
      </c>
    </row>
    <row r="2353" spans="1:2">
      <c r="A2353" s="7">
        <v>1.1100000000000001</v>
      </c>
      <c r="B2353" s="7">
        <v>4.9779840000000002</v>
      </c>
    </row>
    <row r="2354" spans="1:2">
      <c r="A2354" s="7">
        <v>1.1100000000000001</v>
      </c>
      <c r="B2354" s="7">
        <v>3.7811859999999999</v>
      </c>
    </row>
    <row r="2355" spans="1:2">
      <c r="A2355" s="7">
        <v>1.1100000000000001</v>
      </c>
      <c r="B2355" s="7">
        <v>3.165184</v>
      </c>
    </row>
    <row r="2356" spans="1:2">
      <c r="A2356" s="7">
        <v>1.1100000000000001</v>
      </c>
      <c r="B2356" s="7">
        <v>1.3358950000000001</v>
      </c>
    </row>
    <row r="2357" spans="1:2">
      <c r="A2357" s="7">
        <v>1.1100000000000001</v>
      </c>
      <c r="B2357" s="7">
        <v>2.4401329999999999</v>
      </c>
    </row>
    <row r="2358" spans="1:2">
      <c r="A2358" s="7">
        <v>1.1100000000000001</v>
      </c>
      <c r="B2358" s="7">
        <v>2.37812</v>
      </c>
    </row>
    <row r="2359" spans="1:2">
      <c r="A2359" s="7">
        <v>1.1100000000000001</v>
      </c>
      <c r="B2359" s="7">
        <v>2.6872210000000001</v>
      </c>
    </row>
    <row r="2360" spans="1:2">
      <c r="A2360" s="7">
        <v>1.1100000000000001</v>
      </c>
      <c r="B2360" s="7">
        <v>2.7010360000000002</v>
      </c>
    </row>
    <row r="2361" spans="1:2">
      <c r="A2361" s="7">
        <v>1.1100000000000001</v>
      </c>
      <c r="B2361" s="7">
        <v>3.4648919999999999</v>
      </c>
    </row>
    <row r="2362" spans="1:2">
      <c r="A2362" s="7">
        <v>1.1100000000000001</v>
      </c>
      <c r="B2362" s="7">
        <v>2.2776380000000001</v>
      </c>
    </row>
    <row r="2363" spans="1:2">
      <c r="A2363" s="7">
        <v>1.1100000000000001</v>
      </c>
      <c r="B2363" s="7">
        <v>2.5971739999999999</v>
      </c>
    </row>
    <row r="2364" spans="1:2">
      <c r="A2364" s="7">
        <v>1.1100000000000001</v>
      </c>
      <c r="B2364" s="7">
        <v>2.035444</v>
      </c>
    </row>
    <row r="2365" spans="1:2">
      <c r="A2365" s="7">
        <v>1.1100000000000001</v>
      </c>
      <c r="B2365" s="7">
        <v>2.4315560000000001</v>
      </c>
    </row>
    <row r="2366" spans="1:2">
      <c r="A2366" s="7">
        <v>1.1100000000000001</v>
      </c>
      <c r="B2366" s="7">
        <v>3.3927149999999999</v>
      </c>
    </row>
    <row r="2367" spans="1:2">
      <c r="A2367" s="7">
        <v>1.1100000000000001</v>
      </c>
      <c r="B2367" s="7">
        <v>3.2483080000000002</v>
      </c>
    </row>
    <row r="2368" spans="1:2">
      <c r="A2368" s="7">
        <v>1.1100000000000001</v>
      </c>
      <c r="B2368" s="7">
        <v>3.3272330000000001</v>
      </c>
    </row>
    <row r="2369" spans="1:2">
      <c r="A2369" s="7">
        <v>1.1100000000000001</v>
      </c>
      <c r="B2369" s="7">
        <v>2.903454</v>
      </c>
    </row>
    <row r="2370" spans="1:2">
      <c r="A2370" s="7">
        <v>1.1100000000000001</v>
      </c>
      <c r="B2370" s="7">
        <v>3.3913129999999998</v>
      </c>
    </row>
    <row r="2371" spans="1:2">
      <c r="A2371" s="7">
        <v>1.1100000000000001</v>
      </c>
      <c r="B2371" s="7">
        <v>1.698086</v>
      </c>
    </row>
    <row r="2372" spans="1:2">
      <c r="A2372" s="7">
        <v>1.1100000000000001</v>
      </c>
      <c r="B2372" s="7">
        <v>1.4999370000000001</v>
      </c>
    </row>
    <row r="2373" spans="1:2">
      <c r="A2373" s="7">
        <v>1.1100000000000001</v>
      </c>
      <c r="B2373" s="7">
        <v>2.2431169999999998</v>
      </c>
    </row>
    <row r="2374" spans="1:2">
      <c r="A2374" s="7">
        <v>1.1100000000000001</v>
      </c>
      <c r="B2374" s="7">
        <v>3.9434830000000001</v>
      </c>
    </row>
    <row r="2375" spans="1:2">
      <c r="A2375" s="7">
        <v>1.1100000000000001</v>
      </c>
      <c r="B2375" s="7">
        <v>3.344268</v>
      </c>
    </row>
    <row r="2376" spans="1:2">
      <c r="A2376" s="7">
        <v>1.1100000000000001</v>
      </c>
      <c r="B2376" s="7">
        <v>2.3669820000000001</v>
      </c>
    </row>
    <row r="2377" spans="1:2">
      <c r="A2377" s="7">
        <v>1.1100000000000001</v>
      </c>
      <c r="B2377" s="7">
        <v>2.2301250000000001</v>
      </c>
    </row>
    <row r="2378" spans="1:2">
      <c r="A2378" s="7">
        <v>1.1100000000000001</v>
      </c>
      <c r="B2378" s="7">
        <v>2.1187390000000001</v>
      </c>
    </row>
    <row r="2379" spans="1:2">
      <c r="A2379" s="7">
        <v>1.1100000000000001</v>
      </c>
      <c r="B2379" s="7">
        <v>2.1187390000000001</v>
      </c>
    </row>
    <row r="2380" spans="1:2">
      <c r="A2380" s="7">
        <v>1.1100000000000001</v>
      </c>
      <c r="B2380" s="7">
        <v>1.6464890000000001</v>
      </c>
    </row>
    <row r="2381" spans="1:2">
      <c r="A2381" s="7">
        <v>1.1100000000000001</v>
      </c>
      <c r="B2381" s="7">
        <v>3.636943</v>
      </c>
    </row>
    <row r="2382" spans="1:2">
      <c r="A2382" s="7">
        <v>1.1000000000000001</v>
      </c>
      <c r="B2382" s="7">
        <v>4.1213639999999998</v>
      </c>
    </row>
    <row r="2383" spans="1:2">
      <c r="A2383" s="7">
        <v>1.1000000000000001</v>
      </c>
      <c r="B2383" s="7">
        <v>1.713832</v>
      </c>
    </row>
    <row r="2384" spans="1:2">
      <c r="A2384" s="7">
        <v>1.1000000000000001</v>
      </c>
      <c r="B2384" s="7">
        <v>2.7045979999999998</v>
      </c>
    </row>
    <row r="2385" spans="1:2">
      <c r="A2385" s="7">
        <v>1.1000000000000001</v>
      </c>
      <c r="B2385" s="7">
        <v>3.8488329999999999</v>
      </c>
    </row>
    <row r="2386" spans="1:2">
      <c r="A2386" s="7">
        <v>1.1000000000000001</v>
      </c>
      <c r="B2386" s="7">
        <v>3.7743289999999998</v>
      </c>
    </row>
    <row r="2387" spans="1:2">
      <c r="A2387" s="7">
        <v>1.1000000000000001</v>
      </c>
      <c r="B2387" s="7">
        <v>1.51959</v>
      </c>
    </row>
    <row r="2388" spans="1:2">
      <c r="A2388" s="7">
        <v>1.1000000000000001</v>
      </c>
      <c r="B2388" s="7">
        <v>2.5543279999999999</v>
      </c>
    </row>
    <row r="2389" spans="1:2">
      <c r="A2389" s="7">
        <v>1.1000000000000001</v>
      </c>
      <c r="B2389" s="7">
        <v>2.5543279999999999</v>
      </c>
    </row>
    <row r="2390" spans="1:2">
      <c r="A2390" s="7">
        <v>1.1000000000000001</v>
      </c>
      <c r="B2390" s="7">
        <v>2.164552</v>
      </c>
    </row>
    <row r="2391" spans="1:2">
      <c r="A2391" s="7">
        <v>1.1000000000000001</v>
      </c>
      <c r="B2391" s="7">
        <v>3.559177</v>
      </c>
    </row>
    <row r="2392" spans="1:2">
      <c r="A2392" s="7">
        <v>1.1000000000000001</v>
      </c>
      <c r="B2392" s="7">
        <v>1.993547</v>
      </c>
    </row>
    <row r="2393" spans="1:2">
      <c r="A2393" s="7">
        <v>1.1000000000000001</v>
      </c>
      <c r="B2393" s="7">
        <v>3.4229080000000001</v>
      </c>
    </row>
    <row r="2394" spans="1:2">
      <c r="A2394" s="7">
        <v>1.1000000000000001</v>
      </c>
      <c r="B2394" s="7">
        <v>2.3729619999999998</v>
      </c>
    </row>
    <row r="2395" spans="1:2">
      <c r="A2395" s="7">
        <v>1.1000000000000001</v>
      </c>
      <c r="B2395" s="7">
        <v>1.7272259999999999</v>
      </c>
    </row>
    <row r="2396" spans="1:2">
      <c r="A2396" s="7">
        <v>1.1000000000000001</v>
      </c>
      <c r="B2396" s="7">
        <v>2.3761160000000001</v>
      </c>
    </row>
    <row r="2397" spans="1:2">
      <c r="A2397" s="7">
        <v>1.1000000000000001</v>
      </c>
      <c r="B2397" s="7">
        <v>2.7160169999999999</v>
      </c>
    </row>
    <row r="2398" spans="1:2">
      <c r="A2398" s="7">
        <v>1.1000000000000001</v>
      </c>
      <c r="B2398" s="7">
        <v>4.1827769999999997</v>
      </c>
    </row>
    <row r="2399" spans="1:2">
      <c r="A2399" s="7">
        <v>1.1000000000000001</v>
      </c>
      <c r="B2399" s="7">
        <v>3.9060049999999999</v>
      </c>
    </row>
    <row r="2400" spans="1:2">
      <c r="A2400" s="7">
        <v>1.1000000000000001</v>
      </c>
      <c r="B2400" s="7">
        <v>3.4426860000000001</v>
      </c>
    </row>
    <row r="2401" spans="1:2">
      <c r="A2401" s="7">
        <v>1.1000000000000001</v>
      </c>
      <c r="B2401" s="7">
        <v>2.6426090000000002</v>
      </c>
    </row>
    <row r="2402" spans="1:2">
      <c r="A2402" s="7">
        <v>1.1000000000000001</v>
      </c>
      <c r="B2402" s="7">
        <v>2.3256860000000001</v>
      </c>
    </row>
    <row r="2403" spans="1:2">
      <c r="A2403" s="7">
        <v>1.1000000000000001</v>
      </c>
      <c r="B2403" s="7">
        <v>3.9874149999999999</v>
      </c>
    </row>
    <row r="2404" spans="1:2">
      <c r="A2404" s="7">
        <v>1.1000000000000001</v>
      </c>
      <c r="B2404" s="7">
        <v>2.2761459999999998</v>
      </c>
    </row>
    <row r="2405" spans="1:2">
      <c r="A2405" s="7">
        <v>1.1000000000000001</v>
      </c>
      <c r="B2405" s="7">
        <v>3.2245659999999998</v>
      </c>
    </row>
    <row r="2406" spans="1:2">
      <c r="A2406" s="7">
        <v>1.1000000000000001</v>
      </c>
      <c r="B2406" s="7">
        <v>4.7094569999999996</v>
      </c>
    </row>
    <row r="2407" spans="1:2">
      <c r="A2407" s="7">
        <v>1.1000000000000001</v>
      </c>
      <c r="B2407" s="7">
        <v>2.1425939999999999</v>
      </c>
    </row>
    <row r="2408" spans="1:2">
      <c r="A2408" s="7">
        <v>1.1000000000000001</v>
      </c>
      <c r="B2408" s="7">
        <v>2.9733610000000001</v>
      </c>
    </row>
    <row r="2409" spans="1:2">
      <c r="A2409" s="7">
        <v>1.1000000000000001</v>
      </c>
      <c r="B2409" s="7">
        <v>1.3705579999999999</v>
      </c>
    </row>
    <row r="2410" spans="1:2">
      <c r="A2410" s="7">
        <v>1.1000000000000001</v>
      </c>
      <c r="B2410" s="7">
        <v>1.943959</v>
      </c>
    </row>
    <row r="2411" spans="1:2">
      <c r="A2411" s="7">
        <v>1.1000000000000001</v>
      </c>
      <c r="B2411" s="7">
        <v>3.1317050000000002</v>
      </c>
    </row>
    <row r="2412" spans="1:2">
      <c r="A2412" s="7">
        <v>1.1000000000000001</v>
      </c>
      <c r="B2412" s="7">
        <v>3.978164</v>
      </c>
    </row>
    <row r="2413" spans="1:2">
      <c r="A2413" s="7">
        <v>1.1000000000000001</v>
      </c>
      <c r="B2413" s="7">
        <v>2.6051820000000001</v>
      </c>
    </row>
    <row r="2414" spans="1:2">
      <c r="A2414" s="7">
        <v>1.1000000000000001</v>
      </c>
      <c r="B2414" s="7">
        <v>3.0966330000000002</v>
      </c>
    </row>
    <row r="2415" spans="1:2">
      <c r="A2415" s="7">
        <v>1.1000000000000001</v>
      </c>
      <c r="B2415" s="7">
        <v>2.0781809999999998</v>
      </c>
    </row>
    <row r="2416" spans="1:2">
      <c r="A2416" s="7">
        <v>1.1000000000000001</v>
      </c>
      <c r="B2416" s="7">
        <v>3.1951990000000001</v>
      </c>
    </row>
    <row r="2417" spans="1:2">
      <c r="A2417" s="7">
        <v>1.1000000000000001</v>
      </c>
      <c r="B2417" s="7">
        <v>3.0508609999999998</v>
      </c>
    </row>
    <row r="2418" spans="1:2">
      <c r="A2418" s="7">
        <v>1.1000000000000001</v>
      </c>
      <c r="B2418" s="7">
        <v>5.0063050000000002</v>
      </c>
    </row>
    <row r="2419" spans="1:2">
      <c r="A2419" s="7">
        <v>1.1000000000000001</v>
      </c>
      <c r="B2419" s="7">
        <v>5.0063050000000002</v>
      </c>
    </row>
    <row r="2420" spans="1:2">
      <c r="A2420" s="7">
        <v>1.1000000000000001</v>
      </c>
      <c r="B2420" s="7">
        <v>3.2516790000000002</v>
      </c>
    </row>
    <row r="2421" spans="1:2">
      <c r="A2421" s="7">
        <v>1.1000000000000001</v>
      </c>
      <c r="B2421" s="7">
        <v>3.2948940000000002</v>
      </c>
    </row>
    <row r="2422" spans="1:2">
      <c r="A2422" s="7">
        <v>1.1000000000000001</v>
      </c>
      <c r="B2422" s="7">
        <v>3.064918</v>
      </c>
    </row>
    <row r="2423" spans="1:2">
      <c r="A2423" s="7">
        <v>1.1000000000000001</v>
      </c>
      <c r="B2423" s="7">
        <v>2.650369</v>
      </c>
    </row>
    <row r="2424" spans="1:2">
      <c r="A2424" s="7">
        <v>1.0900000000000001</v>
      </c>
      <c r="B2424" s="7">
        <v>1.440585</v>
      </c>
    </row>
    <row r="2425" spans="1:2">
      <c r="A2425" s="7">
        <v>1.0900000000000001</v>
      </c>
      <c r="B2425" s="7">
        <v>1.380717</v>
      </c>
    </row>
    <row r="2426" spans="1:2">
      <c r="A2426" s="7">
        <v>1.0900000000000001</v>
      </c>
      <c r="B2426" s="7">
        <v>2.5799050000000001</v>
      </c>
    </row>
    <row r="2427" spans="1:2">
      <c r="A2427" s="7">
        <v>1.0900000000000001</v>
      </c>
      <c r="B2427" s="7">
        <v>2.9237880000000001</v>
      </c>
    </row>
    <row r="2428" spans="1:2">
      <c r="A2428" s="7">
        <v>1.0900000000000001</v>
      </c>
      <c r="B2428" s="7">
        <v>2.0836760000000001</v>
      </c>
    </row>
    <row r="2429" spans="1:2">
      <c r="A2429" s="7">
        <v>1.0900000000000001</v>
      </c>
      <c r="B2429" s="7">
        <v>2.6314340000000001</v>
      </c>
    </row>
    <row r="2430" spans="1:2">
      <c r="A2430" s="7">
        <v>1.0900000000000001</v>
      </c>
      <c r="B2430" s="7">
        <v>2.1064609999999999</v>
      </c>
    </row>
    <row r="2431" spans="1:2">
      <c r="A2431" s="7">
        <v>1.0900000000000001</v>
      </c>
      <c r="B2431" s="7">
        <v>2.7415470000000002</v>
      </c>
    </row>
    <row r="2432" spans="1:2">
      <c r="A2432" s="7">
        <v>1.0900000000000001</v>
      </c>
      <c r="B2432" s="7">
        <v>4.6869009999999998</v>
      </c>
    </row>
    <row r="2433" spans="1:2">
      <c r="A2433" s="7">
        <v>1.0900000000000001</v>
      </c>
      <c r="B2433" s="7">
        <v>4.3999709999999999</v>
      </c>
    </row>
    <row r="2434" spans="1:2">
      <c r="A2434" s="7">
        <v>1.0900000000000001</v>
      </c>
      <c r="B2434" s="7">
        <v>2.0098959999999999</v>
      </c>
    </row>
    <row r="2435" spans="1:2">
      <c r="A2435" s="7">
        <v>1.0900000000000001</v>
      </c>
      <c r="B2435" s="7">
        <v>4.4382979999999996</v>
      </c>
    </row>
    <row r="2436" spans="1:2">
      <c r="A2436" s="7">
        <v>1.0900000000000001</v>
      </c>
      <c r="B2436" s="7">
        <v>1.310649</v>
      </c>
    </row>
    <row r="2437" spans="1:2">
      <c r="A2437" s="7">
        <v>1.0900000000000001</v>
      </c>
      <c r="B2437" s="7">
        <v>2.448067</v>
      </c>
    </row>
    <row r="2438" spans="1:2">
      <c r="A2438" s="7">
        <v>1.0900000000000001</v>
      </c>
      <c r="B2438" s="7">
        <v>2.663802</v>
      </c>
    </row>
    <row r="2439" spans="1:2">
      <c r="A2439" s="7">
        <v>1.0900000000000001</v>
      </c>
      <c r="B2439" s="7">
        <v>1.498775</v>
      </c>
    </row>
    <row r="2440" spans="1:2">
      <c r="A2440" s="7">
        <v>1.0900000000000001</v>
      </c>
      <c r="B2440" s="7">
        <v>2.0075539999999998</v>
      </c>
    </row>
    <row r="2441" spans="1:2">
      <c r="A2441" s="7">
        <v>1.0900000000000001</v>
      </c>
      <c r="B2441" s="7">
        <v>3.0095100000000001</v>
      </c>
    </row>
    <row r="2442" spans="1:2">
      <c r="A2442" s="7">
        <v>1.0900000000000001</v>
      </c>
      <c r="B2442" s="7">
        <v>3.8541379999999998</v>
      </c>
    </row>
    <row r="2443" spans="1:2">
      <c r="A2443" s="7">
        <v>1.0900000000000001</v>
      </c>
      <c r="B2443" s="7">
        <v>2.6669200000000002</v>
      </c>
    </row>
    <row r="2444" spans="1:2">
      <c r="A2444" s="7">
        <v>1.0900000000000001</v>
      </c>
      <c r="B2444" s="7">
        <v>2.9367169999999998</v>
      </c>
    </row>
    <row r="2445" spans="1:2">
      <c r="A2445" s="7">
        <v>1.0900000000000001</v>
      </c>
      <c r="B2445" s="7">
        <v>2.8510680000000002</v>
      </c>
    </row>
    <row r="2446" spans="1:2">
      <c r="A2446" s="7">
        <v>1.0900000000000001</v>
      </c>
      <c r="B2446" s="7">
        <v>3.7859500000000001</v>
      </c>
    </row>
    <row r="2447" spans="1:2">
      <c r="A2447" s="7">
        <v>1.0900000000000001</v>
      </c>
      <c r="B2447" s="7">
        <v>3.8359480000000001</v>
      </c>
    </row>
    <row r="2448" spans="1:2">
      <c r="A2448" s="7">
        <v>1.0900000000000001</v>
      </c>
      <c r="B2448" s="7">
        <v>2.4206910000000001</v>
      </c>
    </row>
    <row r="2449" spans="1:2">
      <c r="A2449" s="7">
        <v>1.0900000000000001</v>
      </c>
      <c r="B2449" s="7">
        <v>2.798921</v>
      </c>
    </row>
    <row r="2450" spans="1:2">
      <c r="A2450" s="7">
        <v>1.0900000000000001</v>
      </c>
      <c r="B2450" s="7">
        <v>3.6482749999999999</v>
      </c>
    </row>
    <row r="2451" spans="1:2">
      <c r="A2451" s="7">
        <v>1.08</v>
      </c>
      <c r="B2451" s="7">
        <v>3.1297799999999998</v>
      </c>
    </row>
    <row r="2452" spans="1:2">
      <c r="A2452" s="7">
        <v>1.08</v>
      </c>
      <c r="B2452" s="7">
        <v>3.3129390000000001</v>
      </c>
    </row>
    <row r="2453" spans="1:2">
      <c r="A2453" s="7">
        <v>1.08</v>
      </c>
      <c r="B2453" s="7">
        <v>2.4830000000000001</v>
      </c>
    </row>
    <row r="2454" spans="1:2">
      <c r="A2454" s="7">
        <v>1.08</v>
      </c>
      <c r="B2454" s="7">
        <v>3.2081819999999999</v>
      </c>
    </row>
    <row r="2455" spans="1:2">
      <c r="A2455" s="7">
        <v>1.08</v>
      </c>
      <c r="B2455" s="7">
        <v>2.6278229999999998</v>
      </c>
    </row>
    <row r="2456" spans="1:2">
      <c r="A2456" s="7">
        <v>1.08</v>
      </c>
      <c r="B2456" s="7">
        <v>2.3347579999999999</v>
      </c>
    </row>
    <row r="2457" spans="1:2">
      <c r="A2457" s="7">
        <v>1.08</v>
      </c>
      <c r="B2457" s="7">
        <v>5.6543469999999996</v>
      </c>
    </row>
    <row r="2458" spans="1:2">
      <c r="A2458" s="7">
        <v>1.08</v>
      </c>
      <c r="B2458" s="7">
        <v>1.9712700000000001</v>
      </c>
    </row>
    <row r="2459" spans="1:2">
      <c r="A2459" s="7">
        <v>1.08</v>
      </c>
      <c r="B2459" s="7">
        <v>3.040419</v>
      </c>
    </row>
    <row r="2460" spans="1:2">
      <c r="A2460" s="7">
        <v>1.08</v>
      </c>
      <c r="B2460" s="7">
        <v>1.6234919999999999</v>
      </c>
    </row>
    <row r="2461" spans="1:2">
      <c r="A2461" s="7">
        <v>1.08</v>
      </c>
      <c r="B2461" s="7">
        <v>1.4587730000000001</v>
      </c>
    </row>
    <row r="2462" spans="1:2">
      <c r="A2462" s="7">
        <v>1.08</v>
      </c>
      <c r="B2462" s="7">
        <v>4.1184849999999997</v>
      </c>
    </row>
    <row r="2463" spans="1:2">
      <c r="A2463" s="7">
        <v>1.08</v>
      </c>
      <c r="B2463" s="7">
        <v>2.1066009999999999</v>
      </c>
    </row>
    <row r="2464" spans="1:2">
      <c r="A2464" s="7">
        <v>1.08</v>
      </c>
      <c r="B2464" s="7">
        <v>3.3767619999999998</v>
      </c>
    </row>
    <row r="2465" spans="1:2">
      <c r="A2465" s="7">
        <v>1.08</v>
      </c>
      <c r="B2465" s="7">
        <v>2.9285830000000002</v>
      </c>
    </row>
    <row r="2466" spans="1:2">
      <c r="A2466" s="7">
        <v>1.08</v>
      </c>
      <c r="B2466" s="7">
        <v>4.0345440000000004</v>
      </c>
    </row>
    <row r="2467" spans="1:2">
      <c r="A2467" s="7">
        <v>1.08</v>
      </c>
      <c r="B2467" s="7">
        <v>3.3529689999999999</v>
      </c>
    </row>
    <row r="2468" spans="1:2">
      <c r="A2468" s="7">
        <v>1.08</v>
      </c>
      <c r="B2468" s="7">
        <v>2.3105020000000001</v>
      </c>
    </row>
    <row r="2469" spans="1:2">
      <c r="A2469" s="7">
        <v>1.08</v>
      </c>
      <c r="B2469" s="7">
        <v>3.92415</v>
      </c>
    </row>
    <row r="2470" spans="1:2">
      <c r="A2470" s="7">
        <v>1.08</v>
      </c>
      <c r="B2470" s="7">
        <v>2.805444</v>
      </c>
    </row>
    <row r="2471" spans="1:2">
      <c r="A2471" s="7">
        <v>1.08</v>
      </c>
      <c r="B2471" s="7">
        <v>3.3956490000000001</v>
      </c>
    </row>
    <row r="2472" spans="1:2">
      <c r="A2472" s="7">
        <v>1.08</v>
      </c>
      <c r="B2472" s="7">
        <v>2.6060699999999999</v>
      </c>
    </row>
    <row r="2473" spans="1:2">
      <c r="A2473" s="7">
        <v>1.08</v>
      </c>
      <c r="B2473" s="7">
        <v>3.4929619999999999</v>
      </c>
    </row>
    <row r="2474" spans="1:2">
      <c r="A2474" s="7">
        <v>1.08</v>
      </c>
      <c r="B2474" s="7">
        <v>2.1325630000000002</v>
      </c>
    </row>
    <row r="2475" spans="1:2">
      <c r="A2475" s="7">
        <v>1.08</v>
      </c>
      <c r="B2475" s="7">
        <v>2.47302</v>
      </c>
    </row>
    <row r="2476" spans="1:2">
      <c r="A2476" s="7">
        <v>1.08</v>
      </c>
      <c r="B2476" s="7">
        <v>2.7600259999999999</v>
      </c>
    </row>
    <row r="2477" spans="1:2">
      <c r="A2477" s="7">
        <v>1.08</v>
      </c>
      <c r="B2477" s="7">
        <v>2.0744549999999999</v>
      </c>
    </row>
    <row r="2478" spans="1:2">
      <c r="A2478" s="7">
        <v>1.08</v>
      </c>
      <c r="B2478" s="7">
        <v>2.8871129999999998</v>
      </c>
    </row>
    <row r="2479" spans="1:2">
      <c r="A2479" s="7">
        <v>1.08</v>
      </c>
      <c r="B2479" s="7">
        <v>3.539514</v>
      </c>
    </row>
    <row r="2480" spans="1:2">
      <c r="A2480" s="7">
        <v>1.08</v>
      </c>
      <c r="B2480" s="7">
        <v>4.2263229999999998</v>
      </c>
    </row>
    <row r="2481" spans="1:2">
      <c r="A2481" s="7">
        <v>1.08</v>
      </c>
      <c r="B2481" s="7">
        <v>2.091043</v>
      </c>
    </row>
    <row r="2482" spans="1:2">
      <c r="A2482" s="7">
        <v>1.08</v>
      </c>
      <c r="B2482" s="7">
        <v>3.3160530000000001</v>
      </c>
    </row>
    <row r="2483" spans="1:2">
      <c r="A2483" s="7">
        <v>1.08</v>
      </c>
      <c r="B2483" s="7">
        <v>2.8312200000000001</v>
      </c>
    </row>
    <row r="2484" spans="1:2">
      <c r="A2484" s="7">
        <v>1.08</v>
      </c>
      <c r="B2484" s="7">
        <v>2.7062550000000001</v>
      </c>
    </row>
    <row r="2485" spans="1:2">
      <c r="A2485" s="7">
        <v>1.08</v>
      </c>
      <c r="B2485" s="7">
        <v>2.6842640000000002</v>
      </c>
    </row>
    <row r="2486" spans="1:2">
      <c r="A2486" s="7">
        <v>1.08</v>
      </c>
      <c r="B2486" s="7">
        <v>2.3602159999999999</v>
      </c>
    </row>
    <row r="2487" spans="1:2">
      <c r="A2487" s="7">
        <v>1.08</v>
      </c>
      <c r="B2487" s="7">
        <v>2.3602159999999999</v>
      </c>
    </row>
    <row r="2488" spans="1:2">
      <c r="A2488" s="7">
        <v>1.07</v>
      </c>
      <c r="B2488" s="7">
        <v>3.3074849999999998</v>
      </c>
    </row>
    <row r="2489" spans="1:2">
      <c r="A2489" s="7">
        <v>1.07</v>
      </c>
      <c r="B2489" s="7">
        <v>2.1094029999999999</v>
      </c>
    </row>
    <row r="2490" spans="1:2">
      <c r="A2490" s="7">
        <v>1.07</v>
      </c>
      <c r="B2490" s="7">
        <v>1.396029</v>
      </c>
    </row>
    <row r="2491" spans="1:2">
      <c r="A2491" s="7">
        <v>1.07</v>
      </c>
      <c r="B2491" s="7">
        <v>2.8356029999999999</v>
      </c>
    </row>
    <row r="2492" spans="1:2">
      <c r="A2492" s="7">
        <v>1.07</v>
      </c>
      <c r="B2492" s="7">
        <v>4.4186189999999996</v>
      </c>
    </row>
    <row r="2493" spans="1:2">
      <c r="A2493" s="7">
        <v>1.07</v>
      </c>
      <c r="B2493" s="7">
        <v>2.1441669999999999</v>
      </c>
    </row>
    <row r="2494" spans="1:2">
      <c r="A2494" s="7">
        <v>1.07</v>
      </c>
      <c r="B2494" s="7">
        <v>2.5083850000000001</v>
      </c>
    </row>
    <row r="2495" spans="1:2">
      <c r="A2495" s="7">
        <v>1.07</v>
      </c>
      <c r="B2495" s="7">
        <v>3.288205</v>
      </c>
    </row>
    <row r="2496" spans="1:2">
      <c r="A2496" s="7">
        <v>1.07</v>
      </c>
      <c r="B2496" s="7">
        <v>2.7908110000000002</v>
      </c>
    </row>
    <row r="2497" spans="1:2">
      <c r="A2497" s="7">
        <v>1.07</v>
      </c>
      <c r="B2497" s="7">
        <v>1.3196429999999999</v>
      </c>
    </row>
    <row r="2498" spans="1:2">
      <c r="A2498" s="7">
        <v>1.07</v>
      </c>
      <c r="B2498" s="7">
        <v>2.9605049999999999</v>
      </c>
    </row>
    <row r="2499" spans="1:2">
      <c r="A2499" s="7">
        <v>1.07</v>
      </c>
      <c r="B2499" s="7">
        <v>2.2422870000000001</v>
      </c>
    </row>
    <row r="2500" spans="1:2">
      <c r="A2500" s="7">
        <v>1.07</v>
      </c>
      <c r="B2500" s="7">
        <v>2.287569</v>
      </c>
    </row>
    <row r="2501" spans="1:2">
      <c r="A2501" s="7">
        <v>1.07</v>
      </c>
      <c r="B2501" s="7">
        <v>4.231884</v>
      </c>
    </row>
    <row r="2502" spans="1:2">
      <c r="A2502" s="7">
        <v>1.07</v>
      </c>
      <c r="B2502" s="7">
        <v>2.3928069999999999</v>
      </c>
    </row>
    <row r="2503" spans="1:2">
      <c r="A2503" s="7">
        <v>1.07</v>
      </c>
      <c r="B2503" s="7">
        <v>2.3928069999999999</v>
      </c>
    </row>
    <row r="2504" spans="1:2">
      <c r="A2504" s="7">
        <v>1.07</v>
      </c>
      <c r="B2504" s="7">
        <v>1.62784</v>
      </c>
    </row>
    <row r="2505" spans="1:2">
      <c r="A2505" s="7">
        <v>1.07</v>
      </c>
      <c r="B2505" s="7">
        <v>2.6893579999999999</v>
      </c>
    </row>
    <row r="2506" spans="1:2">
      <c r="A2506" s="7">
        <v>1.07</v>
      </c>
      <c r="B2506" s="7">
        <v>2.2371910000000002</v>
      </c>
    </row>
    <row r="2507" spans="1:2">
      <c r="A2507" s="7">
        <v>1.07</v>
      </c>
      <c r="B2507" s="7">
        <v>5.8615529999999998</v>
      </c>
    </row>
    <row r="2508" spans="1:2">
      <c r="A2508" s="7">
        <v>1.07</v>
      </c>
      <c r="B2508" s="7">
        <v>3.6335500000000001</v>
      </c>
    </row>
    <row r="2509" spans="1:2">
      <c r="A2509" s="7">
        <v>1.07</v>
      </c>
      <c r="B2509" s="7">
        <v>2.3694899999999999</v>
      </c>
    </row>
    <row r="2510" spans="1:2">
      <c r="A2510" s="7">
        <v>1.07</v>
      </c>
      <c r="B2510" s="7">
        <v>4.4299470000000003</v>
      </c>
    </row>
    <row r="2511" spans="1:2">
      <c r="A2511" s="7">
        <v>1.07</v>
      </c>
      <c r="B2511" s="7">
        <v>3.0955569999999999</v>
      </c>
    </row>
    <row r="2512" spans="1:2">
      <c r="A2512" s="7">
        <v>1.07</v>
      </c>
      <c r="B2512" s="7">
        <v>2.5282360000000001</v>
      </c>
    </row>
    <row r="2513" spans="1:2">
      <c r="A2513" s="7">
        <v>1.07</v>
      </c>
      <c r="B2513" s="7">
        <v>1.975875</v>
      </c>
    </row>
    <row r="2514" spans="1:2">
      <c r="A2514" s="7">
        <v>1.07</v>
      </c>
      <c r="B2514" s="7">
        <v>4.0841250000000002</v>
      </c>
    </row>
    <row r="2515" spans="1:2">
      <c r="A2515" s="7">
        <v>1.07</v>
      </c>
      <c r="B2515" s="7">
        <v>2.513455</v>
      </c>
    </row>
    <row r="2516" spans="1:2">
      <c r="A2516" s="7">
        <v>1.07</v>
      </c>
      <c r="B2516" s="7">
        <v>2.438952</v>
      </c>
    </row>
    <row r="2517" spans="1:2">
      <c r="A2517" s="7">
        <v>1.07</v>
      </c>
      <c r="B2517" s="7">
        <v>2.7254770000000001</v>
      </c>
    </row>
    <row r="2518" spans="1:2">
      <c r="A2518" s="7">
        <v>1.07</v>
      </c>
      <c r="B2518" s="7">
        <v>3.7108750000000001</v>
      </c>
    </row>
    <row r="2519" spans="1:2">
      <c r="A2519" s="7">
        <v>1.07</v>
      </c>
      <c r="B2519" s="7">
        <v>4.952394</v>
      </c>
    </row>
    <row r="2520" spans="1:2">
      <c r="A2520" s="7">
        <v>1.07</v>
      </c>
      <c r="B2520" s="7">
        <v>3.686785</v>
      </c>
    </row>
    <row r="2521" spans="1:2">
      <c r="A2521" s="7">
        <v>1.07</v>
      </c>
      <c r="B2521" s="7">
        <v>1.510629</v>
      </c>
    </row>
    <row r="2522" spans="1:2">
      <c r="A2522" s="7">
        <v>1.07</v>
      </c>
      <c r="B2522" s="7">
        <v>1.916312</v>
      </c>
    </row>
    <row r="2523" spans="1:2">
      <c r="A2523" s="7">
        <v>1.07</v>
      </c>
      <c r="B2523" s="7">
        <v>3.4568889999999999</v>
      </c>
    </row>
    <row r="2524" spans="1:2">
      <c r="A2524" s="7">
        <v>1.07</v>
      </c>
      <c r="B2524" s="7">
        <v>3.2446809999999999</v>
      </c>
    </row>
    <row r="2525" spans="1:2">
      <c r="A2525" s="7">
        <v>1.07</v>
      </c>
      <c r="B2525" s="7">
        <v>3.2362310000000001</v>
      </c>
    </row>
    <row r="2526" spans="1:2">
      <c r="A2526" s="7">
        <v>1.07</v>
      </c>
      <c r="B2526" s="7">
        <v>4.7172179999999999</v>
      </c>
    </row>
    <row r="2527" spans="1:2">
      <c r="A2527" s="7">
        <v>1.07</v>
      </c>
      <c r="B2527" s="7">
        <v>2.456404</v>
      </c>
    </row>
    <row r="2528" spans="1:2">
      <c r="A2528" s="7">
        <v>1.07</v>
      </c>
      <c r="B2528" s="7">
        <v>2.6328809999999998</v>
      </c>
    </row>
    <row r="2529" spans="1:2">
      <c r="A2529" s="7">
        <v>1.07</v>
      </c>
      <c r="B2529" s="7">
        <v>5.3436459999999997</v>
      </c>
    </row>
    <row r="2530" spans="1:2">
      <c r="A2530" s="7">
        <v>1.06</v>
      </c>
      <c r="B2530" s="7">
        <v>3.1323509999999999</v>
      </c>
    </row>
    <row r="2531" spans="1:2">
      <c r="A2531" s="7">
        <v>1.06</v>
      </c>
      <c r="B2531" s="7">
        <v>2.484254</v>
      </c>
    </row>
    <row r="2532" spans="1:2">
      <c r="A2532" s="7">
        <v>1.06</v>
      </c>
      <c r="B2532" s="7">
        <v>2.5506380000000002</v>
      </c>
    </row>
    <row r="2533" spans="1:2">
      <c r="A2533" s="7">
        <v>1.06</v>
      </c>
      <c r="B2533" s="7">
        <v>3.1423589999999999</v>
      </c>
    </row>
    <row r="2534" spans="1:2">
      <c r="A2534" s="7">
        <v>1.06</v>
      </c>
      <c r="B2534" s="7">
        <v>3.180939</v>
      </c>
    </row>
    <row r="2535" spans="1:2">
      <c r="A2535" s="7">
        <v>1.06</v>
      </c>
      <c r="B2535" s="7">
        <v>2.8237040000000002</v>
      </c>
    </row>
    <row r="2536" spans="1:2">
      <c r="A2536" s="7">
        <v>1.06</v>
      </c>
      <c r="B2536" s="7">
        <v>6.0494500000000002</v>
      </c>
    </row>
    <row r="2537" spans="1:2">
      <c r="A2537" s="7">
        <v>1.06</v>
      </c>
      <c r="B2537" s="7">
        <v>3.0580370000000001</v>
      </c>
    </row>
    <row r="2538" spans="1:2">
      <c r="A2538" s="7">
        <v>1.06</v>
      </c>
      <c r="B2538" s="7">
        <v>3.0969579999999999</v>
      </c>
    </row>
    <row r="2539" spans="1:2">
      <c r="A2539" s="7">
        <v>1.06</v>
      </c>
      <c r="B2539" s="7">
        <v>2.7857989999999999</v>
      </c>
    </row>
    <row r="2540" spans="1:2">
      <c r="A2540" s="7">
        <v>1.06</v>
      </c>
      <c r="B2540" s="7">
        <v>2.1448710000000002</v>
      </c>
    </row>
    <row r="2541" spans="1:2">
      <c r="A2541" s="7">
        <v>1.06</v>
      </c>
      <c r="B2541" s="7">
        <v>2.091288</v>
      </c>
    </row>
    <row r="2542" spans="1:2">
      <c r="A2542" s="7">
        <v>1.06</v>
      </c>
      <c r="B2542" s="7">
        <v>4.2325179999999998</v>
      </c>
    </row>
    <row r="2543" spans="1:2">
      <c r="A2543" s="7">
        <v>1.06</v>
      </c>
      <c r="B2543" s="7">
        <v>3.1406649999999998</v>
      </c>
    </row>
    <row r="2544" spans="1:2">
      <c r="A2544" s="7">
        <v>1.06</v>
      </c>
      <c r="B2544" s="7">
        <v>2.371591</v>
      </c>
    </row>
    <row r="2545" spans="1:2">
      <c r="A2545" s="7">
        <v>1.06</v>
      </c>
      <c r="B2545" s="7">
        <v>3.9935149999999999</v>
      </c>
    </row>
    <row r="2546" spans="1:2">
      <c r="A2546" s="7">
        <v>1.06</v>
      </c>
      <c r="B2546" s="7">
        <v>4.1709240000000003</v>
      </c>
    </row>
    <row r="2547" spans="1:2">
      <c r="A2547" s="7">
        <v>1.06</v>
      </c>
      <c r="B2547" s="7">
        <v>2.4560810000000002</v>
      </c>
    </row>
    <row r="2548" spans="1:2">
      <c r="A2548" s="7">
        <v>1.06</v>
      </c>
      <c r="B2548" s="7">
        <v>2.4757229999999999</v>
      </c>
    </row>
    <row r="2549" spans="1:2">
      <c r="A2549" s="7">
        <v>1.06</v>
      </c>
      <c r="B2549" s="7">
        <v>2.427638</v>
      </c>
    </row>
    <row r="2550" spans="1:2">
      <c r="A2550" s="7">
        <v>1.06</v>
      </c>
      <c r="B2550" s="7">
        <v>2.5820050000000001</v>
      </c>
    </row>
    <row r="2551" spans="1:2">
      <c r="A2551" s="7">
        <v>1.06</v>
      </c>
      <c r="B2551" s="7">
        <v>3.987482</v>
      </c>
    </row>
    <row r="2552" spans="1:2">
      <c r="A2552" s="7">
        <v>1.06</v>
      </c>
      <c r="B2552" s="7">
        <v>3.6547559999999999</v>
      </c>
    </row>
    <row r="2553" spans="1:2">
      <c r="A2553" s="7">
        <v>1.06</v>
      </c>
      <c r="B2553" s="7">
        <v>3.5461360000000002</v>
      </c>
    </row>
    <row r="2554" spans="1:2">
      <c r="A2554" s="7">
        <v>1.06</v>
      </c>
      <c r="B2554" s="7">
        <v>3.1845330000000001</v>
      </c>
    </row>
    <row r="2555" spans="1:2">
      <c r="A2555" s="7">
        <v>1.06</v>
      </c>
      <c r="B2555" s="7">
        <v>3.896083</v>
      </c>
    </row>
    <row r="2556" spans="1:2">
      <c r="A2556" s="7">
        <v>1.06</v>
      </c>
      <c r="B2556" s="7">
        <v>2.6345839999999998</v>
      </c>
    </row>
    <row r="2557" spans="1:2">
      <c r="A2557" s="7">
        <v>1.05</v>
      </c>
      <c r="B2557" s="7">
        <v>4.2341230000000003</v>
      </c>
    </row>
    <row r="2558" spans="1:2">
      <c r="A2558" s="7">
        <v>1.05</v>
      </c>
      <c r="B2558" s="7">
        <v>3.10778</v>
      </c>
    </row>
    <row r="2559" spans="1:2">
      <c r="A2559" s="7">
        <v>1.05</v>
      </c>
      <c r="B2559" s="7">
        <v>4.6882279999999996</v>
      </c>
    </row>
    <row r="2560" spans="1:2">
      <c r="A2560" s="7">
        <v>1.05</v>
      </c>
      <c r="B2560" s="7">
        <v>3.5429849999999998</v>
      </c>
    </row>
    <row r="2561" spans="1:2">
      <c r="A2561" s="7">
        <v>1.05</v>
      </c>
      <c r="B2561" s="7">
        <v>4.9912530000000004</v>
      </c>
    </row>
    <row r="2562" spans="1:2">
      <c r="A2562" s="7">
        <v>1.05</v>
      </c>
      <c r="B2562" s="7">
        <v>3.4463170000000001</v>
      </c>
    </row>
    <row r="2563" spans="1:2">
      <c r="A2563" s="7">
        <v>1.05</v>
      </c>
      <c r="B2563" s="7">
        <v>1.8353790000000001</v>
      </c>
    </row>
    <row r="2564" spans="1:2">
      <c r="A2564" s="7">
        <v>1.05</v>
      </c>
      <c r="B2564" s="7">
        <v>2.9594830000000001</v>
      </c>
    </row>
    <row r="2565" spans="1:2">
      <c r="A2565" s="7">
        <v>1.05</v>
      </c>
      <c r="B2565" s="7">
        <v>4.1391179999999999</v>
      </c>
    </row>
    <row r="2566" spans="1:2">
      <c r="A2566" s="7">
        <v>1.05</v>
      </c>
      <c r="B2566" s="7">
        <v>3.654083</v>
      </c>
    </row>
    <row r="2567" spans="1:2">
      <c r="A2567" s="7">
        <v>1.05</v>
      </c>
      <c r="B2567" s="7">
        <v>5.7863850000000001</v>
      </c>
    </row>
    <row r="2568" spans="1:2">
      <c r="A2568" s="7">
        <v>1.05</v>
      </c>
      <c r="B2568" s="7">
        <v>3.7404869999999999</v>
      </c>
    </row>
    <row r="2569" spans="1:2">
      <c r="A2569" s="7">
        <v>1.05</v>
      </c>
      <c r="B2569" s="7">
        <v>2.5423689999999999</v>
      </c>
    </row>
    <row r="2570" spans="1:2">
      <c r="A2570" s="7">
        <v>1.05</v>
      </c>
      <c r="B2570" s="7">
        <v>3.2079629999999999</v>
      </c>
    </row>
    <row r="2571" spans="1:2">
      <c r="A2571" s="7">
        <v>1.05</v>
      </c>
      <c r="B2571" s="7">
        <v>3.2079629999999999</v>
      </c>
    </row>
    <row r="2572" spans="1:2">
      <c r="A2572" s="7">
        <v>1.05</v>
      </c>
      <c r="B2572" s="7">
        <v>3.9635440000000002</v>
      </c>
    </row>
    <row r="2573" spans="1:2">
      <c r="A2573" s="7">
        <v>1.05</v>
      </c>
      <c r="B2573" s="7">
        <v>1.9447080000000001</v>
      </c>
    </row>
    <row r="2574" spans="1:2">
      <c r="A2574" s="7">
        <v>1.05</v>
      </c>
      <c r="B2574" s="7">
        <v>3.8044039999999999</v>
      </c>
    </row>
    <row r="2575" spans="1:2">
      <c r="A2575" s="7">
        <v>1.05</v>
      </c>
      <c r="B2575" s="7">
        <v>4.8064819999999999</v>
      </c>
    </row>
    <row r="2576" spans="1:2">
      <c r="A2576" s="7">
        <v>1.05</v>
      </c>
      <c r="B2576" s="7">
        <v>3.9625360000000001</v>
      </c>
    </row>
    <row r="2577" spans="1:2">
      <c r="A2577" s="7">
        <v>1.05</v>
      </c>
      <c r="B2577" s="7">
        <v>3.566786</v>
      </c>
    </row>
    <row r="2578" spans="1:2">
      <c r="A2578" s="7">
        <v>1.05</v>
      </c>
      <c r="B2578" s="7">
        <v>2.6294810000000002</v>
      </c>
    </row>
    <row r="2579" spans="1:2">
      <c r="A2579" s="7">
        <v>1.05</v>
      </c>
      <c r="B2579" s="7">
        <v>3.1347499999999999</v>
      </c>
    </row>
    <row r="2580" spans="1:2">
      <c r="A2580" s="7">
        <v>1.05</v>
      </c>
      <c r="B2580" s="7">
        <v>1.9423680000000001</v>
      </c>
    </row>
    <row r="2581" spans="1:2">
      <c r="A2581" s="7">
        <v>1.05</v>
      </c>
      <c r="B2581" s="7">
        <v>2.688898</v>
      </c>
    </row>
    <row r="2582" spans="1:2">
      <c r="A2582" s="7">
        <v>1.05</v>
      </c>
      <c r="B2582" s="7">
        <v>3.1954419999999999</v>
      </c>
    </row>
    <row r="2583" spans="1:2">
      <c r="A2583" s="7">
        <v>1.05</v>
      </c>
      <c r="B2583" s="7">
        <v>3.2174779999999998</v>
      </c>
    </row>
    <row r="2584" spans="1:2">
      <c r="A2584" s="7">
        <v>1.05</v>
      </c>
      <c r="B2584" s="7">
        <v>2.0775969999999999</v>
      </c>
    </row>
    <row r="2585" spans="1:2">
      <c r="A2585" s="7">
        <v>1.05</v>
      </c>
      <c r="B2585" s="7">
        <v>3.5084209999999998</v>
      </c>
    </row>
    <row r="2586" spans="1:2">
      <c r="A2586" s="7">
        <v>1.05</v>
      </c>
      <c r="B2586" s="7">
        <v>2.909802</v>
      </c>
    </row>
    <row r="2587" spans="1:2">
      <c r="A2587" s="7">
        <v>1.05</v>
      </c>
      <c r="B2587" s="7">
        <v>2.0504440000000002</v>
      </c>
    </row>
    <row r="2588" spans="1:2">
      <c r="A2588" s="7">
        <v>1.05</v>
      </c>
      <c r="B2588" s="7">
        <v>2.123723</v>
      </c>
    </row>
    <row r="2589" spans="1:2">
      <c r="A2589" s="7">
        <v>1.05</v>
      </c>
      <c r="B2589" s="7">
        <v>3.7048649999999999</v>
      </c>
    </row>
    <row r="2590" spans="1:2">
      <c r="A2590" s="7">
        <v>1.04</v>
      </c>
      <c r="B2590" s="7">
        <v>3.5032930000000002</v>
      </c>
    </row>
    <row r="2591" spans="1:2">
      <c r="A2591" s="7">
        <v>1.04</v>
      </c>
      <c r="B2591" s="7">
        <v>1.394093</v>
      </c>
    </row>
    <row r="2592" spans="1:2">
      <c r="A2592" s="7">
        <v>1.04</v>
      </c>
      <c r="B2592" s="7">
        <v>2.0347629999999999</v>
      </c>
    </row>
    <row r="2593" spans="1:2">
      <c r="A2593" s="7">
        <v>1.04</v>
      </c>
      <c r="B2593" s="7">
        <v>2.6436869999999999</v>
      </c>
    </row>
    <row r="2594" spans="1:2">
      <c r="A2594" s="7">
        <v>1.04</v>
      </c>
      <c r="B2594" s="7">
        <v>3.1535090000000001</v>
      </c>
    </row>
    <row r="2595" spans="1:2">
      <c r="A2595" s="7">
        <v>1.04</v>
      </c>
      <c r="B2595" s="7">
        <v>3.2799710000000002</v>
      </c>
    </row>
    <row r="2596" spans="1:2">
      <c r="A2596" s="7">
        <v>1.04</v>
      </c>
      <c r="B2596" s="7">
        <v>4.8114169999999996</v>
      </c>
    </row>
    <row r="2597" spans="1:2">
      <c r="A2597" s="7">
        <v>1.04</v>
      </c>
      <c r="B2597" s="7">
        <v>2.90639</v>
      </c>
    </row>
    <row r="2598" spans="1:2">
      <c r="A2598" s="7">
        <v>1.04</v>
      </c>
      <c r="B2598" s="7">
        <v>2.348382</v>
      </c>
    </row>
    <row r="2599" spans="1:2">
      <c r="A2599" s="7">
        <v>1.04</v>
      </c>
      <c r="B2599" s="7">
        <v>4.2011830000000003</v>
      </c>
    </row>
    <row r="2600" spans="1:2">
      <c r="A2600" s="7">
        <v>1.04</v>
      </c>
      <c r="B2600" s="7">
        <v>5.3473129999999998</v>
      </c>
    </row>
    <row r="2601" spans="1:2">
      <c r="A2601" s="7">
        <v>1.04</v>
      </c>
      <c r="B2601" s="7">
        <v>2.304967</v>
      </c>
    </row>
    <row r="2602" spans="1:2">
      <c r="A2602" s="7">
        <v>1.04</v>
      </c>
      <c r="B2602" s="7">
        <v>2.4185150000000002</v>
      </c>
    </row>
    <row r="2603" spans="1:2">
      <c r="A2603" s="7">
        <v>1.04</v>
      </c>
      <c r="B2603" s="7">
        <v>3.4261010000000001</v>
      </c>
    </row>
    <row r="2604" spans="1:2">
      <c r="A2604" s="7">
        <v>1.04</v>
      </c>
      <c r="B2604" s="7">
        <v>2.1941389999999998</v>
      </c>
    </row>
    <row r="2605" spans="1:2">
      <c r="A2605" s="7">
        <v>1.04</v>
      </c>
      <c r="B2605" s="7">
        <v>3.0062709999999999</v>
      </c>
    </row>
    <row r="2606" spans="1:2">
      <c r="A2606" s="7">
        <v>1.04</v>
      </c>
      <c r="B2606" s="7">
        <v>1.6515649999999999</v>
      </c>
    </row>
    <row r="2607" spans="1:2">
      <c r="A2607" s="7">
        <v>1.04</v>
      </c>
      <c r="B2607" s="7">
        <v>2.7793489999999998</v>
      </c>
    </row>
    <row r="2608" spans="1:2">
      <c r="A2608" s="7">
        <v>1.04</v>
      </c>
      <c r="B2608" s="7">
        <v>3.0167619999999999</v>
      </c>
    </row>
    <row r="2609" spans="1:2">
      <c r="A2609" s="7">
        <v>1.04</v>
      </c>
      <c r="B2609" s="7">
        <v>3.572282</v>
      </c>
    </row>
    <row r="2610" spans="1:2">
      <c r="A2610" s="7">
        <v>1.04</v>
      </c>
      <c r="B2610" s="7">
        <v>3.4966539999999999</v>
      </c>
    </row>
    <row r="2611" spans="1:2">
      <c r="A2611" s="7">
        <v>1.04</v>
      </c>
      <c r="B2611" s="7">
        <v>3.2955739999999998</v>
      </c>
    </row>
    <row r="2612" spans="1:2">
      <c r="A2612" s="7">
        <v>1.04</v>
      </c>
      <c r="B2612" s="7">
        <v>2.7181419999999998</v>
      </c>
    </row>
    <row r="2613" spans="1:2">
      <c r="A2613" s="7">
        <v>1.04</v>
      </c>
      <c r="B2613" s="7">
        <v>3.2901959999999999</v>
      </c>
    </row>
    <row r="2614" spans="1:2">
      <c r="A2614" s="7">
        <v>1.04</v>
      </c>
      <c r="B2614" s="7">
        <v>2.8187869999999999</v>
      </c>
    </row>
    <row r="2615" spans="1:2">
      <c r="A2615" s="7">
        <v>1.04</v>
      </c>
      <c r="B2615" s="7">
        <v>2.3454470000000001</v>
      </c>
    </row>
    <row r="2616" spans="1:2">
      <c r="A2616" s="7">
        <v>1.04</v>
      </c>
      <c r="B2616" s="7">
        <v>2.9644300000000001</v>
      </c>
    </row>
    <row r="2617" spans="1:2">
      <c r="A2617" s="7">
        <v>1.04</v>
      </c>
      <c r="B2617" s="7">
        <v>2.3876870000000001</v>
      </c>
    </row>
    <row r="2618" spans="1:2">
      <c r="A2618" s="7">
        <v>1.04</v>
      </c>
      <c r="B2618" s="7">
        <v>4.505871</v>
      </c>
    </row>
    <row r="2619" spans="1:2">
      <c r="A2619" s="7">
        <v>1.04</v>
      </c>
      <c r="B2619" s="7">
        <v>5.1424620000000001</v>
      </c>
    </row>
    <row r="2620" spans="1:2">
      <c r="A2620" s="7">
        <v>1.04</v>
      </c>
      <c r="B2620" s="7">
        <v>3.4967280000000001</v>
      </c>
    </row>
    <row r="2621" spans="1:2">
      <c r="A2621" s="7">
        <v>1.04</v>
      </c>
      <c r="B2621" s="7">
        <v>2.9670649999999998</v>
      </c>
    </row>
    <row r="2622" spans="1:2">
      <c r="A2622" s="7">
        <v>1.03</v>
      </c>
      <c r="B2622" s="7">
        <v>4.5574659999999998</v>
      </c>
    </row>
    <row r="2623" spans="1:2">
      <c r="A2623" s="7">
        <v>1.03</v>
      </c>
      <c r="B2623" s="7">
        <v>1.5057529999999999</v>
      </c>
    </row>
    <row r="2624" spans="1:2">
      <c r="A2624" s="7">
        <v>1.03</v>
      </c>
      <c r="B2624" s="7">
        <v>4.0437060000000002</v>
      </c>
    </row>
    <row r="2625" spans="1:2">
      <c r="A2625" s="7">
        <v>1.03</v>
      </c>
      <c r="B2625" s="7">
        <v>3.1650960000000001</v>
      </c>
    </row>
    <row r="2626" spans="1:2">
      <c r="A2626" s="7">
        <v>1.03</v>
      </c>
      <c r="B2626" s="7">
        <v>2.796789</v>
      </c>
    </row>
    <row r="2627" spans="1:2">
      <c r="A2627" s="7">
        <v>1.03</v>
      </c>
      <c r="B2627" s="7">
        <v>1.7369730000000001</v>
      </c>
    </row>
    <row r="2628" spans="1:2">
      <c r="A2628" s="7">
        <v>1.03</v>
      </c>
      <c r="B2628" s="7">
        <v>2.1393810000000002</v>
      </c>
    </row>
    <row r="2629" spans="1:2">
      <c r="A2629" s="7">
        <v>1.03</v>
      </c>
      <c r="B2629" s="7">
        <v>2.992041</v>
      </c>
    </row>
    <row r="2630" spans="1:2">
      <c r="A2630" s="7">
        <v>1.03</v>
      </c>
      <c r="B2630" s="7">
        <v>2.992041</v>
      </c>
    </row>
    <row r="2631" spans="1:2">
      <c r="A2631" s="7">
        <v>1.03</v>
      </c>
      <c r="B2631" s="7">
        <v>5.6605549999999996</v>
      </c>
    </row>
    <row r="2632" spans="1:2">
      <c r="A2632" s="7">
        <v>1.03</v>
      </c>
      <c r="B2632" s="7">
        <v>3.332112</v>
      </c>
    </row>
    <row r="2633" spans="1:2">
      <c r="A2633" s="7">
        <v>1.03</v>
      </c>
      <c r="B2633" s="7">
        <v>1.9022490000000001</v>
      </c>
    </row>
    <row r="2634" spans="1:2">
      <c r="A2634" s="7">
        <v>1.03</v>
      </c>
      <c r="B2634" s="7">
        <v>3.669006</v>
      </c>
    </row>
    <row r="2635" spans="1:2">
      <c r="A2635" s="7">
        <v>1.03</v>
      </c>
      <c r="B2635" s="7">
        <v>4.2831630000000001</v>
      </c>
    </row>
    <row r="2636" spans="1:2">
      <c r="A2636" s="7">
        <v>1.03</v>
      </c>
      <c r="B2636" s="7">
        <v>2.825682</v>
      </c>
    </row>
    <row r="2637" spans="1:2">
      <c r="A2637" s="7">
        <v>1.03</v>
      </c>
      <c r="B2637" s="7">
        <v>3.6117720000000002</v>
      </c>
    </row>
    <row r="2638" spans="1:2">
      <c r="A2638" s="7">
        <v>1.03</v>
      </c>
      <c r="B2638" s="7">
        <v>3.2015150000000001</v>
      </c>
    </row>
    <row r="2639" spans="1:2">
      <c r="A2639" s="7">
        <v>1.03</v>
      </c>
      <c r="B2639" s="7">
        <v>2.9797709999999999</v>
      </c>
    </row>
    <row r="2640" spans="1:2">
      <c r="A2640" s="7">
        <v>1.03</v>
      </c>
      <c r="B2640" s="7">
        <v>1.499754</v>
      </c>
    </row>
    <row r="2641" spans="1:2">
      <c r="A2641" s="7">
        <v>1.03</v>
      </c>
      <c r="B2641" s="7">
        <v>1.487503</v>
      </c>
    </row>
    <row r="2642" spans="1:2">
      <c r="A2642" s="7">
        <v>1.03</v>
      </c>
      <c r="B2642" s="7">
        <v>3.5668329999999999</v>
      </c>
    </row>
    <row r="2643" spans="1:2">
      <c r="A2643" s="7">
        <v>1.03</v>
      </c>
      <c r="B2643" s="7">
        <v>2.8025359999999999</v>
      </c>
    </row>
    <row r="2644" spans="1:2">
      <c r="A2644" s="7">
        <v>1.03</v>
      </c>
      <c r="B2644" s="7">
        <v>1.3201080000000001</v>
      </c>
    </row>
    <row r="2645" spans="1:2">
      <c r="A2645" s="7">
        <v>1.03</v>
      </c>
      <c r="B2645" s="7">
        <v>3.2492860000000001</v>
      </c>
    </row>
    <row r="2646" spans="1:2">
      <c r="A2646" s="7">
        <v>1.03</v>
      </c>
      <c r="B2646" s="7">
        <v>3.7330130000000001</v>
      </c>
    </row>
    <row r="2647" spans="1:2">
      <c r="A2647" s="7">
        <v>1.03</v>
      </c>
      <c r="B2647" s="7">
        <v>3.4805470000000001</v>
      </c>
    </row>
    <row r="2648" spans="1:2">
      <c r="A2648" s="7">
        <v>1.03</v>
      </c>
      <c r="B2648" s="7">
        <v>1.937333</v>
      </c>
    </row>
    <row r="2649" spans="1:2">
      <c r="A2649" s="7">
        <v>1.03</v>
      </c>
      <c r="B2649" s="7">
        <v>1.937333</v>
      </c>
    </row>
    <row r="2650" spans="1:2">
      <c r="A2650" s="7">
        <v>1.03</v>
      </c>
      <c r="B2650" s="7">
        <v>3.2937069999999999</v>
      </c>
    </row>
    <row r="2651" spans="1:2">
      <c r="A2651" s="7">
        <v>1.03</v>
      </c>
      <c r="B2651" s="7">
        <v>1.7939590000000001</v>
      </c>
    </row>
    <row r="2652" spans="1:2">
      <c r="A2652" s="7">
        <v>1.03</v>
      </c>
      <c r="B2652" s="7">
        <v>3.9411749999999999</v>
      </c>
    </row>
    <row r="2653" spans="1:2">
      <c r="A2653" s="7">
        <v>1.03</v>
      </c>
      <c r="B2653" s="7">
        <v>4.204815</v>
      </c>
    </row>
    <row r="2654" spans="1:2">
      <c r="A2654" s="7">
        <v>1.03</v>
      </c>
      <c r="B2654" s="7">
        <v>3.0276860000000001</v>
      </c>
    </row>
    <row r="2655" spans="1:2">
      <c r="A2655" s="7">
        <v>1.03</v>
      </c>
      <c r="B2655" s="7">
        <v>5.0673690000000002</v>
      </c>
    </row>
    <row r="2656" spans="1:2">
      <c r="A2656" s="7">
        <v>1.03</v>
      </c>
      <c r="B2656" s="7">
        <v>4.042694</v>
      </c>
    </row>
    <row r="2657" spans="1:2">
      <c r="A2657" s="7">
        <v>1.03</v>
      </c>
      <c r="B2657" s="7">
        <v>3.207395</v>
      </c>
    </row>
    <row r="2658" spans="1:2">
      <c r="A2658" s="7">
        <v>1.03</v>
      </c>
      <c r="B2658" s="7">
        <v>1.8372919999999999</v>
      </c>
    </row>
    <row r="2659" spans="1:2">
      <c r="A2659" s="7">
        <v>1.03</v>
      </c>
      <c r="B2659" s="7">
        <v>4.7385320000000002</v>
      </c>
    </row>
    <row r="2660" spans="1:2">
      <c r="A2660" s="7">
        <v>1.03</v>
      </c>
      <c r="B2660" s="7">
        <v>2.372134</v>
      </c>
    </row>
    <row r="2661" spans="1:2">
      <c r="A2661" s="7">
        <v>1.03</v>
      </c>
      <c r="B2661" s="7">
        <v>2.372134</v>
      </c>
    </row>
    <row r="2662" spans="1:2">
      <c r="A2662" s="7">
        <v>1.03</v>
      </c>
      <c r="B2662" s="7">
        <v>4.333323</v>
      </c>
    </row>
    <row r="2663" spans="1:2">
      <c r="A2663" s="7">
        <v>1.03</v>
      </c>
      <c r="B2663" s="7">
        <v>2.6410300000000002</v>
      </c>
    </row>
    <row r="2664" spans="1:2">
      <c r="A2664" s="7">
        <v>1.03</v>
      </c>
      <c r="B2664" s="7">
        <v>2.8632650000000002</v>
      </c>
    </row>
    <row r="2665" spans="1:2">
      <c r="A2665" s="7">
        <v>1.02</v>
      </c>
      <c r="B2665" s="7">
        <v>4.0661050000000003</v>
      </c>
    </row>
    <row r="2666" spans="1:2">
      <c r="A2666" s="7">
        <v>1.02</v>
      </c>
      <c r="B2666" s="7">
        <v>2.6242549999999998</v>
      </c>
    </row>
    <row r="2667" spans="1:2">
      <c r="A2667" s="7">
        <v>1.02</v>
      </c>
      <c r="B2667" s="7">
        <v>3.725012</v>
      </c>
    </row>
    <row r="2668" spans="1:2">
      <c r="A2668" s="7">
        <v>1.02</v>
      </c>
      <c r="B2668" s="7">
        <v>3.725012</v>
      </c>
    </row>
    <row r="2669" spans="1:2">
      <c r="A2669" s="7">
        <v>1.02</v>
      </c>
      <c r="B2669" s="7">
        <v>3.5570179999999998</v>
      </c>
    </row>
    <row r="2670" spans="1:2">
      <c r="A2670" s="7">
        <v>1.02</v>
      </c>
      <c r="B2670" s="7">
        <v>3.2583479999999998</v>
      </c>
    </row>
    <row r="2671" spans="1:2">
      <c r="A2671" s="7">
        <v>1.02</v>
      </c>
      <c r="B2671" s="7">
        <v>3.261263</v>
      </c>
    </row>
    <row r="2672" spans="1:2">
      <c r="A2672" s="7">
        <v>1.02</v>
      </c>
      <c r="B2672" s="7">
        <v>3.8246389999999999</v>
      </c>
    </row>
    <row r="2673" spans="1:2">
      <c r="A2673" s="7">
        <v>1.02</v>
      </c>
      <c r="B2673" s="7">
        <v>2.587326</v>
      </c>
    </row>
    <row r="2674" spans="1:2">
      <c r="A2674" s="7">
        <v>1.02</v>
      </c>
      <c r="B2674" s="7">
        <v>2.587326</v>
      </c>
    </row>
    <row r="2675" spans="1:2">
      <c r="A2675" s="7">
        <v>1.02</v>
      </c>
      <c r="B2675" s="7">
        <v>1.6823109999999999</v>
      </c>
    </row>
    <row r="2676" spans="1:2">
      <c r="A2676" s="7">
        <v>1.02</v>
      </c>
      <c r="B2676" s="7">
        <v>1.69278</v>
      </c>
    </row>
    <row r="2677" spans="1:2">
      <c r="A2677" s="7">
        <v>1.02</v>
      </c>
      <c r="B2677" s="7">
        <v>3.461138</v>
      </c>
    </row>
    <row r="2678" spans="1:2">
      <c r="A2678" s="7">
        <v>1.02</v>
      </c>
      <c r="B2678" s="7">
        <v>3.6695540000000002</v>
      </c>
    </row>
    <row r="2679" spans="1:2">
      <c r="A2679" s="7">
        <v>1.02</v>
      </c>
      <c r="B2679" s="7">
        <v>3.6962449999999998</v>
      </c>
    </row>
    <row r="2680" spans="1:2">
      <c r="A2680" s="7">
        <v>1.02</v>
      </c>
      <c r="B2680" s="7">
        <v>3.8974739999999999</v>
      </c>
    </row>
    <row r="2681" spans="1:2">
      <c r="A2681" s="7">
        <v>1.02</v>
      </c>
      <c r="B2681" s="7">
        <v>3.363143</v>
      </c>
    </row>
    <row r="2682" spans="1:2">
      <c r="A2682" s="7">
        <v>1.02</v>
      </c>
      <c r="B2682" s="7">
        <v>2.7120090000000001</v>
      </c>
    </row>
    <row r="2683" spans="1:2">
      <c r="A2683" s="7">
        <v>1.02</v>
      </c>
      <c r="B2683" s="7">
        <v>1.772804</v>
      </c>
    </row>
    <row r="2684" spans="1:2">
      <c r="A2684" s="7">
        <v>1.02</v>
      </c>
      <c r="B2684" s="7">
        <v>2.6448179999999999</v>
      </c>
    </row>
    <row r="2685" spans="1:2">
      <c r="A2685" s="7">
        <v>1.02</v>
      </c>
      <c r="B2685" s="7">
        <v>3.562093</v>
      </c>
    </row>
    <row r="2686" spans="1:2">
      <c r="A2686" s="7">
        <v>1.02</v>
      </c>
      <c r="B2686" s="7">
        <v>3.0046650000000001</v>
      </c>
    </row>
    <row r="2687" spans="1:2">
      <c r="A2687" s="7">
        <v>1.02</v>
      </c>
      <c r="B2687" s="7">
        <v>2.697095</v>
      </c>
    </row>
    <row r="2688" spans="1:2">
      <c r="A2688" s="7">
        <v>1.02</v>
      </c>
      <c r="B2688" s="7">
        <v>2.3504640000000001</v>
      </c>
    </row>
    <row r="2689" spans="1:2">
      <c r="A2689" s="7">
        <v>1.02</v>
      </c>
      <c r="B2689" s="7">
        <v>3.6261950000000001</v>
      </c>
    </row>
    <row r="2690" spans="1:2">
      <c r="A2690" s="7">
        <v>1.02</v>
      </c>
      <c r="B2690" s="7">
        <v>2.6424110000000001</v>
      </c>
    </row>
    <row r="2691" spans="1:2">
      <c r="A2691" s="7">
        <v>1.02</v>
      </c>
      <c r="B2691" s="7">
        <v>2.1232150000000001</v>
      </c>
    </row>
    <row r="2692" spans="1:2">
      <c r="A2692" s="7">
        <v>1.02</v>
      </c>
      <c r="B2692" s="7">
        <v>4.6643559999999997</v>
      </c>
    </row>
    <row r="2693" spans="1:2">
      <c r="A2693" s="7">
        <v>1.02</v>
      </c>
      <c r="B2693" s="7">
        <v>3.2649159999999999</v>
      </c>
    </row>
    <row r="2694" spans="1:2">
      <c r="A2694" s="7">
        <v>1.02</v>
      </c>
      <c r="B2694" s="7">
        <v>2.9816829999999999</v>
      </c>
    </row>
    <row r="2695" spans="1:2">
      <c r="A2695" s="7">
        <v>1.02</v>
      </c>
      <c r="B2695" s="7">
        <v>2.2178629999999999</v>
      </c>
    </row>
    <row r="2696" spans="1:2">
      <c r="A2696" s="7">
        <v>1.02</v>
      </c>
      <c r="B2696" s="7">
        <v>2.0959949999999998</v>
      </c>
    </row>
    <row r="2697" spans="1:2">
      <c r="A2697" s="7">
        <v>1.02</v>
      </c>
      <c r="B2697" s="7">
        <v>1.928215</v>
      </c>
    </row>
    <row r="2698" spans="1:2">
      <c r="A2698" s="7">
        <v>1.02</v>
      </c>
      <c r="B2698" s="7">
        <v>2.4832740000000002</v>
      </c>
    </row>
    <row r="2699" spans="1:2">
      <c r="A2699" s="7">
        <v>1.02</v>
      </c>
      <c r="B2699" s="7">
        <v>1.649753</v>
      </c>
    </row>
    <row r="2700" spans="1:2">
      <c r="A2700" s="7">
        <v>1.02</v>
      </c>
      <c r="B2700" s="7">
        <v>2.291982</v>
      </c>
    </row>
    <row r="2701" spans="1:2">
      <c r="A2701" s="7">
        <v>1.02</v>
      </c>
      <c r="B2701" s="7">
        <v>4.1225360000000002</v>
      </c>
    </row>
    <row r="2702" spans="1:2">
      <c r="A2702" s="7">
        <v>1.02</v>
      </c>
      <c r="B2702" s="7">
        <v>1.592158</v>
      </c>
    </row>
    <row r="2703" spans="1:2">
      <c r="A2703" s="7">
        <v>1.02</v>
      </c>
      <c r="B2703" s="7">
        <v>2.743207</v>
      </c>
    </row>
    <row r="2704" spans="1:2">
      <c r="A2704" s="7">
        <v>1.02</v>
      </c>
      <c r="B2704" s="7">
        <v>2.1305200000000002</v>
      </c>
    </row>
    <row r="2705" spans="1:2">
      <c r="A2705" s="7">
        <v>1.01</v>
      </c>
      <c r="B2705" s="7">
        <v>2.1576369999999998</v>
      </c>
    </row>
    <row r="2706" spans="1:2">
      <c r="A2706" s="7">
        <v>1.01</v>
      </c>
      <c r="B2706" s="7">
        <v>3.0430160000000002</v>
      </c>
    </row>
    <row r="2707" spans="1:2">
      <c r="A2707" s="7">
        <v>1.01</v>
      </c>
      <c r="B2707" s="7">
        <v>1.6322620000000001</v>
      </c>
    </row>
    <row r="2708" spans="1:2">
      <c r="A2708" s="7">
        <v>1.01</v>
      </c>
      <c r="B2708" s="7">
        <v>2.2013060000000002</v>
      </c>
    </row>
    <row r="2709" spans="1:2">
      <c r="A2709" s="7">
        <v>1.01</v>
      </c>
      <c r="B2709" s="7">
        <v>1.9732940000000001</v>
      </c>
    </row>
    <row r="2710" spans="1:2">
      <c r="A2710" s="7">
        <v>1.01</v>
      </c>
      <c r="B2710" s="7">
        <v>2.7447309999999998</v>
      </c>
    </row>
    <row r="2711" spans="1:2">
      <c r="A2711" s="7">
        <v>1.01</v>
      </c>
      <c r="B2711" s="7">
        <v>1.8566480000000001</v>
      </c>
    </row>
    <row r="2712" spans="1:2">
      <c r="A2712" s="7">
        <v>1.01</v>
      </c>
      <c r="B2712" s="7">
        <v>2.6250599999999999</v>
      </c>
    </row>
    <row r="2713" spans="1:2">
      <c r="A2713" s="7">
        <v>1.01</v>
      </c>
      <c r="B2713" s="7">
        <v>3.957077</v>
      </c>
    </row>
    <row r="2714" spans="1:2">
      <c r="A2714" s="7">
        <v>1.01</v>
      </c>
      <c r="B2714" s="7">
        <v>2.9086699999999999</v>
      </c>
    </row>
    <row r="2715" spans="1:2">
      <c r="A2715" s="7">
        <v>1.01</v>
      </c>
      <c r="B2715" s="7">
        <v>3.8549099999999998</v>
      </c>
    </row>
    <row r="2716" spans="1:2">
      <c r="A2716" s="7">
        <v>1.01</v>
      </c>
      <c r="B2716" s="7">
        <v>1.478853</v>
      </c>
    </row>
    <row r="2717" spans="1:2">
      <c r="A2717" s="7">
        <v>1.01</v>
      </c>
      <c r="B2717" s="7">
        <v>3.5044</v>
      </c>
    </row>
    <row r="2718" spans="1:2">
      <c r="A2718" s="7">
        <v>1.01</v>
      </c>
      <c r="B2718" s="7">
        <v>4.4528869999999996</v>
      </c>
    </row>
    <row r="2719" spans="1:2">
      <c r="A2719" s="7">
        <v>1.01</v>
      </c>
      <c r="B2719" s="7">
        <v>5.1974150000000003</v>
      </c>
    </row>
    <row r="2720" spans="1:2">
      <c r="A2720" s="7">
        <v>1.01</v>
      </c>
      <c r="B2720" s="7">
        <v>2.8006669999999998</v>
      </c>
    </row>
    <row r="2721" spans="1:2">
      <c r="A2721" s="7">
        <v>1.01</v>
      </c>
      <c r="B2721" s="7">
        <v>3.4286219999999998</v>
      </c>
    </row>
    <row r="2722" spans="1:2">
      <c r="A2722" s="7">
        <v>1.01</v>
      </c>
      <c r="B2722" s="7">
        <v>3.5331589999999999</v>
      </c>
    </row>
    <row r="2723" spans="1:2">
      <c r="A2723" s="7">
        <v>1.01</v>
      </c>
      <c r="B2723" s="7">
        <v>1.917923</v>
      </c>
    </row>
    <row r="2724" spans="1:2">
      <c r="A2724" s="7">
        <v>1.01</v>
      </c>
      <c r="B2724" s="7">
        <v>3.489573</v>
      </c>
    </row>
    <row r="2725" spans="1:2">
      <c r="A2725" s="7">
        <v>1.01</v>
      </c>
      <c r="B2725" s="7">
        <v>2.7158479999999998</v>
      </c>
    </row>
    <row r="2726" spans="1:2">
      <c r="A2726" s="7">
        <v>1.01</v>
      </c>
      <c r="B2726" s="7">
        <v>2.7446009999999998</v>
      </c>
    </row>
    <row r="2727" spans="1:2">
      <c r="A2727" s="7">
        <v>1.01</v>
      </c>
      <c r="B2727" s="7">
        <v>2.1428020000000001</v>
      </c>
    </row>
    <row r="2728" spans="1:2">
      <c r="A2728" s="7">
        <v>1.01</v>
      </c>
      <c r="B2728" s="7">
        <v>1.9492039999999999</v>
      </c>
    </row>
    <row r="2729" spans="1:2">
      <c r="A2729" s="7">
        <v>1.01</v>
      </c>
      <c r="B2729" s="7">
        <v>2.7246049999999999</v>
      </c>
    </row>
    <row r="2730" spans="1:2">
      <c r="A2730" s="7">
        <v>1.01</v>
      </c>
      <c r="B2730" s="7">
        <v>3.2456140000000002</v>
      </c>
    </row>
    <row r="2731" spans="1:2">
      <c r="A2731" s="7">
        <v>1.01</v>
      </c>
      <c r="B2731" s="7">
        <v>2.8971480000000001</v>
      </c>
    </row>
    <row r="2732" spans="1:2">
      <c r="A2732" s="7">
        <v>1.01</v>
      </c>
      <c r="B2732" s="7">
        <v>2.2929439999999999</v>
      </c>
    </row>
    <row r="2733" spans="1:2">
      <c r="A2733" s="7">
        <v>1</v>
      </c>
      <c r="B2733" s="7">
        <v>4.0709099999999996</v>
      </c>
    </row>
    <row r="2734" spans="1:2">
      <c r="A2734" s="7">
        <v>1</v>
      </c>
      <c r="B2734" s="7">
        <v>1.446075</v>
      </c>
    </row>
    <row r="2735" spans="1:2">
      <c r="A2735" s="7">
        <v>1</v>
      </c>
      <c r="B2735" s="7">
        <v>2.2231339999999999</v>
      </c>
    </row>
    <row r="2736" spans="1:2">
      <c r="A2736" s="7">
        <v>1</v>
      </c>
      <c r="B2736" s="7">
        <v>2.2231339999999999</v>
      </c>
    </row>
    <row r="2737" spans="1:2">
      <c r="A2737" s="7">
        <v>1</v>
      </c>
      <c r="B2737" s="7">
        <v>3.0284469999999999</v>
      </c>
    </row>
    <row r="2738" spans="1:2">
      <c r="A2738" s="7">
        <v>1</v>
      </c>
      <c r="B2738" s="7">
        <v>3.6482839999999999</v>
      </c>
    </row>
    <row r="2739" spans="1:2">
      <c r="A2739" s="7">
        <v>1</v>
      </c>
      <c r="B2739" s="7">
        <v>3.0990929999999999</v>
      </c>
    </row>
    <row r="2740" spans="1:2">
      <c r="A2740" s="7">
        <v>1</v>
      </c>
      <c r="B2740" s="7">
        <v>3.6883979999999998</v>
      </c>
    </row>
    <row r="2741" spans="1:2">
      <c r="A2741" s="7">
        <v>1</v>
      </c>
      <c r="B2741" s="7">
        <v>1.552999</v>
      </c>
    </row>
    <row r="2742" spans="1:2">
      <c r="A2742" s="7">
        <v>1</v>
      </c>
      <c r="B2742" s="7">
        <v>3.2287249999999998</v>
      </c>
    </row>
    <row r="2743" spans="1:2">
      <c r="A2743" s="7">
        <v>1</v>
      </c>
      <c r="B2743" s="7">
        <v>2.3448850000000001</v>
      </c>
    </row>
    <row r="2744" spans="1:2">
      <c r="A2744" s="7">
        <v>1</v>
      </c>
      <c r="B2744" s="7">
        <v>1.442097</v>
      </c>
    </row>
    <row r="2745" spans="1:2">
      <c r="A2745" s="7">
        <v>1</v>
      </c>
      <c r="B2745" s="7">
        <v>2.9329329999999998</v>
      </c>
    </row>
    <row r="2746" spans="1:2">
      <c r="A2746" s="7">
        <v>1</v>
      </c>
      <c r="B2746" s="7">
        <v>2.7229019999999999</v>
      </c>
    </row>
    <row r="2747" spans="1:2">
      <c r="A2747" s="7">
        <v>1</v>
      </c>
      <c r="B2747" s="7">
        <v>1.3544830000000001</v>
      </c>
    </row>
    <row r="2748" spans="1:2">
      <c r="A2748" s="7">
        <v>1</v>
      </c>
      <c r="B2748" s="7">
        <v>2.6757740000000001</v>
      </c>
    </row>
    <row r="2749" spans="1:2">
      <c r="A2749" s="7">
        <v>1</v>
      </c>
      <c r="B2749" s="7">
        <v>2.9323160000000001</v>
      </c>
    </row>
    <row r="2750" spans="1:2">
      <c r="A2750" s="7">
        <v>1</v>
      </c>
      <c r="B2750" s="7">
        <v>1.306937</v>
      </c>
    </row>
    <row r="2751" spans="1:2">
      <c r="A2751" s="7">
        <v>1</v>
      </c>
      <c r="B2751" s="7">
        <v>2.6419429999999999</v>
      </c>
    </row>
    <row r="2752" spans="1:2">
      <c r="A2752" s="7">
        <v>1</v>
      </c>
      <c r="B2752" s="7">
        <v>3.3138920000000001</v>
      </c>
    </row>
    <row r="2753" spans="1:2">
      <c r="A2753" s="7">
        <v>1</v>
      </c>
      <c r="B2753" s="7">
        <v>1.4263079999999999</v>
      </c>
    </row>
    <row r="2754" spans="1:2">
      <c r="A2754" s="7">
        <v>1</v>
      </c>
      <c r="B2754" s="7">
        <v>2.2006739999999998</v>
      </c>
    </row>
    <row r="2755" spans="1:2">
      <c r="A2755" s="7">
        <v>1</v>
      </c>
      <c r="B2755" s="7">
        <v>2.3553660000000001</v>
      </c>
    </row>
    <row r="2756" spans="1:2">
      <c r="A2756" s="7">
        <v>1</v>
      </c>
      <c r="B2756" s="7">
        <v>2.3553660000000001</v>
      </c>
    </row>
    <row r="2757" spans="1:2">
      <c r="A2757" s="7">
        <v>1</v>
      </c>
      <c r="B2757" s="7">
        <v>3.9553859999999998</v>
      </c>
    </row>
    <row r="2758" spans="1:2">
      <c r="A2758" s="7">
        <v>1</v>
      </c>
      <c r="B2758" s="7">
        <v>2.985071</v>
      </c>
    </row>
    <row r="2759" spans="1:2">
      <c r="A2759" s="7">
        <v>1</v>
      </c>
      <c r="B2759" s="7">
        <v>2.9081969999999999</v>
      </c>
    </row>
    <row r="2760" spans="1:2">
      <c r="A2760" s="7">
        <v>1</v>
      </c>
      <c r="B2760" s="7">
        <v>3.042268</v>
      </c>
    </row>
    <row r="2761" spans="1:2">
      <c r="A2761" s="7">
        <v>1</v>
      </c>
      <c r="B2761" s="7">
        <v>4.0239159999999998</v>
      </c>
    </row>
    <row r="2762" spans="1:2">
      <c r="A2762" s="7">
        <v>1</v>
      </c>
      <c r="B2762" s="7">
        <v>1.3715390000000001</v>
      </c>
    </row>
    <row r="2763" spans="1:2">
      <c r="A2763" s="7">
        <v>1</v>
      </c>
      <c r="B2763" s="7">
        <v>1.3715390000000001</v>
      </c>
    </row>
    <row r="2764" spans="1:2">
      <c r="A2764" s="7">
        <v>1</v>
      </c>
      <c r="B2764" s="7">
        <v>3.5375939999999999</v>
      </c>
    </row>
    <row r="2765" spans="1:2">
      <c r="A2765" s="7">
        <v>1</v>
      </c>
      <c r="B2765" s="7">
        <v>3.3759679999999999</v>
      </c>
    </row>
    <row r="2766" spans="1:2">
      <c r="A2766" s="7">
        <v>1</v>
      </c>
      <c r="B2766" s="7">
        <v>3.7680539999999998</v>
      </c>
    </row>
    <row r="2767" spans="1:2">
      <c r="A2767" s="7">
        <v>1</v>
      </c>
      <c r="B2767" s="7">
        <v>4.8032709999999996</v>
      </c>
    </row>
    <row r="2768" spans="1:2">
      <c r="A2768" s="7">
        <v>1</v>
      </c>
      <c r="B2768" s="7">
        <v>4.5505529999999998</v>
      </c>
    </row>
    <row r="2769" spans="1:2">
      <c r="A2769" s="7">
        <v>1</v>
      </c>
      <c r="B2769" s="7">
        <v>4.2826399999999998</v>
      </c>
    </row>
    <row r="2770" spans="1:2">
      <c r="A2770" s="7">
        <v>1</v>
      </c>
      <c r="B2770" s="7">
        <v>3.3770479999999998</v>
      </c>
    </row>
    <row r="2771" spans="1:2">
      <c r="A2771" s="7">
        <v>1</v>
      </c>
      <c r="B2771" s="7">
        <v>3.097245</v>
      </c>
    </row>
    <row r="2772" spans="1:2">
      <c r="A2772" s="7">
        <v>1</v>
      </c>
      <c r="B2772" s="7">
        <v>4.8197089999999996</v>
      </c>
    </row>
    <row r="2773" spans="1:2">
      <c r="A2773" s="7">
        <v>1</v>
      </c>
      <c r="B2773" s="7">
        <v>4.8197089999999996</v>
      </c>
    </row>
    <row r="2774" spans="1:2">
      <c r="A2774" s="7">
        <v>1</v>
      </c>
      <c r="B2774" s="7">
        <v>1.4814309999999999</v>
      </c>
    </row>
    <row r="2775" spans="1:2">
      <c r="A2775" s="7">
        <v>1</v>
      </c>
      <c r="B2775" s="7">
        <v>1.7863020000000001</v>
      </c>
    </row>
    <row r="2776" spans="1:2">
      <c r="A2776" s="7">
        <v>1</v>
      </c>
      <c r="B2776" s="7">
        <v>3.0051359999999998</v>
      </c>
    </row>
    <row r="2777" spans="1:2">
      <c r="A2777" s="7">
        <v>1</v>
      </c>
      <c r="B2777" s="7">
        <v>2.4820660000000001</v>
      </c>
    </row>
    <row r="2778" spans="1:2">
      <c r="A2778" s="7">
        <v>1</v>
      </c>
      <c r="B2778" s="7">
        <v>2.3359589999999999</v>
      </c>
    </row>
    <row r="2779" spans="1:2">
      <c r="A2779" s="7">
        <v>1</v>
      </c>
      <c r="B2779" s="7">
        <v>4.415781</v>
      </c>
    </row>
    <row r="2780" spans="1:2">
      <c r="A2780" s="7">
        <v>1</v>
      </c>
      <c r="B2780" s="7">
        <v>3.3731360000000001</v>
      </c>
    </row>
    <row r="2781" spans="1:2">
      <c r="A2781" s="7">
        <v>1</v>
      </c>
      <c r="B2781" s="7">
        <v>3.2230910000000002</v>
      </c>
    </row>
    <row r="2782" spans="1:2">
      <c r="A2782" s="7">
        <v>0.99</v>
      </c>
      <c r="B2782" s="7">
        <v>2.5731630000000001</v>
      </c>
    </row>
    <row r="2783" spans="1:2">
      <c r="A2783" s="7">
        <v>0.99</v>
      </c>
      <c r="B2783" s="7">
        <v>2.644339</v>
      </c>
    </row>
    <row r="2784" spans="1:2">
      <c r="A2784" s="7">
        <v>0.99</v>
      </c>
      <c r="B2784" s="7">
        <v>3.0855760000000001</v>
      </c>
    </row>
    <row r="2785" spans="1:2">
      <c r="A2785" s="7">
        <v>0.99</v>
      </c>
      <c r="B2785" s="7">
        <v>3.611977</v>
      </c>
    </row>
    <row r="2786" spans="1:2">
      <c r="A2786" s="7">
        <v>0.99</v>
      </c>
      <c r="B2786" s="7">
        <v>3.611977</v>
      </c>
    </row>
    <row r="2787" spans="1:2">
      <c r="A2787" s="7">
        <v>0.99</v>
      </c>
      <c r="B2787" s="7">
        <v>4.5469359999999996</v>
      </c>
    </row>
    <row r="2788" spans="1:2">
      <c r="A2788" s="7">
        <v>0.99</v>
      </c>
      <c r="B2788" s="7">
        <v>2.883775</v>
      </c>
    </row>
    <row r="2789" spans="1:2">
      <c r="A2789" s="7">
        <v>0.99</v>
      </c>
      <c r="B2789" s="7">
        <v>3.3950830000000001</v>
      </c>
    </row>
    <row r="2790" spans="1:2">
      <c r="A2790" s="7">
        <v>0.99</v>
      </c>
      <c r="B2790" s="7">
        <v>2.399886</v>
      </c>
    </row>
    <row r="2791" spans="1:2">
      <c r="A2791" s="7">
        <v>0.99</v>
      </c>
      <c r="B2791" s="7">
        <v>2.8667259999999999</v>
      </c>
    </row>
    <row r="2792" spans="1:2">
      <c r="A2792" s="7">
        <v>0.99</v>
      </c>
      <c r="B2792" s="7">
        <v>3.2068349999999999</v>
      </c>
    </row>
    <row r="2793" spans="1:2">
      <c r="A2793" s="7">
        <v>0.99</v>
      </c>
      <c r="B2793" s="7">
        <v>1.825898</v>
      </c>
    </row>
    <row r="2794" spans="1:2">
      <c r="A2794" s="7">
        <v>0.99</v>
      </c>
      <c r="B2794" s="7">
        <v>1.669424</v>
      </c>
    </row>
    <row r="2795" spans="1:2">
      <c r="A2795" s="7">
        <v>0.99</v>
      </c>
      <c r="B2795" s="7">
        <v>3.7027220000000001</v>
      </c>
    </row>
    <row r="2796" spans="1:2">
      <c r="A2796" s="7">
        <v>0.99</v>
      </c>
      <c r="B2796" s="7">
        <v>1.569018</v>
      </c>
    </row>
    <row r="2797" spans="1:2">
      <c r="A2797" s="7">
        <v>0.99</v>
      </c>
      <c r="B2797" s="7">
        <v>3.7487240000000002</v>
      </c>
    </row>
    <row r="2798" spans="1:2">
      <c r="A2798" s="7">
        <v>0.99</v>
      </c>
      <c r="B2798" s="7">
        <v>2.5238610000000001</v>
      </c>
    </row>
    <row r="2799" spans="1:2">
      <c r="A2799" s="7">
        <v>0.99</v>
      </c>
      <c r="B2799" s="7">
        <v>4.593496</v>
      </c>
    </row>
    <row r="2800" spans="1:2">
      <c r="A2800" s="7">
        <v>0.99</v>
      </c>
      <c r="B2800" s="7">
        <v>2.5966830000000001</v>
      </c>
    </row>
    <row r="2801" spans="1:2">
      <c r="A2801" s="7">
        <v>0.99</v>
      </c>
      <c r="B2801" s="7">
        <v>3.4648319999999999</v>
      </c>
    </row>
    <row r="2802" spans="1:2">
      <c r="A2802" s="7">
        <v>0.99</v>
      </c>
      <c r="B2802" s="7">
        <v>2.8970880000000001</v>
      </c>
    </row>
    <row r="2803" spans="1:2">
      <c r="A2803" s="7">
        <v>0.99</v>
      </c>
      <c r="B2803" s="7">
        <v>3.8919190000000001</v>
      </c>
    </row>
    <row r="2804" spans="1:2">
      <c r="A2804" s="7">
        <v>0.99</v>
      </c>
      <c r="B2804" s="7">
        <v>2.743439</v>
      </c>
    </row>
    <row r="2805" spans="1:2">
      <c r="A2805" s="7">
        <v>0.99</v>
      </c>
      <c r="B2805" s="7">
        <v>1.730612</v>
      </c>
    </row>
    <row r="2806" spans="1:2">
      <c r="A2806" s="7">
        <v>0.99</v>
      </c>
      <c r="B2806" s="7">
        <v>3.4573909999999999</v>
      </c>
    </row>
    <row r="2807" spans="1:2">
      <c r="A2807" s="7">
        <v>0.99</v>
      </c>
      <c r="B2807" s="7">
        <v>3.0281859999999998</v>
      </c>
    </row>
    <row r="2808" spans="1:2">
      <c r="A2808" s="7">
        <v>0.99</v>
      </c>
      <c r="B2808" s="7">
        <v>3.271423</v>
      </c>
    </row>
    <row r="2809" spans="1:2">
      <c r="A2809" s="7">
        <v>0.99</v>
      </c>
      <c r="B2809" s="7">
        <v>2.901548</v>
      </c>
    </row>
    <row r="2810" spans="1:2">
      <c r="A2810" s="7">
        <v>0.99</v>
      </c>
      <c r="B2810" s="7">
        <v>4.0703719999999999</v>
      </c>
    </row>
    <row r="2811" spans="1:2">
      <c r="A2811" s="7">
        <v>0.99</v>
      </c>
      <c r="B2811" s="7">
        <v>3.9130859999999998</v>
      </c>
    </row>
    <row r="2812" spans="1:2">
      <c r="A2812" s="7">
        <v>0.99</v>
      </c>
      <c r="B2812" s="7">
        <v>4.1675620000000002</v>
      </c>
    </row>
    <row r="2813" spans="1:2">
      <c r="A2813" s="7">
        <v>0.99</v>
      </c>
      <c r="B2813" s="7">
        <v>1.7461599999999999</v>
      </c>
    </row>
    <row r="2814" spans="1:2">
      <c r="A2814" s="7">
        <v>0.99</v>
      </c>
      <c r="B2814" s="7">
        <v>3.806451</v>
      </c>
    </row>
    <row r="2815" spans="1:2">
      <c r="A2815" s="7">
        <v>0.99</v>
      </c>
      <c r="B2815" s="7">
        <v>3.0904880000000001</v>
      </c>
    </row>
    <row r="2816" spans="1:2">
      <c r="A2816" s="7">
        <v>0.99</v>
      </c>
      <c r="B2816" s="7">
        <v>2.90096</v>
      </c>
    </row>
    <row r="2817" spans="1:2">
      <c r="A2817" s="7">
        <v>0.99</v>
      </c>
      <c r="B2817" s="7">
        <v>2.90096</v>
      </c>
    </row>
    <row r="2818" spans="1:2">
      <c r="A2818" s="7">
        <v>0.99</v>
      </c>
      <c r="B2818" s="7">
        <v>3.9982530000000001</v>
      </c>
    </row>
    <row r="2819" spans="1:2">
      <c r="A2819" s="7">
        <v>0.99</v>
      </c>
      <c r="B2819" s="7">
        <v>3.2655919999999998</v>
      </c>
    </row>
    <row r="2820" spans="1:2">
      <c r="A2820" s="7">
        <v>0.99</v>
      </c>
      <c r="B2820" s="7">
        <v>2.2612160000000001</v>
      </c>
    </row>
    <row r="2821" spans="1:2">
      <c r="A2821" s="7">
        <v>0.99</v>
      </c>
      <c r="B2821" s="7">
        <v>3.1427209999999999</v>
      </c>
    </row>
    <row r="2822" spans="1:2">
      <c r="A2822" s="7">
        <v>0.99</v>
      </c>
      <c r="B2822" s="7">
        <v>1.940585</v>
      </c>
    </row>
    <row r="2823" spans="1:2">
      <c r="A2823" s="7">
        <v>0.99</v>
      </c>
      <c r="B2823" s="7">
        <v>3.2121710000000001</v>
      </c>
    </row>
    <row r="2824" spans="1:2">
      <c r="A2824" s="7">
        <v>0.99</v>
      </c>
      <c r="B2824" s="7">
        <v>2.9233929999999999</v>
      </c>
    </row>
    <row r="2825" spans="1:2">
      <c r="A2825" s="7">
        <v>0.99</v>
      </c>
      <c r="B2825" s="7">
        <v>3.9487909999999999</v>
      </c>
    </row>
    <row r="2826" spans="1:2">
      <c r="A2826" s="7">
        <v>0.98</v>
      </c>
      <c r="B2826" s="7">
        <v>3.472162</v>
      </c>
    </row>
    <row r="2827" spans="1:2">
      <c r="A2827" s="7">
        <v>0.98</v>
      </c>
      <c r="B2827" s="7">
        <v>5.5935319999999997</v>
      </c>
    </row>
    <row r="2828" spans="1:2">
      <c r="A2828" s="7">
        <v>0.98</v>
      </c>
      <c r="B2828" s="7">
        <v>2.8729010000000001</v>
      </c>
    </row>
    <row r="2829" spans="1:2">
      <c r="A2829" s="7">
        <v>0.98</v>
      </c>
      <c r="B2829" s="7">
        <v>3.3957410000000001</v>
      </c>
    </row>
    <row r="2830" spans="1:2">
      <c r="A2830" s="7">
        <v>0.98</v>
      </c>
      <c r="B2830" s="7">
        <v>3.2176130000000001</v>
      </c>
    </row>
    <row r="2831" spans="1:2">
      <c r="A2831" s="7">
        <v>0.98</v>
      </c>
      <c r="B2831" s="7">
        <v>3.005884</v>
      </c>
    </row>
    <row r="2832" spans="1:2">
      <c r="A2832" s="7">
        <v>0.98</v>
      </c>
      <c r="B2832" s="7">
        <v>2.720294</v>
      </c>
    </row>
    <row r="2833" spans="1:2">
      <c r="A2833" s="7">
        <v>0.98</v>
      </c>
      <c r="B2833" s="7">
        <v>3.3121520000000002</v>
      </c>
    </row>
    <row r="2834" spans="1:2">
      <c r="A2834" s="7">
        <v>0.98</v>
      </c>
      <c r="B2834" s="7">
        <v>2.4206910000000001</v>
      </c>
    </row>
    <row r="2835" spans="1:2">
      <c r="A2835" s="7">
        <v>0.98</v>
      </c>
      <c r="B2835" s="7">
        <v>3.170477</v>
      </c>
    </row>
    <row r="2836" spans="1:2">
      <c r="A2836" s="7">
        <v>0.98</v>
      </c>
      <c r="B2836" s="7">
        <v>3.1446499999999999</v>
      </c>
    </row>
    <row r="2837" spans="1:2">
      <c r="A2837" s="7">
        <v>0.98</v>
      </c>
      <c r="B2837" s="7">
        <v>3.8489939999999998</v>
      </c>
    </row>
    <row r="2838" spans="1:2">
      <c r="A2838" s="7">
        <v>0.98</v>
      </c>
      <c r="B2838" s="7">
        <v>1.4079060000000001</v>
      </c>
    </row>
    <row r="2839" spans="1:2">
      <c r="A2839" s="7">
        <v>0.98</v>
      </c>
      <c r="B2839" s="7">
        <v>2.6043729999999998</v>
      </c>
    </row>
    <row r="2840" spans="1:2">
      <c r="A2840" s="7">
        <v>0.98</v>
      </c>
      <c r="B2840" s="7">
        <v>2.3821189999999999</v>
      </c>
    </row>
    <row r="2841" spans="1:2">
      <c r="A2841" s="7">
        <v>0.98</v>
      </c>
      <c r="B2841" s="7">
        <v>4.341272</v>
      </c>
    </row>
    <row r="2842" spans="1:2">
      <c r="A2842" s="7">
        <v>0.98</v>
      </c>
      <c r="B2842" s="7">
        <v>2.3007719999999998</v>
      </c>
    </row>
    <row r="2843" spans="1:2">
      <c r="A2843" s="7">
        <v>0.98</v>
      </c>
      <c r="B2843" s="7">
        <v>1.4672940000000001</v>
      </c>
    </row>
    <row r="2844" spans="1:2">
      <c r="A2844" s="7">
        <v>0.98</v>
      </c>
      <c r="B2844" s="7">
        <v>2.445621</v>
      </c>
    </row>
    <row r="2845" spans="1:2">
      <c r="A2845" s="7">
        <v>0.98</v>
      </c>
      <c r="B2845" s="7">
        <v>2.0927579999999999</v>
      </c>
    </row>
    <row r="2846" spans="1:2">
      <c r="A2846" s="7">
        <v>0.98</v>
      </c>
      <c r="B2846" s="7">
        <v>2.477131</v>
      </c>
    </row>
    <row r="2847" spans="1:2">
      <c r="A2847" s="7">
        <v>0.98</v>
      </c>
      <c r="B2847" s="7">
        <v>2.9222959999999998</v>
      </c>
    </row>
    <row r="2848" spans="1:2">
      <c r="A2848" s="7">
        <v>0.98</v>
      </c>
      <c r="B2848" s="7">
        <v>2.183659</v>
      </c>
    </row>
    <row r="2849" spans="1:2">
      <c r="A2849" s="7">
        <v>0.98</v>
      </c>
      <c r="B2849" s="7">
        <v>2.2049400000000001</v>
      </c>
    </row>
    <row r="2850" spans="1:2">
      <c r="A2850" s="7">
        <v>0.98</v>
      </c>
      <c r="B2850" s="7">
        <v>4.8064299999999998</v>
      </c>
    </row>
    <row r="2851" spans="1:2">
      <c r="A2851" s="7">
        <v>0.98</v>
      </c>
      <c r="B2851" s="7">
        <v>3.7379250000000002</v>
      </c>
    </row>
    <row r="2852" spans="1:2">
      <c r="A2852" s="7">
        <v>0.98</v>
      </c>
      <c r="B2852" s="7">
        <v>3.889815</v>
      </c>
    </row>
    <row r="2853" spans="1:2">
      <c r="A2853" s="7">
        <v>0.98</v>
      </c>
      <c r="B2853" s="7">
        <v>3.7054260000000001</v>
      </c>
    </row>
    <row r="2854" spans="1:2">
      <c r="A2854" s="7">
        <v>0.98</v>
      </c>
      <c r="B2854" s="7">
        <v>2.2787009999999999</v>
      </c>
    </row>
    <row r="2855" spans="1:2">
      <c r="A2855" s="7">
        <v>0.98</v>
      </c>
      <c r="B2855" s="7">
        <v>2.2787009999999999</v>
      </c>
    </row>
    <row r="2856" spans="1:2">
      <c r="A2856" s="7">
        <v>0.98</v>
      </c>
      <c r="B2856" s="7">
        <v>4.0142290000000003</v>
      </c>
    </row>
    <row r="2857" spans="1:2">
      <c r="A2857" s="7">
        <v>0.98</v>
      </c>
      <c r="B2857" s="7">
        <v>4.4915120000000002</v>
      </c>
    </row>
    <row r="2858" spans="1:2">
      <c r="A2858" s="7">
        <v>0.98</v>
      </c>
      <c r="B2858" s="7">
        <v>3.7691870000000001</v>
      </c>
    </row>
    <row r="2859" spans="1:2">
      <c r="A2859" s="7">
        <v>0.98</v>
      </c>
      <c r="B2859" s="7">
        <v>5.907794</v>
      </c>
    </row>
    <row r="2860" spans="1:2">
      <c r="A2860" s="7">
        <v>0.98</v>
      </c>
      <c r="B2860" s="7">
        <v>4.1047000000000002</v>
      </c>
    </row>
    <row r="2861" spans="1:2">
      <c r="A2861" s="7">
        <v>0.98</v>
      </c>
      <c r="B2861" s="7">
        <v>3.3654199999999999</v>
      </c>
    </row>
    <row r="2862" spans="1:2">
      <c r="A2862" s="7">
        <v>0.98</v>
      </c>
      <c r="B2862" s="7">
        <v>1.637769</v>
      </c>
    </row>
    <row r="2863" spans="1:2">
      <c r="A2863" s="7">
        <v>0.98</v>
      </c>
      <c r="B2863" s="7">
        <v>3.6962449999999998</v>
      </c>
    </row>
    <row r="2864" spans="1:2">
      <c r="A2864" s="7">
        <v>0.98</v>
      </c>
      <c r="B2864" s="7">
        <v>3.6444700000000001</v>
      </c>
    </row>
    <row r="2865" spans="1:2">
      <c r="A2865" s="7">
        <v>0.97</v>
      </c>
      <c r="B2865" s="7">
        <v>4.6403559999999997</v>
      </c>
    </row>
    <row r="2866" spans="1:2">
      <c r="A2866" s="7">
        <v>0.97</v>
      </c>
      <c r="B2866" s="7">
        <v>2.8337240000000001</v>
      </c>
    </row>
    <row r="2867" spans="1:2">
      <c r="A2867" s="7">
        <v>0.97</v>
      </c>
      <c r="B2867" s="7">
        <v>3.4250750000000001</v>
      </c>
    </row>
    <row r="2868" spans="1:2">
      <c r="A2868" s="7">
        <v>0.97</v>
      </c>
      <c r="B2868" s="7">
        <v>1.436968</v>
      </c>
    </row>
    <row r="2869" spans="1:2">
      <c r="A2869" s="7">
        <v>0.97</v>
      </c>
      <c r="B2869" s="7">
        <v>2.466078</v>
      </c>
    </row>
    <row r="2870" spans="1:2">
      <c r="A2870" s="7">
        <v>0.97</v>
      </c>
      <c r="B2870" s="7">
        <v>2.7636240000000001</v>
      </c>
    </row>
    <row r="2871" spans="1:2">
      <c r="A2871" s="7">
        <v>0.97</v>
      </c>
      <c r="B2871" s="7">
        <v>3.3896259999999998</v>
      </c>
    </row>
    <row r="2872" spans="1:2">
      <c r="A2872" s="7">
        <v>0.97</v>
      </c>
      <c r="B2872" s="7">
        <v>4.1225269999999998</v>
      </c>
    </row>
    <row r="2873" spans="1:2">
      <c r="A2873" s="7">
        <v>0.97</v>
      </c>
      <c r="B2873" s="7">
        <v>1.82246</v>
      </c>
    </row>
    <row r="2874" spans="1:2">
      <c r="A2874" s="7">
        <v>0.97</v>
      </c>
      <c r="B2874" s="7">
        <v>4.0856139999999996</v>
      </c>
    </row>
    <row r="2875" spans="1:2">
      <c r="A2875" s="7">
        <v>0.97</v>
      </c>
      <c r="B2875" s="7">
        <v>1.980019</v>
      </c>
    </row>
    <row r="2876" spans="1:2">
      <c r="A2876" s="7">
        <v>0.97</v>
      </c>
      <c r="B2876" s="7">
        <v>3.0860500000000002</v>
      </c>
    </row>
    <row r="2877" spans="1:2">
      <c r="A2877" s="7">
        <v>0.97</v>
      </c>
      <c r="B2877" s="7">
        <v>3.6830039999999999</v>
      </c>
    </row>
    <row r="2878" spans="1:2">
      <c r="A2878" s="7">
        <v>0.97</v>
      </c>
      <c r="B2878" s="7">
        <v>2.688682</v>
      </c>
    </row>
    <row r="2879" spans="1:2">
      <c r="A2879" s="7">
        <v>0.97</v>
      </c>
      <c r="B2879" s="7">
        <v>2.5200770000000001</v>
      </c>
    </row>
    <row r="2880" spans="1:2">
      <c r="A2880" s="7">
        <v>0.97</v>
      </c>
      <c r="B2880" s="7">
        <v>4.147157</v>
      </c>
    </row>
    <row r="2881" spans="1:2">
      <c r="A2881" s="7">
        <v>0.97</v>
      </c>
      <c r="B2881" s="7">
        <v>3.858816</v>
      </c>
    </row>
    <row r="2882" spans="1:2">
      <c r="A2882" s="7">
        <v>0.97</v>
      </c>
      <c r="B2882" s="7">
        <v>4.6853119999999997</v>
      </c>
    </row>
    <row r="2883" spans="1:2">
      <c r="A2883" s="7">
        <v>0.97</v>
      </c>
      <c r="B2883" s="7">
        <v>4.1287880000000001</v>
      </c>
    </row>
    <row r="2884" spans="1:2">
      <c r="A2884" s="7">
        <v>0.97</v>
      </c>
      <c r="B2884" s="7">
        <v>3.3815119999999999</v>
      </c>
    </row>
    <row r="2885" spans="1:2">
      <c r="A2885" s="7">
        <v>0.97</v>
      </c>
      <c r="B2885" s="7">
        <v>2.5807690000000001</v>
      </c>
    </row>
    <row r="2886" spans="1:2">
      <c r="A2886" s="7">
        <v>0.97</v>
      </c>
      <c r="B2886" s="7">
        <v>4.245635</v>
      </c>
    </row>
    <row r="2887" spans="1:2">
      <c r="A2887" s="7">
        <v>0.97</v>
      </c>
      <c r="B2887" s="7">
        <v>2.7902420000000001</v>
      </c>
    </row>
    <row r="2888" spans="1:2">
      <c r="A2888" s="7">
        <v>0.97</v>
      </c>
      <c r="B2888" s="7">
        <v>3.4078529999999998</v>
      </c>
    </row>
    <row r="2889" spans="1:2">
      <c r="A2889" s="7">
        <v>0.97</v>
      </c>
      <c r="B2889" s="7">
        <v>2.4616899999999999</v>
      </c>
    </row>
    <row r="2890" spans="1:2">
      <c r="A2890" s="7">
        <v>0.97</v>
      </c>
      <c r="B2890" s="7">
        <v>2.598687</v>
      </c>
    </row>
    <row r="2891" spans="1:2">
      <c r="A2891" s="7">
        <v>0.97</v>
      </c>
      <c r="B2891" s="7">
        <v>2.283258</v>
      </c>
    </row>
    <row r="2892" spans="1:2">
      <c r="A2892" s="7">
        <v>0.97</v>
      </c>
      <c r="B2892" s="7">
        <v>2.6368719999999999</v>
      </c>
    </row>
    <row r="2893" spans="1:2">
      <c r="A2893" s="7">
        <v>0.97</v>
      </c>
      <c r="B2893" s="7">
        <v>2.3698350000000001</v>
      </c>
    </row>
    <row r="2894" spans="1:2">
      <c r="A2894" s="7">
        <v>0.97</v>
      </c>
      <c r="B2894" s="7">
        <v>2.37114</v>
      </c>
    </row>
    <row r="2895" spans="1:2">
      <c r="A2895" s="7">
        <v>0.97</v>
      </c>
      <c r="B2895" s="7">
        <v>2.603866</v>
      </c>
    </row>
    <row r="2896" spans="1:2">
      <c r="A2896" s="7">
        <v>0.97</v>
      </c>
      <c r="B2896" s="7">
        <v>5.0276519999999998</v>
      </c>
    </row>
    <row r="2897" spans="1:2">
      <c r="A2897" s="7">
        <v>0.97</v>
      </c>
      <c r="B2897" s="7">
        <v>2.317882</v>
      </c>
    </row>
    <row r="2898" spans="1:2">
      <c r="A2898" s="7">
        <v>0.97</v>
      </c>
      <c r="B2898" s="7">
        <v>5.726502</v>
      </c>
    </row>
    <row r="2899" spans="1:2">
      <c r="A2899" s="7">
        <v>0.97</v>
      </c>
      <c r="B2899" s="7">
        <v>3.6161729999999999</v>
      </c>
    </row>
    <row r="2900" spans="1:2">
      <c r="A2900" s="7">
        <v>0.97</v>
      </c>
      <c r="B2900" s="7">
        <v>2.0975419999999998</v>
      </c>
    </row>
    <row r="2901" spans="1:2">
      <c r="A2901" s="7">
        <v>0.97</v>
      </c>
      <c r="B2901" s="7">
        <v>1.586239</v>
      </c>
    </row>
    <row r="2902" spans="1:2">
      <c r="A2902" s="7">
        <v>0.96</v>
      </c>
      <c r="B2902" s="7">
        <v>2.8852169999999999</v>
      </c>
    </row>
    <row r="2903" spans="1:2">
      <c r="A2903" s="7">
        <v>0.96</v>
      </c>
      <c r="B2903" s="7">
        <v>2.377386</v>
      </c>
    </row>
    <row r="2904" spans="1:2">
      <c r="A2904" s="7">
        <v>0.96</v>
      </c>
      <c r="B2904" s="7">
        <v>3.5962670000000001</v>
      </c>
    </row>
    <row r="2905" spans="1:2">
      <c r="A2905" s="7">
        <v>0.96</v>
      </c>
      <c r="B2905" s="7">
        <v>4.0447009999999999</v>
      </c>
    </row>
    <row r="2906" spans="1:2">
      <c r="A2906" s="7">
        <v>0.96</v>
      </c>
      <c r="B2906" s="7">
        <v>2.5658660000000002</v>
      </c>
    </row>
    <row r="2907" spans="1:2">
      <c r="A2907" s="7">
        <v>0.96</v>
      </c>
      <c r="B2907" s="7">
        <v>3.447749</v>
      </c>
    </row>
    <row r="2908" spans="1:2">
      <c r="A2908" s="7">
        <v>0.96</v>
      </c>
      <c r="B2908" s="7">
        <v>3.0918380000000001</v>
      </c>
    </row>
    <row r="2909" spans="1:2">
      <c r="A2909" s="7">
        <v>0.96</v>
      </c>
      <c r="B2909" s="7">
        <v>3.4413939999999998</v>
      </c>
    </row>
    <row r="2910" spans="1:2">
      <c r="A2910" s="7">
        <v>0.96</v>
      </c>
      <c r="B2910" s="7">
        <v>3.4413939999999998</v>
      </c>
    </row>
    <row r="2911" spans="1:2">
      <c r="A2911" s="7">
        <v>0.96</v>
      </c>
      <c r="B2911" s="7">
        <v>3.5977009999999998</v>
      </c>
    </row>
    <row r="2912" spans="1:2">
      <c r="A2912" s="7">
        <v>0.96</v>
      </c>
      <c r="B2912" s="7">
        <v>3.5640350000000001</v>
      </c>
    </row>
    <row r="2913" spans="1:2">
      <c r="A2913" s="7">
        <v>0.96</v>
      </c>
      <c r="B2913" s="7">
        <v>4.6079460000000001</v>
      </c>
    </row>
    <row r="2914" spans="1:2">
      <c r="A2914" s="7">
        <v>0.96</v>
      </c>
      <c r="B2914" s="7">
        <v>2.5934879999999998</v>
      </c>
    </row>
    <row r="2915" spans="1:2">
      <c r="A2915" s="7">
        <v>0.96</v>
      </c>
      <c r="B2915" s="7">
        <v>3.107081</v>
      </c>
    </row>
    <row r="2916" spans="1:2">
      <c r="A2916" s="7">
        <v>0.96</v>
      </c>
      <c r="B2916" s="7">
        <v>2.397154</v>
      </c>
    </row>
    <row r="2917" spans="1:2">
      <c r="A2917" s="7">
        <v>0.96</v>
      </c>
      <c r="B2917" s="7">
        <v>2.5442360000000002</v>
      </c>
    </row>
    <row r="2918" spans="1:2">
      <c r="A2918" s="7">
        <v>0.96</v>
      </c>
      <c r="B2918" s="7">
        <v>2.5899079999999999</v>
      </c>
    </row>
    <row r="2919" spans="1:2">
      <c r="A2919" s="7">
        <v>0.96</v>
      </c>
      <c r="B2919" s="7">
        <v>3.9901420000000001</v>
      </c>
    </row>
    <row r="2920" spans="1:2">
      <c r="A2920" s="7">
        <v>0.96</v>
      </c>
      <c r="B2920" s="7">
        <v>3.429141</v>
      </c>
    </row>
    <row r="2921" spans="1:2">
      <c r="A2921" s="7">
        <v>0.96</v>
      </c>
      <c r="B2921" s="7">
        <v>1.5926210000000001</v>
      </c>
    </row>
    <row r="2922" spans="1:2">
      <c r="A2922" s="7">
        <v>0.96</v>
      </c>
      <c r="B2922" s="7">
        <v>2.178318</v>
      </c>
    </row>
    <row r="2923" spans="1:2">
      <c r="A2923" s="7">
        <v>0.96</v>
      </c>
      <c r="B2923" s="7">
        <v>3.1296940000000002</v>
      </c>
    </row>
    <row r="2924" spans="1:2">
      <c r="A2924" s="7">
        <v>0.96</v>
      </c>
      <c r="B2924" s="7">
        <v>3.2569379999999999</v>
      </c>
    </row>
    <row r="2925" spans="1:2">
      <c r="A2925" s="7">
        <v>0.96</v>
      </c>
      <c r="B2925" s="7">
        <v>2.2046079999999999</v>
      </c>
    </row>
    <row r="2926" spans="1:2">
      <c r="A2926" s="7">
        <v>0.96</v>
      </c>
      <c r="B2926" s="7">
        <v>3.3127279999999999</v>
      </c>
    </row>
    <row r="2927" spans="1:2">
      <c r="A2927" s="7">
        <v>0.96</v>
      </c>
      <c r="B2927" s="7">
        <v>3.8488329999999999</v>
      </c>
    </row>
    <row r="2928" spans="1:2">
      <c r="A2928" s="7">
        <v>0.96</v>
      </c>
      <c r="B2928" s="7">
        <v>3.8488329999999999</v>
      </c>
    </row>
    <row r="2929" spans="1:2">
      <c r="A2929" s="7">
        <v>0.96</v>
      </c>
      <c r="B2929" s="7">
        <v>4.5083979999999997</v>
      </c>
    </row>
    <row r="2930" spans="1:2">
      <c r="A2930" s="7">
        <v>0.96</v>
      </c>
      <c r="B2930" s="7">
        <v>2.874409</v>
      </c>
    </row>
    <row r="2931" spans="1:2">
      <c r="A2931" s="7">
        <v>0.96</v>
      </c>
      <c r="B2931" s="7">
        <v>2.6239509999999999</v>
      </c>
    </row>
    <row r="2932" spans="1:2">
      <c r="A2932" s="7">
        <v>0.96</v>
      </c>
      <c r="B2932" s="7">
        <v>3.8069549999999999</v>
      </c>
    </row>
    <row r="2933" spans="1:2">
      <c r="A2933" s="7">
        <v>0.96</v>
      </c>
      <c r="B2933" s="7">
        <v>2.7331840000000001</v>
      </c>
    </row>
    <row r="2934" spans="1:2">
      <c r="A2934" s="7">
        <v>0.96</v>
      </c>
      <c r="B2934" s="7">
        <v>4.145975</v>
      </c>
    </row>
    <row r="2935" spans="1:2">
      <c r="A2935" s="7">
        <v>0.96</v>
      </c>
      <c r="B2935" s="7">
        <v>2.3223750000000001</v>
      </c>
    </row>
    <row r="2936" spans="1:2">
      <c r="A2936" s="7">
        <v>0.96</v>
      </c>
      <c r="B2936" s="7">
        <v>1.955506</v>
      </c>
    </row>
    <row r="2937" spans="1:2">
      <c r="A2937" s="7">
        <v>0.96</v>
      </c>
      <c r="B2937" s="7">
        <v>1.889119</v>
      </c>
    </row>
    <row r="2938" spans="1:2">
      <c r="A2938" s="7">
        <v>0.96</v>
      </c>
      <c r="B2938" s="7">
        <v>2.0777480000000002</v>
      </c>
    </row>
    <row r="2939" spans="1:2">
      <c r="A2939" s="7">
        <v>0.96</v>
      </c>
      <c r="B2939" s="7">
        <v>2.9338220000000002</v>
      </c>
    </row>
    <row r="2940" spans="1:2">
      <c r="A2940" s="7">
        <v>0.96</v>
      </c>
      <c r="B2940" s="7">
        <v>2.9887630000000001</v>
      </c>
    </row>
    <row r="2941" spans="1:2">
      <c r="A2941" s="7">
        <v>0.96</v>
      </c>
      <c r="B2941" s="7">
        <v>2.7980610000000001</v>
      </c>
    </row>
    <row r="2942" spans="1:2">
      <c r="A2942" s="7">
        <v>0.96</v>
      </c>
      <c r="B2942" s="7">
        <v>3.2215669999999998</v>
      </c>
    </row>
    <row r="2943" spans="1:2">
      <c r="A2943" s="7">
        <v>0.96</v>
      </c>
      <c r="B2943" s="7">
        <v>2.7767179999999998</v>
      </c>
    </row>
    <row r="2944" spans="1:2">
      <c r="A2944" s="7">
        <v>0.96</v>
      </c>
      <c r="B2944" s="7">
        <v>3.6651210000000001</v>
      </c>
    </row>
    <row r="2945" spans="1:2">
      <c r="A2945" s="7">
        <v>0.96</v>
      </c>
      <c r="B2945" s="7">
        <v>1.4025510000000001</v>
      </c>
    </row>
    <row r="2946" spans="1:2">
      <c r="A2946" s="7">
        <v>0.96</v>
      </c>
      <c r="B2946" s="7">
        <v>3.9152589999999998</v>
      </c>
    </row>
    <row r="2947" spans="1:2">
      <c r="A2947" s="7">
        <v>0.95</v>
      </c>
      <c r="B2947" s="7">
        <v>5.0686780000000002</v>
      </c>
    </row>
    <row r="2948" spans="1:2">
      <c r="A2948" s="7">
        <v>0.95</v>
      </c>
      <c r="B2948" s="7">
        <v>2.2647539999999999</v>
      </c>
    </row>
    <row r="2949" spans="1:2">
      <c r="A2949" s="7">
        <v>0.95</v>
      </c>
      <c r="B2949" s="7">
        <v>3.0131570000000001</v>
      </c>
    </row>
    <row r="2950" spans="1:2">
      <c r="A2950" s="7">
        <v>0.95</v>
      </c>
      <c r="B2950" s="7">
        <v>4.4362579999999996</v>
      </c>
    </row>
    <row r="2951" spans="1:2">
      <c r="A2951" s="7">
        <v>0.95</v>
      </c>
      <c r="B2951" s="7">
        <v>3.6389610000000001</v>
      </c>
    </row>
    <row r="2952" spans="1:2">
      <c r="A2952" s="7">
        <v>0.95</v>
      </c>
      <c r="B2952" s="7">
        <v>1.5422370000000001</v>
      </c>
    </row>
    <row r="2953" spans="1:2">
      <c r="A2953" s="7">
        <v>0.95</v>
      </c>
      <c r="B2953" s="7">
        <v>4.7823479999999998</v>
      </c>
    </row>
    <row r="2954" spans="1:2">
      <c r="A2954" s="7">
        <v>0.95</v>
      </c>
      <c r="B2954" s="7">
        <v>6.2998599999999998</v>
      </c>
    </row>
    <row r="2955" spans="1:2">
      <c r="A2955" s="7">
        <v>0.95</v>
      </c>
      <c r="B2955" s="7">
        <v>2.1667429999999999</v>
      </c>
    </row>
    <row r="2956" spans="1:2">
      <c r="A2956" s="7">
        <v>0.95</v>
      </c>
      <c r="B2956" s="7">
        <v>2.6729129999999999</v>
      </c>
    </row>
    <row r="2957" spans="1:2">
      <c r="A2957" s="7">
        <v>0.95</v>
      </c>
      <c r="B2957" s="7">
        <v>1.391537</v>
      </c>
    </row>
    <row r="2958" spans="1:2">
      <c r="A2958" s="7">
        <v>0.95</v>
      </c>
      <c r="B2958" s="7">
        <v>3.293981</v>
      </c>
    </row>
    <row r="2959" spans="1:2">
      <c r="A2959" s="7">
        <v>0.95</v>
      </c>
      <c r="B2959" s="7">
        <v>2.7868170000000001</v>
      </c>
    </row>
    <row r="2960" spans="1:2">
      <c r="A2960" s="7">
        <v>0.95</v>
      </c>
      <c r="B2960" s="7">
        <v>3.7407650000000001</v>
      </c>
    </row>
    <row r="2961" spans="1:2">
      <c r="A2961" s="7">
        <v>0.95</v>
      </c>
      <c r="B2961" s="7">
        <v>3.4925980000000001</v>
      </c>
    </row>
    <row r="2962" spans="1:2">
      <c r="A2962" s="7">
        <v>0.95</v>
      </c>
      <c r="B2962" s="7">
        <v>2.5095619999999998</v>
      </c>
    </row>
    <row r="2963" spans="1:2">
      <c r="A2963" s="7">
        <v>0.95</v>
      </c>
      <c r="B2963" s="7">
        <v>2.8495080000000002</v>
      </c>
    </row>
    <row r="2964" spans="1:2">
      <c r="A2964" s="7">
        <v>0.95</v>
      </c>
      <c r="B2964" s="7">
        <v>4.3771399999999998</v>
      </c>
    </row>
    <row r="2965" spans="1:2">
      <c r="A2965" s="7">
        <v>0.95</v>
      </c>
      <c r="B2965" s="7">
        <v>1.670177</v>
      </c>
    </row>
    <row r="2966" spans="1:2">
      <c r="A2966" s="7">
        <v>0.95</v>
      </c>
      <c r="B2966" s="7">
        <v>3.3051569999999999</v>
      </c>
    </row>
    <row r="2967" spans="1:2">
      <c r="A2967" s="7">
        <v>0.95</v>
      </c>
      <c r="B2967" s="7">
        <v>2.1576550000000001</v>
      </c>
    </row>
    <row r="2968" spans="1:2">
      <c r="A2968" s="7">
        <v>0.95</v>
      </c>
      <c r="B2968" s="7">
        <v>3.7016140000000002</v>
      </c>
    </row>
    <row r="2969" spans="1:2">
      <c r="A2969" s="7">
        <v>0.95</v>
      </c>
      <c r="B2969" s="7">
        <v>2.561715</v>
      </c>
    </row>
    <row r="2970" spans="1:2">
      <c r="A2970" s="7">
        <v>0.95</v>
      </c>
      <c r="B2970" s="7">
        <v>2.608968</v>
      </c>
    </row>
    <row r="2971" spans="1:2">
      <c r="A2971" s="7">
        <v>0.95</v>
      </c>
      <c r="B2971" s="7">
        <v>3.925163</v>
      </c>
    </row>
    <row r="2972" spans="1:2">
      <c r="A2972" s="7">
        <v>0.95</v>
      </c>
      <c r="B2972" s="7">
        <v>3.925163</v>
      </c>
    </row>
    <row r="2973" spans="1:2">
      <c r="A2973" s="7">
        <v>0.95</v>
      </c>
      <c r="B2973" s="7">
        <v>3.7535080000000001</v>
      </c>
    </row>
    <row r="2974" spans="1:2">
      <c r="A2974" s="7">
        <v>0.95</v>
      </c>
      <c r="B2974" s="7">
        <v>4.6499189999999997</v>
      </c>
    </row>
    <row r="2975" spans="1:2">
      <c r="A2975" s="7">
        <v>0.95</v>
      </c>
      <c r="B2975" s="7">
        <v>3.937621</v>
      </c>
    </row>
    <row r="2976" spans="1:2">
      <c r="A2976" s="7">
        <v>0.95</v>
      </c>
      <c r="B2976" s="7">
        <v>2.3755890000000002</v>
      </c>
    </row>
    <row r="2977" spans="1:2">
      <c r="A2977" s="7">
        <v>0.95</v>
      </c>
      <c r="B2977" s="7">
        <v>2.3763610000000002</v>
      </c>
    </row>
    <row r="2978" spans="1:2">
      <c r="A2978" s="7">
        <v>0.95</v>
      </c>
      <c r="B2978" s="7">
        <v>3.5668329999999999</v>
      </c>
    </row>
    <row r="2979" spans="1:2">
      <c r="A2979" s="7">
        <v>0.95</v>
      </c>
      <c r="B2979" s="7">
        <v>2.4208630000000002</v>
      </c>
    </row>
    <row r="2980" spans="1:2">
      <c r="A2980" s="7">
        <v>0.95</v>
      </c>
      <c r="B2980" s="7">
        <v>3.7089599999999998</v>
      </c>
    </row>
    <row r="2981" spans="1:2">
      <c r="A2981" s="7">
        <v>0.95</v>
      </c>
      <c r="B2981" s="7">
        <v>2.512051</v>
      </c>
    </row>
    <row r="2982" spans="1:2">
      <c r="A2982" s="7">
        <v>0.95</v>
      </c>
      <c r="B2982" s="7">
        <v>2.2388530000000002</v>
      </c>
    </row>
    <row r="2983" spans="1:2">
      <c r="A2983" s="7">
        <v>0.95</v>
      </c>
      <c r="B2983" s="7">
        <v>4.9371669999999996</v>
      </c>
    </row>
    <row r="2984" spans="1:2">
      <c r="A2984" s="7">
        <v>0.95</v>
      </c>
      <c r="B2984" s="7">
        <v>3.1106370000000001</v>
      </c>
    </row>
    <row r="2985" spans="1:2">
      <c r="A2985" s="7">
        <v>0.95</v>
      </c>
      <c r="B2985" s="7">
        <v>3.770829</v>
      </c>
    </row>
    <row r="2986" spans="1:2">
      <c r="A2986" s="7">
        <v>0.95</v>
      </c>
      <c r="B2986" s="7">
        <v>3.4765630000000001</v>
      </c>
    </row>
    <row r="2987" spans="1:2">
      <c r="A2987" s="7">
        <v>0.95</v>
      </c>
      <c r="B2987" s="7">
        <v>4.0604440000000004</v>
      </c>
    </row>
    <row r="2988" spans="1:2">
      <c r="A2988" s="7">
        <v>0.95</v>
      </c>
      <c r="B2988" s="7">
        <v>4.0604440000000004</v>
      </c>
    </row>
    <row r="2989" spans="1:2">
      <c r="A2989" s="7">
        <v>0.95</v>
      </c>
      <c r="B2989" s="7">
        <v>2.6536420000000001</v>
      </c>
    </row>
    <row r="2990" spans="1:2">
      <c r="A2990" s="7">
        <v>0.95</v>
      </c>
      <c r="B2990" s="7">
        <v>1.955608</v>
      </c>
    </row>
    <row r="2991" spans="1:2">
      <c r="A2991" s="7">
        <v>0.95</v>
      </c>
      <c r="B2991" s="7">
        <v>2.3865949999999998</v>
      </c>
    </row>
    <row r="2992" spans="1:2">
      <c r="A2992" s="7">
        <v>0.95</v>
      </c>
      <c r="B2992" s="7">
        <v>2.9477419999999999</v>
      </c>
    </row>
    <row r="2993" spans="1:2">
      <c r="A2993" s="7">
        <v>0.94</v>
      </c>
      <c r="B2993" s="7">
        <v>1.8377520000000001</v>
      </c>
    </row>
    <row r="2994" spans="1:2">
      <c r="A2994" s="7">
        <v>0.94</v>
      </c>
      <c r="B2994" s="7">
        <v>2.35331</v>
      </c>
    </row>
    <row r="2995" spans="1:2">
      <c r="A2995" s="7">
        <v>0.94</v>
      </c>
      <c r="B2995" s="7">
        <v>1.3146739999999999</v>
      </c>
    </row>
    <row r="2996" spans="1:2">
      <c r="A2996" s="7">
        <v>0.94</v>
      </c>
      <c r="B2996" s="7">
        <v>1.6469510000000001</v>
      </c>
    </row>
    <row r="2997" spans="1:2">
      <c r="A2997" s="7">
        <v>0.94</v>
      </c>
      <c r="B2997" s="7">
        <v>3.3169580000000001</v>
      </c>
    </row>
    <row r="2998" spans="1:2">
      <c r="A2998" s="7">
        <v>0.94</v>
      </c>
      <c r="B2998" s="7">
        <v>4.1657130000000002</v>
      </c>
    </row>
    <row r="2999" spans="1:2">
      <c r="A2999" s="7">
        <v>0.94</v>
      </c>
      <c r="B2999" s="7">
        <v>2.2895080000000001</v>
      </c>
    </row>
    <row r="3000" spans="1:2">
      <c r="A3000" s="7">
        <v>0.94</v>
      </c>
      <c r="B3000" s="7">
        <v>3.535161</v>
      </c>
    </row>
    <row r="3001" spans="1:2">
      <c r="A3001" s="7">
        <v>0.94</v>
      </c>
      <c r="B3001" s="7">
        <v>1.795574</v>
      </c>
    </row>
    <row r="3002" spans="1:2">
      <c r="A3002" s="7">
        <v>0.94</v>
      </c>
      <c r="B3002" s="7">
        <v>1.795574</v>
      </c>
    </row>
    <row r="3003" spans="1:2">
      <c r="A3003" s="7">
        <v>0.94</v>
      </c>
      <c r="B3003" s="7">
        <v>1.828068</v>
      </c>
    </row>
    <row r="3004" spans="1:2">
      <c r="A3004" s="7">
        <v>0.94</v>
      </c>
      <c r="B3004" s="7">
        <v>3.3572329999999999</v>
      </c>
    </row>
    <row r="3005" spans="1:2">
      <c r="A3005" s="7">
        <v>0.94</v>
      </c>
      <c r="B3005" s="7">
        <v>2.2027670000000001</v>
      </c>
    </row>
    <row r="3006" spans="1:2">
      <c r="A3006" s="7">
        <v>0.94</v>
      </c>
      <c r="B3006" s="7">
        <v>2.5592579999999998</v>
      </c>
    </row>
    <row r="3007" spans="1:2">
      <c r="A3007" s="7">
        <v>0.94</v>
      </c>
      <c r="B3007" s="7">
        <v>3.4508890000000001</v>
      </c>
    </row>
    <row r="3008" spans="1:2">
      <c r="A3008" s="7">
        <v>0.94</v>
      </c>
      <c r="B3008" s="7">
        <v>3.0671560000000002</v>
      </c>
    </row>
    <row r="3009" spans="1:2">
      <c r="A3009" s="7">
        <v>0.94</v>
      </c>
      <c r="B3009" s="7">
        <v>3.6362109999999999</v>
      </c>
    </row>
    <row r="3010" spans="1:2">
      <c r="A3010" s="7">
        <v>0.94</v>
      </c>
      <c r="B3010" s="7">
        <v>2.0958070000000002</v>
      </c>
    </row>
    <row r="3011" spans="1:2">
      <c r="A3011" s="7">
        <v>0.94</v>
      </c>
      <c r="B3011" s="7">
        <v>2.1396630000000001</v>
      </c>
    </row>
    <row r="3012" spans="1:2">
      <c r="A3012" s="7">
        <v>0.94</v>
      </c>
      <c r="B3012" s="7">
        <v>5.0857970000000003</v>
      </c>
    </row>
    <row r="3013" spans="1:2">
      <c r="A3013" s="7">
        <v>0.94</v>
      </c>
      <c r="B3013" s="7">
        <v>3.9260269999999999</v>
      </c>
    </row>
    <row r="3014" spans="1:2">
      <c r="A3014" s="7">
        <v>0.94</v>
      </c>
      <c r="B3014" s="7">
        <v>3.1525820000000002</v>
      </c>
    </row>
    <row r="3015" spans="1:2">
      <c r="A3015" s="7">
        <v>0.94</v>
      </c>
      <c r="B3015" s="7">
        <v>3.3413499999999998</v>
      </c>
    </row>
    <row r="3016" spans="1:2">
      <c r="A3016" s="7">
        <v>0.94</v>
      </c>
      <c r="B3016" s="7">
        <v>2.239131</v>
      </c>
    </row>
    <row r="3017" spans="1:2">
      <c r="A3017" s="7">
        <v>0.94</v>
      </c>
      <c r="B3017" s="7">
        <v>2.3210609999999998</v>
      </c>
    </row>
    <row r="3018" spans="1:2">
      <c r="A3018" s="7">
        <v>0.94</v>
      </c>
      <c r="B3018" s="7">
        <v>2.1943060000000001</v>
      </c>
    </row>
    <row r="3019" spans="1:2">
      <c r="A3019" s="7">
        <v>0.94</v>
      </c>
      <c r="B3019" s="7">
        <v>3.2663410000000002</v>
      </c>
    </row>
    <row r="3020" spans="1:2">
      <c r="A3020" s="7">
        <v>0.94</v>
      </c>
      <c r="B3020" s="7">
        <v>3.2663410000000002</v>
      </c>
    </row>
    <row r="3021" spans="1:2">
      <c r="A3021" s="7">
        <v>0.94</v>
      </c>
      <c r="B3021" s="7">
        <v>3.2663410000000002</v>
      </c>
    </row>
    <row r="3022" spans="1:2">
      <c r="A3022" s="7">
        <v>0.94</v>
      </c>
      <c r="B3022" s="7">
        <v>3.2663410000000002</v>
      </c>
    </row>
    <row r="3023" spans="1:2">
      <c r="A3023" s="7">
        <v>0.94</v>
      </c>
      <c r="B3023" s="7">
        <v>3.2663410000000002</v>
      </c>
    </row>
    <row r="3024" spans="1:2">
      <c r="A3024" s="7">
        <v>0.94</v>
      </c>
      <c r="B3024" s="7">
        <v>3.2663410000000002</v>
      </c>
    </row>
    <row r="3025" spans="1:2">
      <c r="A3025" s="7">
        <v>0.94</v>
      </c>
      <c r="B3025" s="7">
        <v>2.9434550000000002</v>
      </c>
    </row>
    <row r="3026" spans="1:2">
      <c r="A3026" s="7">
        <v>0.94</v>
      </c>
      <c r="B3026" s="7">
        <v>2.3730159999999998</v>
      </c>
    </row>
    <row r="3027" spans="1:2">
      <c r="A3027" s="7">
        <v>0.94</v>
      </c>
      <c r="B3027" s="7">
        <v>3.4087010000000002</v>
      </c>
    </row>
    <row r="3028" spans="1:2">
      <c r="A3028" s="7">
        <v>0.94</v>
      </c>
      <c r="B3028" s="7">
        <v>3.0575389999999998</v>
      </c>
    </row>
    <row r="3029" spans="1:2">
      <c r="A3029" s="7">
        <v>0.94</v>
      </c>
      <c r="B3029" s="7">
        <v>3.7887339999999998</v>
      </c>
    </row>
    <row r="3030" spans="1:2">
      <c r="A3030" s="7">
        <v>0.94</v>
      </c>
      <c r="B3030" s="7">
        <v>5.8320259999999999</v>
      </c>
    </row>
    <row r="3031" spans="1:2">
      <c r="A3031" s="7">
        <v>0.94</v>
      </c>
      <c r="B3031" s="7">
        <v>3.5880380000000001</v>
      </c>
    </row>
    <row r="3032" spans="1:2">
      <c r="A3032" s="7">
        <v>0.94</v>
      </c>
      <c r="B3032" s="7">
        <v>2.816392</v>
      </c>
    </row>
    <row r="3033" spans="1:2">
      <c r="A3033" s="7">
        <v>0.94</v>
      </c>
      <c r="B3033" s="7">
        <v>2.5820050000000001</v>
      </c>
    </row>
    <row r="3034" spans="1:2">
      <c r="A3034" s="7">
        <v>0.94</v>
      </c>
      <c r="B3034" s="7">
        <v>2.5820050000000001</v>
      </c>
    </row>
    <row r="3035" spans="1:2">
      <c r="A3035" s="7">
        <v>0.94</v>
      </c>
      <c r="B3035" s="7">
        <v>3.4840080000000002</v>
      </c>
    </row>
    <row r="3036" spans="1:2">
      <c r="A3036" s="7">
        <v>0.93</v>
      </c>
      <c r="B3036" s="7">
        <v>2.8198059999999998</v>
      </c>
    </row>
    <row r="3037" spans="1:2">
      <c r="A3037" s="7">
        <v>0.93</v>
      </c>
      <c r="B3037" s="7">
        <v>3.954107</v>
      </c>
    </row>
    <row r="3038" spans="1:2">
      <c r="A3038" s="7">
        <v>0.93</v>
      </c>
      <c r="B3038" s="7">
        <v>4.8719729999999997</v>
      </c>
    </row>
    <row r="3039" spans="1:2">
      <c r="A3039" s="7">
        <v>0.93</v>
      </c>
      <c r="B3039" s="7">
        <v>3.5413410000000001</v>
      </c>
    </row>
    <row r="3040" spans="1:2">
      <c r="A3040" s="7">
        <v>0.93</v>
      </c>
      <c r="B3040" s="7">
        <v>3.3076560000000002</v>
      </c>
    </row>
    <row r="3041" spans="1:2">
      <c r="A3041" s="7">
        <v>0.93</v>
      </c>
      <c r="B3041" s="7">
        <v>2.6844549999999998</v>
      </c>
    </row>
    <row r="3042" spans="1:2">
      <c r="A3042" s="7">
        <v>0.93</v>
      </c>
      <c r="B3042" s="7">
        <v>3.8802590000000001</v>
      </c>
    </row>
    <row r="3043" spans="1:2">
      <c r="A3043" s="7">
        <v>0.93</v>
      </c>
      <c r="B3043" s="7">
        <v>1.708207</v>
      </c>
    </row>
    <row r="3044" spans="1:2">
      <c r="A3044" s="7">
        <v>0.93</v>
      </c>
      <c r="B3044" s="7">
        <v>2.9509219999999998</v>
      </c>
    </row>
    <row r="3045" spans="1:2">
      <c r="A3045" s="7">
        <v>0.93</v>
      </c>
      <c r="B3045" s="7">
        <v>4.7979700000000003</v>
      </c>
    </row>
    <row r="3046" spans="1:2">
      <c r="A3046" s="7">
        <v>0.93</v>
      </c>
      <c r="B3046" s="7">
        <v>1.75101</v>
      </c>
    </row>
    <row r="3047" spans="1:2">
      <c r="A3047" s="7">
        <v>0.93</v>
      </c>
      <c r="B3047" s="7">
        <v>1.6681779999999999</v>
      </c>
    </row>
    <row r="3048" spans="1:2">
      <c r="A3048" s="7">
        <v>0.93</v>
      </c>
      <c r="B3048" s="7">
        <v>3.3540230000000002</v>
      </c>
    </row>
    <row r="3049" spans="1:2">
      <c r="A3049" s="7">
        <v>0.93</v>
      </c>
      <c r="B3049" s="7">
        <v>2.7656139999999998</v>
      </c>
    </row>
    <row r="3050" spans="1:2">
      <c r="A3050" s="7">
        <v>0.93</v>
      </c>
      <c r="B3050" s="7">
        <v>3.8415400000000002</v>
      </c>
    </row>
    <row r="3051" spans="1:2">
      <c r="A3051" s="7">
        <v>0.93</v>
      </c>
      <c r="B3051" s="7">
        <v>3.1394350000000002</v>
      </c>
    </row>
    <row r="3052" spans="1:2">
      <c r="A3052" s="7">
        <v>0.93</v>
      </c>
      <c r="B3052" s="7">
        <v>1.4575929999999999</v>
      </c>
    </row>
    <row r="3053" spans="1:2">
      <c r="A3053" s="7">
        <v>0.93</v>
      </c>
      <c r="B3053" s="7">
        <v>1.758394</v>
      </c>
    </row>
    <row r="3054" spans="1:2">
      <c r="A3054" s="7">
        <v>0.93</v>
      </c>
      <c r="B3054" s="7">
        <v>4.2401819999999999</v>
      </c>
    </row>
    <row r="3055" spans="1:2">
      <c r="A3055" s="7">
        <v>0.93</v>
      </c>
      <c r="B3055" s="7">
        <v>1.4385019999999999</v>
      </c>
    </row>
    <row r="3056" spans="1:2">
      <c r="A3056" s="7">
        <v>0.93</v>
      </c>
      <c r="B3056" s="7">
        <v>3.4971399999999999</v>
      </c>
    </row>
    <row r="3057" spans="1:2">
      <c r="A3057" s="7">
        <v>0.93</v>
      </c>
      <c r="B3057" s="7">
        <v>4.3649230000000001</v>
      </c>
    </row>
    <row r="3058" spans="1:2">
      <c r="A3058" s="7">
        <v>0.93</v>
      </c>
      <c r="B3058" s="7">
        <v>2.4686659999999998</v>
      </c>
    </row>
    <row r="3059" spans="1:2">
      <c r="A3059" s="7">
        <v>0.93</v>
      </c>
      <c r="B3059" s="7">
        <v>1.4407650000000001</v>
      </c>
    </row>
    <row r="3060" spans="1:2">
      <c r="A3060" s="7">
        <v>0.93</v>
      </c>
      <c r="B3060" s="7">
        <v>2.8431769999999998</v>
      </c>
    </row>
    <row r="3061" spans="1:2">
      <c r="A3061" s="7">
        <v>0.93</v>
      </c>
      <c r="B3061" s="7">
        <v>2.6880259999999998</v>
      </c>
    </row>
    <row r="3062" spans="1:2">
      <c r="A3062" s="7">
        <v>0.93</v>
      </c>
      <c r="B3062" s="7">
        <v>2.4377759999999999</v>
      </c>
    </row>
    <row r="3063" spans="1:2">
      <c r="A3063" s="7">
        <v>0.93</v>
      </c>
      <c r="B3063" s="7">
        <v>3.1002360000000002</v>
      </c>
    </row>
    <row r="3064" spans="1:2">
      <c r="A3064" s="7">
        <v>0.93</v>
      </c>
      <c r="B3064" s="7">
        <v>3.1002360000000002</v>
      </c>
    </row>
    <row r="3065" spans="1:2">
      <c r="A3065" s="7">
        <v>0.93</v>
      </c>
      <c r="B3065" s="7">
        <v>2.5917750000000002</v>
      </c>
    </row>
    <row r="3066" spans="1:2">
      <c r="A3066" s="7">
        <v>0.93</v>
      </c>
      <c r="B3066" s="7">
        <v>3.6697299999999999</v>
      </c>
    </row>
    <row r="3067" spans="1:2">
      <c r="A3067" s="7">
        <v>0.93</v>
      </c>
      <c r="B3067" s="7">
        <v>3.3035429999999999</v>
      </c>
    </row>
    <row r="3068" spans="1:2">
      <c r="A3068" s="7">
        <v>0.93</v>
      </c>
      <c r="B3068" s="7">
        <v>2.4201109999999999</v>
      </c>
    </row>
    <row r="3069" spans="1:2">
      <c r="A3069" s="7">
        <v>0.93</v>
      </c>
      <c r="B3069" s="7">
        <v>3.785355</v>
      </c>
    </row>
    <row r="3070" spans="1:2">
      <c r="A3070" s="7">
        <v>0.93</v>
      </c>
      <c r="B3070" s="7">
        <v>2.9334519999999999</v>
      </c>
    </row>
    <row r="3071" spans="1:2">
      <c r="A3071" s="7">
        <v>0.93</v>
      </c>
      <c r="B3071" s="7">
        <v>5.6764450000000002</v>
      </c>
    </row>
    <row r="3072" spans="1:2">
      <c r="A3072" s="7">
        <v>0.93</v>
      </c>
      <c r="B3072" s="7">
        <v>5.6764450000000002</v>
      </c>
    </row>
    <row r="3073" spans="1:2">
      <c r="A3073" s="7">
        <v>0.93</v>
      </c>
      <c r="B3073" s="7">
        <v>2.5741010000000002</v>
      </c>
    </row>
    <row r="3074" spans="1:2">
      <c r="A3074" s="7">
        <v>0.93</v>
      </c>
      <c r="B3074" s="7">
        <v>3.2540719999999999</v>
      </c>
    </row>
    <row r="3075" spans="1:2">
      <c r="A3075" s="7">
        <v>0.93</v>
      </c>
      <c r="B3075" s="7">
        <v>3.583205</v>
      </c>
    </row>
    <row r="3076" spans="1:2">
      <c r="A3076" s="7">
        <v>0.93</v>
      </c>
      <c r="B3076" s="7">
        <v>2.274851</v>
      </c>
    </row>
    <row r="3077" spans="1:2">
      <c r="A3077" s="7">
        <v>0.93</v>
      </c>
      <c r="B3077" s="7">
        <v>2.363807</v>
      </c>
    </row>
    <row r="3078" spans="1:2">
      <c r="A3078" s="7">
        <v>0.93</v>
      </c>
      <c r="B3078" s="7">
        <v>3.0283829999999998</v>
      </c>
    </row>
    <row r="3079" spans="1:2">
      <c r="A3079" s="7">
        <v>0.93</v>
      </c>
      <c r="B3079" s="7">
        <v>1.8566370000000001</v>
      </c>
    </row>
    <row r="3080" spans="1:2">
      <c r="A3080" s="7">
        <v>0.93</v>
      </c>
      <c r="B3080" s="7">
        <v>3.6684399999999999</v>
      </c>
    </row>
    <row r="3081" spans="1:2">
      <c r="A3081" s="7">
        <v>0.93</v>
      </c>
      <c r="B3081" s="7">
        <v>4.2143899999999999</v>
      </c>
    </row>
    <row r="3082" spans="1:2">
      <c r="A3082" s="7">
        <v>0.92</v>
      </c>
      <c r="B3082" s="7">
        <v>2.2789450000000002</v>
      </c>
    </row>
    <row r="3083" spans="1:2">
      <c r="A3083" s="7">
        <v>0.92</v>
      </c>
      <c r="B3083" s="7">
        <v>2.2748979999999999</v>
      </c>
    </row>
    <row r="3084" spans="1:2">
      <c r="A3084" s="7">
        <v>0.92</v>
      </c>
      <c r="B3084" s="7">
        <v>2.6688869999999998</v>
      </c>
    </row>
    <row r="3085" spans="1:2">
      <c r="A3085" s="7">
        <v>0.92</v>
      </c>
      <c r="B3085" s="7">
        <v>4.1650609999999997</v>
      </c>
    </row>
    <row r="3086" spans="1:2">
      <c r="A3086" s="7">
        <v>0.92</v>
      </c>
      <c r="B3086" s="7">
        <v>2.5122770000000001</v>
      </c>
    </row>
    <row r="3087" spans="1:2">
      <c r="A3087" s="7">
        <v>0.92</v>
      </c>
      <c r="B3087" s="7">
        <v>3.492737</v>
      </c>
    </row>
    <row r="3088" spans="1:2">
      <c r="A3088" s="7">
        <v>0.92</v>
      </c>
      <c r="B3088" s="7">
        <v>2.2146690000000002</v>
      </c>
    </row>
    <row r="3089" spans="1:2">
      <c r="A3089" s="7">
        <v>0.92</v>
      </c>
      <c r="B3089" s="7">
        <v>3.233905</v>
      </c>
    </row>
    <row r="3090" spans="1:2">
      <c r="A3090" s="7">
        <v>0.92</v>
      </c>
      <c r="B3090" s="7">
        <v>2.8964460000000001</v>
      </c>
    </row>
    <row r="3091" spans="1:2">
      <c r="A3091" s="7">
        <v>0.92</v>
      </c>
      <c r="B3091" s="7">
        <v>3.6303260000000002</v>
      </c>
    </row>
    <row r="3092" spans="1:2">
      <c r="A3092" s="7">
        <v>0.92</v>
      </c>
      <c r="B3092" s="7">
        <v>2.5238960000000001</v>
      </c>
    </row>
    <row r="3093" spans="1:2">
      <c r="A3093" s="7">
        <v>0.92</v>
      </c>
      <c r="B3093" s="7">
        <v>3.4529770000000002</v>
      </c>
    </row>
    <row r="3094" spans="1:2">
      <c r="A3094" s="7">
        <v>0.92</v>
      </c>
      <c r="B3094" s="7">
        <v>3.9778190000000002</v>
      </c>
    </row>
    <row r="3095" spans="1:2">
      <c r="A3095" s="7">
        <v>0.92</v>
      </c>
      <c r="B3095" s="7">
        <v>4.4760010000000001</v>
      </c>
    </row>
    <row r="3096" spans="1:2">
      <c r="A3096" s="7">
        <v>0.92</v>
      </c>
      <c r="B3096" s="7">
        <v>4.0908629999999997</v>
      </c>
    </row>
    <row r="3097" spans="1:2">
      <c r="A3097" s="7">
        <v>0.92</v>
      </c>
      <c r="B3097" s="7">
        <v>2.279258</v>
      </c>
    </row>
    <row r="3098" spans="1:2">
      <c r="A3098" s="7">
        <v>0.92</v>
      </c>
      <c r="B3098" s="7">
        <v>2.4713050000000001</v>
      </c>
    </row>
    <row r="3099" spans="1:2">
      <c r="A3099" s="7">
        <v>0.92</v>
      </c>
      <c r="B3099" s="7">
        <v>2.7322920000000002</v>
      </c>
    </row>
    <row r="3100" spans="1:2">
      <c r="A3100" s="7">
        <v>0.92</v>
      </c>
      <c r="B3100" s="7">
        <v>2.4863400000000002</v>
      </c>
    </row>
    <row r="3101" spans="1:2">
      <c r="A3101" s="7">
        <v>0.92</v>
      </c>
      <c r="B3101" s="7">
        <v>2.4863400000000002</v>
      </c>
    </row>
    <row r="3102" spans="1:2">
      <c r="A3102" s="7">
        <v>0.92</v>
      </c>
      <c r="B3102" s="7">
        <v>4.7739310000000001</v>
      </c>
    </row>
    <row r="3103" spans="1:2">
      <c r="A3103" s="7">
        <v>0.92</v>
      </c>
      <c r="B3103" s="7">
        <v>3.8393160000000002</v>
      </c>
    </row>
    <row r="3104" spans="1:2">
      <c r="A3104" s="7">
        <v>0.92</v>
      </c>
      <c r="B3104" s="7">
        <v>2.7272419999999999</v>
      </c>
    </row>
    <row r="3105" spans="1:2">
      <c r="A3105" s="7">
        <v>0.92</v>
      </c>
      <c r="B3105" s="7">
        <v>3.0521769999999999</v>
      </c>
    </row>
    <row r="3106" spans="1:2">
      <c r="A3106" s="7">
        <v>0.92</v>
      </c>
      <c r="B3106" s="7">
        <v>3.6776430000000002</v>
      </c>
    </row>
    <row r="3107" spans="1:2">
      <c r="A3107" s="7">
        <v>0.92</v>
      </c>
      <c r="B3107" s="7">
        <v>4.273307</v>
      </c>
    </row>
    <row r="3108" spans="1:2">
      <c r="A3108" s="7">
        <v>0.92</v>
      </c>
      <c r="B3108" s="7">
        <v>2.2059060000000001</v>
      </c>
    </row>
    <row r="3109" spans="1:2">
      <c r="A3109" s="7">
        <v>0.92</v>
      </c>
      <c r="B3109" s="7">
        <v>1.6333</v>
      </c>
    </row>
    <row r="3110" spans="1:2">
      <c r="A3110" s="7">
        <v>0.92</v>
      </c>
      <c r="B3110" s="7">
        <v>4.5166979999999999</v>
      </c>
    </row>
    <row r="3111" spans="1:2">
      <c r="A3111" s="7">
        <v>0.92</v>
      </c>
      <c r="B3111" s="7">
        <v>5.0973069999999998</v>
      </c>
    </row>
    <row r="3112" spans="1:2">
      <c r="A3112" s="7">
        <v>0.92</v>
      </c>
      <c r="B3112" s="7">
        <v>1.979425</v>
      </c>
    </row>
    <row r="3113" spans="1:2">
      <c r="A3113" s="7">
        <v>0.92</v>
      </c>
      <c r="B3113" s="7">
        <v>4.1644779999999999</v>
      </c>
    </row>
    <row r="3114" spans="1:2">
      <c r="A3114" s="7">
        <v>0.92</v>
      </c>
      <c r="B3114" s="7">
        <v>4.0630220000000001</v>
      </c>
    </row>
    <row r="3115" spans="1:2">
      <c r="A3115" s="7">
        <v>0.92</v>
      </c>
      <c r="B3115" s="7">
        <v>2.191932</v>
      </c>
    </row>
    <row r="3116" spans="1:2">
      <c r="A3116" s="7">
        <v>0.92</v>
      </c>
      <c r="B3116" s="7">
        <v>2.7551589999999999</v>
      </c>
    </row>
    <row r="3117" spans="1:2">
      <c r="A3117" s="7">
        <v>0.92</v>
      </c>
      <c r="B3117" s="7">
        <v>1.8310649999999999</v>
      </c>
    </row>
    <row r="3118" spans="1:2">
      <c r="A3118" s="7">
        <v>0.92</v>
      </c>
      <c r="B3118" s="7">
        <v>3.8475480000000002</v>
      </c>
    </row>
    <row r="3119" spans="1:2">
      <c r="A3119" s="7">
        <v>0.92</v>
      </c>
      <c r="B3119" s="7">
        <v>1.915842</v>
      </c>
    </row>
    <row r="3120" spans="1:2">
      <c r="A3120" s="7">
        <v>0.92</v>
      </c>
      <c r="B3120" s="7">
        <v>3.0842830000000001</v>
      </c>
    </row>
    <row r="3121" spans="1:2">
      <c r="A3121" s="7">
        <v>0.92</v>
      </c>
      <c r="B3121" s="7">
        <v>3.9696750000000001</v>
      </c>
    </row>
    <row r="3122" spans="1:2">
      <c r="A3122" s="7">
        <v>0.92</v>
      </c>
      <c r="B3122" s="7">
        <v>2.3241610000000001</v>
      </c>
    </row>
    <row r="3123" spans="1:2">
      <c r="A3123" s="7">
        <v>0.92</v>
      </c>
      <c r="B3123" s="7">
        <v>1.765889</v>
      </c>
    </row>
    <row r="3124" spans="1:2">
      <c r="A3124" s="7">
        <v>0.92</v>
      </c>
      <c r="B3124" s="7">
        <v>3.6671420000000001</v>
      </c>
    </row>
    <row r="3125" spans="1:2">
      <c r="A3125" s="7">
        <v>0.92</v>
      </c>
      <c r="B3125" s="7">
        <v>4.7681149999999999</v>
      </c>
    </row>
    <row r="3126" spans="1:2">
      <c r="A3126" s="7">
        <v>0.92</v>
      </c>
      <c r="B3126" s="7">
        <v>2.8855029999999999</v>
      </c>
    </row>
    <row r="3127" spans="1:2">
      <c r="A3127" s="7">
        <v>0.91</v>
      </c>
      <c r="B3127" s="7">
        <v>1.450099</v>
      </c>
    </row>
    <row r="3128" spans="1:2">
      <c r="A3128" s="7">
        <v>0.91</v>
      </c>
      <c r="B3128" s="7">
        <v>2.9880650000000002</v>
      </c>
    </row>
    <row r="3129" spans="1:2">
      <c r="A3129" s="7">
        <v>0.91</v>
      </c>
      <c r="B3129" s="7">
        <v>3.3292229999999998</v>
      </c>
    </row>
    <row r="3130" spans="1:2">
      <c r="A3130" s="7">
        <v>0.91</v>
      </c>
      <c r="B3130" s="7">
        <v>3.4207510000000001</v>
      </c>
    </row>
    <row r="3131" spans="1:2">
      <c r="A3131" s="7">
        <v>0.91</v>
      </c>
      <c r="B3131" s="7">
        <v>2.956518</v>
      </c>
    </row>
    <row r="3132" spans="1:2">
      <c r="A3132" s="7">
        <v>0.91</v>
      </c>
      <c r="B3132" s="7">
        <v>2.0945109999999998</v>
      </c>
    </row>
    <row r="3133" spans="1:2">
      <c r="A3133" s="7">
        <v>0.91</v>
      </c>
      <c r="B3133" s="7">
        <v>3.3210410000000001</v>
      </c>
    </row>
    <row r="3134" spans="1:2">
      <c r="A3134" s="7">
        <v>0.91</v>
      </c>
      <c r="B3134" s="7">
        <v>2.8192719999999998</v>
      </c>
    </row>
    <row r="3135" spans="1:2">
      <c r="A3135" s="7">
        <v>0.91</v>
      </c>
      <c r="B3135" s="7">
        <v>4.9557960000000003</v>
      </c>
    </row>
    <row r="3136" spans="1:2">
      <c r="A3136" s="7">
        <v>0.91</v>
      </c>
      <c r="B3136" s="7">
        <v>2.4107400000000001</v>
      </c>
    </row>
    <row r="3137" spans="1:2">
      <c r="A3137" s="7">
        <v>0.91</v>
      </c>
      <c r="B3137" s="7">
        <v>3.474316</v>
      </c>
    </row>
    <row r="3138" spans="1:2">
      <c r="A3138" s="7">
        <v>0.91</v>
      </c>
      <c r="B3138" s="7">
        <v>4.535088</v>
      </c>
    </row>
    <row r="3139" spans="1:2">
      <c r="A3139" s="7">
        <v>0.91</v>
      </c>
      <c r="B3139" s="7">
        <v>3.7775539999999999</v>
      </c>
    </row>
    <row r="3140" spans="1:2">
      <c r="A3140" s="7">
        <v>0.91</v>
      </c>
      <c r="B3140" s="7">
        <v>3.7459470000000001</v>
      </c>
    </row>
    <row r="3141" spans="1:2">
      <c r="A3141" s="7">
        <v>0.91</v>
      </c>
      <c r="B3141" s="7">
        <v>3.7459470000000001</v>
      </c>
    </row>
    <row r="3142" spans="1:2">
      <c r="A3142" s="7">
        <v>0.91</v>
      </c>
      <c r="B3142" s="7">
        <v>3.252894</v>
      </c>
    </row>
    <row r="3143" spans="1:2">
      <c r="A3143" s="7">
        <v>0.91</v>
      </c>
      <c r="B3143" s="7">
        <v>1.644698</v>
      </c>
    </row>
    <row r="3144" spans="1:2">
      <c r="A3144" s="7">
        <v>0.91</v>
      </c>
      <c r="B3144" s="7">
        <v>1.639939</v>
      </c>
    </row>
    <row r="3145" spans="1:2">
      <c r="A3145" s="7">
        <v>0.91</v>
      </c>
      <c r="B3145" s="7">
        <v>3.6224150000000002</v>
      </c>
    </row>
    <row r="3146" spans="1:2">
      <c r="A3146" s="7">
        <v>0.91</v>
      </c>
      <c r="B3146" s="7">
        <v>3.1791299999999998</v>
      </c>
    </row>
    <row r="3147" spans="1:2">
      <c r="A3147" s="7">
        <v>0.91</v>
      </c>
      <c r="B3147" s="7">
        <v>2.3024330000000002</v>
      </c>
    </row>
    <row r="3148" spans="1:2">
      <c r="A3148" s="7">
        <v>0.91</v>
      </c>
      <c r="B3148" s="7">
        <v>2.6939039999999999</v>
      </c>
    </row>
    <row r="3149" spans="1:2">
      <c r="A3149" s="7">
        <v>0.91</v>
      </c>
      <c r="B3149" s="7">
        <v>2.921605</v>
      </c>
    </row>
    <row r="3150" spans="1:2">
      <c r="A3150" s="7">
        <v>0.91</v>
      </c>
      <c r="B3150" s="7">
        <v>1.7062949999999999</v>
      </c>
    </row>
    <row r="3151" spans="1:2">
      <c r="A3151" s="7">
        <v>0.91</v>
      </c>
      <c r="B3151" s="7">
        <v>2.0528940000000002</v>
      </c>
    </row>
    <row r="3152" spans="1:2">
      <c r="A3152" s="7">
        <v>0.91</v>
      </c>
      <c r="B3152" s="7">
        <v>3.3988990000000001</v>
      </c>
    </row>
    <row r="3153" spans="1:2">
      <c r="A3153" s="7">
        <v>0.91</v>
      </c>
      <c r="B3153" s="7">
        <v>2.8860679999999999</v>
      </c>
    </row>
    <row r="3154" spans="1:2">
      <c r="A3154" s="7">
        <v>0.91</v>
      </c>
      <c r="B3154" s="7">
        <v>2.708806</v>
      </c>
    </row>
    <row r="3155" spans="1:2">
      <c r="A3155" s="7">
        <v>0.91</v>
      </c>
      <c r="B3155" s="7">
        <v>3.2173340000000001</v>
      </c>
    </row>
    <row r="3156" spans="1:2">
      <c r="A3156" s="7">
        <v>0.91</v>
      </c>
      <c r="B3156" s="7">
        <v>2.3564799999999999</v>
      </c>
    </row>
    <row r="3157" spans="1:2">
      <c r="A3157" s="7">
        <v>0.91</v>
      </c>
      <c r="B3157" s="7">
        <v>2.982091</v>
      </c>
    </row>
    <row r="3158" spans="1:2">
      <c r="A3158" s="7">
        <v>0.91</v>
      </c>
      <c r="B3158" s="7">
        <v>3.77298</v>
      </c>
    </row>
    <row r="3159" spans="1:2">
      <c r="A3159" s="7">
        <v>0.91</v>
      </c>
      <c r="B3159" s="7">
        <v>2.6540210000000002</v>
      </c>
    </row>
    <row r="3160" spans="1:2">
      <c r="A3160" s="7">
        <v>0.91</v>
      </c>
      <c r="B3160" s="7">
        <v>2.429074</v>
      </c>
    </row>
    <row r="3161" spans="1:2">
      <c r="A3161" s="7">
        <v>0.91</v>
      </c>
      <c r="B3161" s="7">
        <v>1.919716</v>
      </c>
    </row>
    <row r="3162" spans="1:2">
      <c r="A3162" s="7">
        <v>0.91</v>
      </c>
      <c r="B3162" s="7">
        <v>3.4442889999999999</v>
      </c>
    </row>
    <row r="3163" spans="1:2">
      <c r="A3163" s="7">
        <v>0.91</v>
      </c>
      <c r="B3163" s="7">
        <v>2.3683019999999999</v>
      </c>
    </row>
    <row r="3164" spans="1:2">
      <c r="A3164" s="7">
        <v>0.91</v>
      </c>
      <c r="B3164" s="7">
        <v>2.666445</v>
      </c>
    </row>
    <row r="3165" spans="1:2">
      <c r="A3165" s="7">
        <v>0.91</v>
      </c>
      <c r="B3165" s="7">
        <v>2.7375159999999998</v>
      </c>
    </row>
    <row r="3166" spans="1:2">
      <c r="A3166" s="7">
        <v>0.91</v>
      </c>
      <c r="B3166" s="7">
        <v>2.7482600000000001</v>
      </c>
    </row>
    <row r="3167" spans="1:2">
      <c r="A3167" s="7">
        <v>0.91</v>
      </c>
      <c r="B3167" s="7">
        <v>2.8636780000000002</v>
      </c>
    </row>
    <row r="3168" spans="1:2">
      <c r="A3168" s="7">
        <v>0.91</v>
      </c>
      <c r="B3168" s="7">
        <v>1.796254</v>
      </c>
    </row>
    <row r="3169" spans="1:2">
      <c r="A3169" s="7">
        <v>0.91</v>
      </c>
      <c r="B3169" s="7">
        <v>4.5940909999999997</v>
      </c>
    </row>
    <row r="3170" spans="1:2">
      <c r="A3170" s="7">
        <v>0.91</v>
      </c>
      <c r="B3170" s="7">
        <v>3.5364719999999998</v>
      </c>
    </row>
    <row r="3171" spans="1:2">
      <c r="A3171" s="7">
        <v>0.91</v>
      </c>
      <c r="B3171" s="7">
        <v>3.0496829999999999</v>
      </c>
    </row>
    <row r="3172" spans="1:2">
      <c r="A3172" s="7">
        <v>0.91</v>
      </c>
      <c r="B3172" s="7">
        <v>1.9886569999999999</v>
      </c>
    </row>
    <row r="3173" spans="1:2">
      <c r="A3173" s="7">
        <v>0.91</v>
      </c>
      <c r="B3173" s="7">
        <v>3.0187659999999998</v>
      </c>
    </row>
    <row r="3174" spans="1:2">
      <c r="A3174" s="7">
        <v>0.91</v>
      </c>
      <c r="B3174" s="7">
        <v>5.1962419999999998</v>
      </c>
    </row>
    <row r="3175" spans="1:2">
      <c r="A3175" s="7">
        <v>0.91</v>
      </c>
      <c r="B3175" s="7">
        <v>4.474691</v>
      </c>
    </row>
    <row r="3176" spans="1:2">
      <c r="A3176" s="7">
        <v>0.91</v>
      </c>
      <c r="B3176" s="7">
        <v>2.7565230000000001</v>
      </c>
    </row>
    <row r="3177" spans="1:2">
      <c r="A3177" s="7">
        <v>0.9</v>
      </c>
      <c r="B3177" s="7">
        <v>1.4340299999999999</v>
      </c>
    </row>
    <row r="3178" spans="1:2">
      <c r="A3178" s="7">
        <v>0.9</v>
      </c>
      <c r="B3178" s="7">
        <v>4.1153019999999998</v>
      </c>
    </row>
    <row r="3179" spans="1:2">
      <c r="A3179" s="7">
        <v>0.9</v>
      </c>
      <c r="B3179" s="7">
        <v>1.737746</v>
      </c>
    </row>
    <row r="3180" spans="1:2">
      <c r="A3180" s="7">
        <v>0.9</v>
      </c>
      <c r="B3180" s="7">
        <v>2.7804519999999999</v>
      </c>
    </row>
    <row r="3181" spans="1:2">
      <c r="A3181" s="7">
        <v>0.9</v>
      </c>
      <c r="B3181" s="7">
        <v>3.2539709999999999</v>
      </c>
    </row>
    <row r="3182" spans="1:2">
      <c r="A3182" s="7">
        <v>0.9</v>
      </c>
      <c r="B3182" s="7">
        <v>2.3281040000000002</v>
      </c>
    </row>
    <row r="3183" spans="1:2">
      <c r="A3183" s="7">
        <v>0.9</v>
      </c>
      <c r="B3183" s="7">
        <v>3.4138069999999998</v>
      </c>
    </row>
    <row r="3184" spans="1:2">
      <c r="A3184" s="7">
        <v>0.9</v>
      </c>
      <c r="B3184" s="7">
        <v>2.0011380000000001</v>
      </c>
    </row>
    <row r="3185" spans="1:2">
      <c r="A3185" s="7">
        <v>0.9</v>
      </c>
      <c r="B3185" s="7">
        <v>2.8705769999999999</v>
      </c>
    </row>
    <row r="3186" spans="1:2">
      <c r="A3186" s="7">
        <v>0.9</v>
      </c>
      <c r="B3186" s="7">
        <v>4.4943549999999997</v>
      </c>
    </row>
    <row r="3187" spans="1:2">
      <c r="A3187" s="7">
        <v>0.9</v>
      </c>
      <c r="B3187" s="7">
        <v>4.4943549999999997</v>
      </c>
    </row>
    <row r="3188" spans="1:2">
      <c r="A3188" s="7">
        <v>0.9</v>
      </c>
      <c r="B3188" s="7">
        <v>2.3388749999999998</v>
      </c>
    </row>
    <row r="3189" spans="1:2">
      <c r="A3189" s="7">
        <v>0.9</v>
      </c>
      <c r="B3189" s="7">
        <v>5.3285349999999996</v>
      </c>
    </row>
    <row r="3190" spans="1:2">
      <c r="A3190" s="7">
        <v>0.9</v>
      </c>
      <c r="B3190" s="7">
        <v>2.1630980000000002</v>
      </c>
    </row>
    <row r="3191" spans="1:2">
      <c r="A3191" s="7">
        <v>0.9</v>
      </c>
      <c r="B3191" s="7">
        <v>2.3254039999999998</v>
      </c>
    </row>
    <row r="3192" spans="1:2">
      <c r="A3192" s="7">
        <v>0.9</v>
      </c>
      <c r="B3192" s="7">
        <v>1.6576439999999999</v>
      </c>
    </row>
    <row r="3193" spans="1:2">
      <c r="A3193" s="7">
        <v>0.9</v>
      </c>
      <c r="B3193" s="7">
        <v>2.9175970000000002</v>
      </c>
    </row>
    <row r="3194" spans="1:2">
      <c r="A3194" s="7">
        <v>0.9</v>
      </c>
      <c r="B3194" s="7">
        <v>3.8301080000000001</v>
      </c>
    </row>
    <row r="3195" spans="1:2">
      <c r="A3195" s="7">
        <v>0.9</v>
      </c>
      <c r="B3195" s="7">
        <v>2.4909810000000001</v>
      </c>
    </row>
    <row r="3196" spans="1:2">
      <c r="A3196" s="7">
        <v>0.9</v>
      </c>
      <c r="B3196" s="7">
        <v>2.4704009999999998</v>
      </c>
    </row>
    <row r="3197" spans="1:2">
      <c r="A3197" s="7">
        <v>0.9</v>
      </c>
      <c r="B3197" s="7">
        <v>1.9008590000000001</v>
      </c>
    </row>
    <row r="3198" spans="1:2">
      <c r="A3198" s="7">
        <v>0.9</v>
      </c>
      <c r="B3198" s="7">
        <v>3.4090880000000001</v>
      </c>
    </row>
    <row r="3199" spans="1:2">
      <c r="A3199" s="7">
        <v>0.9</v>
      </c>
      <c r="B3199" s="7">
        <v>3.9706000000000001</v>
      </c>
    </row>
    <row r="3200" spans="1:2">
      <c r="A3200" s="7">
        <v>0.9</v>
      </c>
      <c r="B3200" s="7">
        <v>2.9630040000000002</v>
      </c>
    </row>
    <row r="3201" spans="1:2">
      <c r="A3201" s="7">
        <v>0.9</v>
      </c>
      <c r="B3201" s="7">
        <v>5.2114659999999997</v>
      </c>
    </row>
    <row r="3202" spans="1:2">
      <c r="A3202" s="7">
        <v>0.9</v>
      </c>
      <c r="B3202" s="7">
        <v>2.553086</v>
      </c>
    </row>
    <row r="3203" spans="1:2">
      <c r="A3203" s="7">
        <v>0.9</v>
      </c>
      <c r="B3203" s="7">
        <v>2.1372490000000002</v>
      </c>
    </row>
    <row r="3204" spans="1:2">
      <c r="A3204" s="7">
        <v>0.9</v>
      </c>
      <c r="B3204" s="7">
        <v>2.2958769999999999</v>
      </c>
    </row>
    <row r="3205" spans="1:2">
      <c r="A3205" s="7">
        <v>0.9</v>
      </c>
      <c r="B3205" s="7">
        <v>1.436561</v>
      </c>
    </row>
    <row r="3206" spans="1:2">
      <c r="A3206" s="7">
        <v>0.9</v>
      </c>
      <c r="B3206" s="7">
        <v>3.2678240000000001</v>
      </c>
    </row>
    <row r="3207" spans="1:2">
      <c r="A3207" s="7">
        <v>0.9</v>
      </c>
      <c r="B3207" s="7">
        <v>3.2678240000000001</v>
      </c>
    </row>
    <row r="3208" spans="1:2">
      <c r="A3208" s="7">
        <v>0.9</v>
      </c>
      <c r="B3208" s="7">
        <v>1.8762559999999999</v>
      </c>
    </row>
    <row r="3209" spans="1:2">
      <c r="A3209" s="7">
        <v>0.9</v>
      </c>
      <c r="B3209" s="7">
        <v>2.2555209999999999</v>
      </c>
    </row>
    <row r="3210" spans="1:2">
      <c r="A3210" s="7">
        <v>0.9</v>
      </c>
      <c r="B3210" s="7">
        <v>2.3668749999999998</v>
      </c>
    </row>
    <row r="3211" spans="1:2">
      <c r="A3211" s="7">
        <v>0.9</v>
      </c>
      <c r="B3211" s="7">
        <v>3.6857530000000001</v>
      </c>
    </row>
    <row r="3212" spans="1:2">
      <c r="A3212" s="7">
        <v>0.9</v>
      </c>
      <c r="B3212" s="7">
        <v>3.7355939999999999</v>
      </c>
    </row>
    <row r="3213" spans="1:2">
      <c r="A3213" s="7">
        <v>0.9</v>
      </c>
      <c r="B3213" s="7">
        <v>4.0872460000000004</v>
      </c>
    </row>
    <row r="3214" spans="1:2">
      <c r="A3214" s="7">
        <v>0.9</v>
      </c>
      <c r="B3214" s="7">
        <v>3.736691</v>
      </c>
    </row>
    <row r="3215" spans="1:2">
      <c r="A3215" s="7">
        <v>0.9</v>
      </c>
      <c r="B3215" s="7">
        <v>3.8477429999999999</v>
      </c>
    </row>
    <row r="3216" spans="1:2">
      <c r="A3216" s="7">
        <v>0.9</v>
      </c>
      <c r="B3216" s="7">
        <v>3.0788639999999998</v>
      </c>
    </row>
    <row r="3217" spans="1:2">
      <c r="A3217" s="7">
        <v>0.9</v>
      </c>
      <c r="B3217" s="7">
        <v>2.2577799999999999</v>
      </c>
    </row>
    <row r="3218" spans="1:2">
      <c r="A3218" s="7">
        <v>0.9</v>
      </c>
      <c r="B3218" s="7">
        <v>3.8269009999999999</v>
      </c>
    </row>
    <row r="3219" spans="1:2">
      <c r="A3219" s="7">
        <v>0.9</v>
      </c>
      <c r="B3219" s="7">
        <v>2.955368</v>
      </c>
    </row>
    <row r="3220" spans="1:2">
      <c r="A3220" s="7">
        <v>0.9</v>
      </c>
      <c r="B3220" s="7">
        <v>2.0796109999999999</v>
      </c>
    </row>
    <row r="3221" spans="1:2">
      <c r="A3221" s="7">
        <v>0.9</v>
      </c>
      <c r="B3221" s="7">
        <v>4.4958340000000003</v>
      </c>
    </row>
    <row r="3222" spans="1:2">
      <c r="A3222" s="7">
        <v>0.9</v>
      </c>
      <c r="B3222" s="7">
        <v>1.776241</v>
      </c>
    </row>
    <row r="3223" spans="1:2">
      <c r="A3223" s="7">
        <v>0.9</v>
      </c>
      <c r="B3223" s="7">
        <v>4.0999350000000003</v>
      </c>
    </row>
    <row r="3224" spans="1:2">
      <c r="A3224" s="7">
        <v>0.9</v>
      </c>
      <c r="B3224" s="7">
        <v>3.584972</v>
      </c>
    </row>
    <row r="3225" spans="1:2">
      <c r="A3225" s="7">
        <v>0.9</v>
      </c>
      <c r="B3225" s="7">
        <v>2.3571339999999998</v>
      </c>
    </row>
    <row r="3226" spans="1:2">
      <c r="A3226" s="7">
        <v>0.9</v>
      </c>
      <c r="B3226" s="7">
        <v>1.3427210000000001</v>
      </c>
    </row>
    <row r="3227" spans="1:2">
      <c r="A3227" s="7">
        <v>0.9</v>
      </c>
      <c r="B3227" s="7">
        <v>1.318711</v>
      </c>
    </row>
    <row r="3228" spans="1:2">
      <c r="A3228" s="7">
        <v>0.89</v>
      </c>
      <c r="B3228" s="7">
        <v>2.453109</v>
      </c>
    </row>
    <row r="3229" spans="1:2">
      <c r="A3229" s="7">
        <v>0.89</v>
      </c>
      <c r="B3229" s="7">
        <v>2.67876</v>
      </c>
    </row>
    <row r="3230" spans="1:2">
      <c r="A3230" s="7">
        <v>0.89</v>
      </c>
      <c r="B3230" s="7">
        <v>3.8869859999999998</v>
      </c>
    </row>
    <row r="3231" spans="1:2">
      <c r="A3231" s="7">
        <v>0.89</v>
      </c>
      <c r="B3231" s="7">
        <v>3.1493820000000001</v>
      </c>
    </row>
    <row r="3232" spans="1:2">
      <c r="A3232" s="7">
        <v>0.89</v>
      </c>
      <c r="B3232" s="7">
        <v>1.8474839999999999</v>
      </c>
    </row>
    <row r="3233" spans="1:2">
      <c r="A3233" s="7">
        <v>0.89</v>
      </c>
      <c r="B3233" s="7">
        <v>3.1887340000000002</v>
      </c>
    </row>
    <row r="3234" spans="1:2">
      <c r="A3234" s="7">
        <v>0.89</v>
      </c>
      <c r="B3234" s="7">
        <v>3.6553659999999999</v>
      </c>
    </row>
    <row r="3235" spans="1:2">
      <c r="A3235" s="7">
        <v>0.89</v>
      </c>
      <c r="B3235" s="7">
        <v>2.3980649999999999</v>
      </c>
    </row>
    <row r="3236" spans="1:2">
      <c r="A3236" s="7">
        <v>0.89</v>
      </c>
      <c r="B3236" s="7">
        <v>3.889392</v>
      </c>
    </row>
    <row r="3237" spans="1:2">
      <c r="A3237" s="7">
        <v>0.89</v>
      </c>
      <c r="B3237" s="7">
        <v>3.2102810000000002</v>
      </c>
    </row>
    <row r="3238" spans="1:2">
      <c r="A3238" s="7">
        <v>0.89</v>
      </c>
      <c r="B3238" s="7">
        <v>3.7181449999999998</v>
      </c>
    </row>
    <row r="3239" spans="1:2">
      <c r="A3239" s="7">
        <v>0.89</v>
      </c>
      <c r="B3239" s="7">
        <v>4.1077360000000001</v>
      </c>
    </row>
    <row r="3240" spans="1:2">
      <c r="A3240" s="7">
        <v>0.89</v>
      </c>
      <c r="B3240" s="7">
        <v>2.4014449999999998</v>
      </c>
    </row>
    <row r="3241" spans="1:2">
      <c r="A3241" s="7">
        <v>0.89</v>
      </c>
      <c r="B3241" s="7">
        <v>4.0363129999999998</v>
      </c>
    </row>
    <row r="3242" spans="1:2">
      <c r="A3242" s="7">
        <v>0.89</v>
      </c>
      <c r="B3242" s="7">
        <v>2.1841159999999999</v>
      </c>
    </row>
    <row r="3243" spans="1:2">
      <c r="A3243" s="7">
        <v>0.89</v>
      </c>
      <c r="B3243" s="7">
        <v>2.0821139999999998</v>
      </c>
    </row>
    <row r="3244" spans="1:2">
      <c r="A3244" s="7">
        <v>0.89</v>
      </c>
      <c r="B3244" s="7">
        <v>3.0975290000000002</v>
      </c>
    </row>
    <row r="3245" spans="1:2">
      <c r="A3245" s="7">
        <v>0.89</v>
      </c>
      <c r="B3245" s="7">
        <v>3.6883979999999998</v>
      </c>
    </row>
    <row r="3246" spans="1:2">
      <c r="A3246" s="7">
        <v>0.89</v>
      </c>
      <c r="B3246" s="7">
        <v>5.518027</v>
      </c>
    </row>
    <row r="3247" spans="1:2">
      <c r="A3247" s="7">
        <v>0.89</v>
      </c>
      <c r="B3247" s="7">
        <v>2.316757</v>
      </c>
    </row>
    <row r="3248" spans="1:2">
      <c r="A3248" s="7">
        <v>0.89</v>
      </c>
      <c r="B3248" s="7">
        <v>3.6737790000000001</v>
      </c>
    </row>
    <row r="3249" spans="1:2">
      <c r="A3249" s="7">
        <v>0.89</v>
      </c>
      <c r="B3249" s="7">
        <v>3.4107069999999999</v>
      </c>
    </row>
    <row r="3250" spans="1:2">
      <c r="A3250" s="7">
        <v>0.89</v>
      </c>
      <c r="B3250" s="7">
        <v>1.973168</v>
      </c>
    </row>
    <row r="3251" spans="1:2">
      <c r="A3251" s="7">
        <v>0.89</v>
      </c>
      <c r="B3251" s="7">
        <v>2.7648640000000002</v>
      </c>
    </row>
    <row r="3252" spans="1:2">
      <c r="A3252" s="7">
        <v>0.89</v>
      </c>
      <c r="B3252" s="7">
        <v>4.8589060000000002</v>
      </c>
    </row>
    <row r="3253" spans="1:2">
      <c r="A3253" s="7">
        <v>0.89</v>
      </c>
      <c r="B3253" s="7">
        <v>2.3009919999999999</v>
      </c>
    </row>
    <row r="3254" spans="1:2">
      <c r="A3254" s="7">
        <v>0.89</v>
      </c>
      <c r="B3254" s="7">
        <v>4.8898349999999997</v>
      </c>
    </row>
    <row r="3255" spans="1:2">
      <c r="A3255" s="7">
        <v>0.89</v>
      </c>
      <c r="B3255" s="7">
        <v>2.081267</v>
      </c>
    </row>
    <row r="3256" spans="1:2">
      <c r="A3256" s="7">
        <v>0.89</v>
      </c>
      <c r="B3256" s="7">
        <v>3.2780399999999998</v>
      </c>
    </row>
    <row r="3257" spans="1:2">
      <c r="A3257" s="7">
        <v>0.89</v>
      </c>
      <c r="B3257" s="7">
        <v>3.3087469999999999</v>
      </c>
    </row>
    <row r="3258" spans="1:2">
      <c r="A3258" s="7">
        <v>0.89</v>
      </c>
      <c r="B3258" s="7">
        <v>3.7425269999999999</v>
      </c>
    </row>
    <row r="3259" spans="1:2">
      <c r="A3259" s="7">
        <v>0.89</v>
      </c>
      <c r="B3259" s="7">
        <v>2.8867289999999999</v>
      </c>
    </row>
    <row r="3260" spans="1:2">
      <c r="A3260" s="7">
        <v>0.89</v>
      </c>
      <c r="B3260" s="7">
        <v>2.8666269999999998</v>
      </c>
    </row>
    <row r="3261" spans="1:2">
      <c r="A3261" s="7">
        <v>0.89</v>
      </c>
      <c r="B3261" s="7">
        <v>2.4134470000000001</v>
      </c>
    </row>
    <row r="3262" spans="1:2">
      <c r="A3262" s="7">
        <v>0.89</v>
      </c>
      <c r="B3262" s="7">
        <v>2.4996290000000001</v>
      </c>
    </row>
    <row r="3263" spans="1:2">
      <c r="A3263" s="7">
        <v>0.89</v>
      </c>
      <c r="B3263" s="7">
        <v>2.9395920000000002</v>
      </c>
    </row>
    <row r="3264" spans="1:2">
      <c r="A3264" s="7">
        <v>0.89</v>
      </c>
      <c r="B3264" s="7">
        <v>2.1965309999999998</v>
      </c>
    </row>
    <row r="3265" spans="1:2">
      <c r="A3265" s="7">
        <v>0.89</v>
      </c>
      <c r="B3265" s="7">
        <v>1.735976</v>
      </c>
    </row>
    <row r="3266" spans="1:2">
      <c r="A3266" s="7">
        <v>0.89</v>
      </c>
      <c r="B3266" s="7">
        <v>2.8684560000000001</v>
      </c>
    </row>
    <row r="3267" spans="1:2">
      <c r="A3267" s="7">
        <v>0.89</v>
      </c>
      <c r="B3267" s="7">
        <v>3.8287420000000001</v>
      </c>
    </row>
    <row r="3268" spans="1:2">
      <c r="A3268" s="7">
        <v>0.89</v>
      </c>
      <c r="B3268" s="7">
        <v>3.1055259999999998</v>
      </c>
    </row>
    <row r="3269" spans="1:2">
      <c r="A3269" s="7">
        <v>0.89</v>
      </c>
      <c r="B3269" s="7">
        <v>5.2927770000000001</v>
      </c>
    </row>
    <row r="3270" spans="1:2">
      <c r="A3270" s="7">
        <v>0.89</v>
      </c>
      <c r="B3270" s="7">
        <v>1.9514389999999999</v>
      </c>
    </row>
    <row r="3271" spans="1:2">
      <c r="A3271" s="7">
        <v>0.89</v>
      </c>
      <c r="B3271" s="7">
        <v>2.7711459999999999</v>
      </c>
    </row>
    <row r="3272" spans="1:2">
      <c r="A3272" s="7">
        <v>0.89</v>
      </c>
      <c r="B3272" s="7">
        <v>3.232802</v>
      </c>
    </row>
    <row r="3273" spans="1:2">
      <c r="A3273" s="7">
        <v>0.89</v>
      </c>
      <c r="B3273" s="7">
        <v>2.8641860000000001</v>
      </c>
    </row>
    <row r="3274" spans="1:2">
      <c r="A3274" s="7">
        <v>0.89</v>
      </c>
      <c r="B3274" s="7">
        <v>2.373955</v>
      </c>
    </row>
    <row r="3275" spans="1:2">
      <c r="A3275" s="7">
        <v>0.89</v>
      </c>
      <c r="B3275" s="7">
        <v>4.1322200000000002</v>
      </c>
    </row>
    <row r="3276" spans="1:2">
      <c r="A3276" s="7">
        <v>0.89</v>
      </c>
      <c r="B3276" s="7">
        <v>3.0208390000000001</v>
      </c>
    </row>
    <row r="3277" spans="1:2">
      <c r="A3277" s="7">
        <v>0.89</v>
      </c>
      <c r="B3277" s="7">
        <v>1.327229</v>
      </c>
    </row>
    <row r="3278" spans="1:2">
      <c r="A3278" s="7">
        <v>0.89</v>
      </c>
      <c r="B3278" s="7">
        <v>1.807191</v>
      </c>
    </row>
    <row r="3279" spans="1:2">
      <c r="A3279" s="7">
        <v>0.89</v>
      </c>
      <c r="B3279" s="7">
        <v>2.7074669999999998</v>
      </c>
    </row>
    <row r="3280" spans="1:2">
      <c r="A3280" s="7">
        <v>0.88</v>
      </c>
      <c r="B3280" s="7">
        <v>2.7771119999999998</v>
      </c>
    </row>
    <row r="3281" spans="1:2">
      <c r="A3281" s="7">
        <v>0.88</v>
      </c>
      <c r="B3281" s="7">
        <v>3.1009359999999999</v>
      </c>
    </row>
    <row r="3282" spans="1:2">
      <c r="A3282" s="7">
        <v>0.88</v>
      </c>
      <c r="B3282" s="7">
        <v>2.359426</v>
      </c>
    </row>
    <row r="3283" spans="1:2">
      <c r="A3283" s="7">
        <v>0.88</v>
      </c>
      <c r="B3283" s="7">
        <v>4.3095860000000004</v>
      </c>
    </row>
    <row r="3284" spans="1:2">
      <c r="A3284" s="7">
        <v>0.88</v>
      </c>
      <c r="B3284" s="7">
        <v>1.6231359999999999</v>
      </c>
    </row>
    <row r="3285" spans="1:2">
      <c r="A3285" s="7">
        <v>0.88</v>
      </c>
      <c r="B3285" s="7">
        <v>2.980807</v>
      </c>
    </row>
    <row r="3286" spans="1:2">
      <c r="A3286" s="7">
        <v>0.88</v>
      </c>
      <c r="B3286" s="7">
        <v>2.3540770000000002</v>
      </c>
    </row>
    <row r="3287" spans="1:2">
      <c r="A3287" s="7">
        <v>0.88</v>
      </c>
      <c r="B3287" s="7">
        <v>4.9401339999999996</v>
      </c>
    </row>
    <row r="3288" spans="1:2">
      <c r="A3288" s="7">
        <v>0.88</v>
      </c>
      <c r="B3288" s="7">
        <v>3.7002470000000001</v>
      </c>
    </row>
    <row r="3289" spans="1:2">
      <c r="A3289" s="7">
        <v>0.88</v>
      </c>
      <c r="B3289" s="7">
        <v>3.1019070000000002</v>
      </c>
    </row>
    <row r="3290" spans="1:2">
      <c r="A3290" s="7">
        <v>0.88</v>
      </c>
      <c r="B3290" s="7">
        <v>2.699872</v>
      </c>
    </row>
    <row r="3291" spans="1:2">
      <c r="A3291" s="7">
        <v>0.88</v>
      </c>
      <c r="B3291" s="7">
        <v>2.699872</v>
      </c>
    </row>
    <row r="3292" spans="1:2">
      <c r="A3292" s="7">
        <v>0.88</v>
      </c>
      <c r="B3292" s="7">
        <v>3.2751769999999998</v>
      </c>
    </row>
    <row r="3293" spans="1:2">
      <c r="A3293" s="7">
        <v>0.88</v>
      </c>
      <c r="B3293" s="7">
        <v>2.827572</v>
      </c>
    </row>
    <row r="3294" spans="1:2">
      <c r="A3294" s="7">
        <v>0.88</v>
      </c>
      <c r="B3294" s="7">
        <v>4.1453100000000003</v>
      </c>
    </row>
    <row r="3295" spans="1:2">
      <c r="A3295" s="7">
        <v>0.88</v>
      </c>
      <c r="B3295" s="7">
        <v>3.5714070000000002</v>
      </c>
    </row>
    <row r="3296" spans="1:2">
      <c r="A3296" s="7">
        <v>0.88</v>
      </c>
      <c r="B3296" s="7">
        <v>2.1462319999999999</v>
      </c>
    </row>
    <row r="3297" spans="1:2">
      <c r="A3297" s="7">
        <v>0.88</v>
      </c>
      <c r="B3297" s="7">
        <v>2.9650300000000001</v>
      </c>
    </row>
    <row r="3298" spans="1:2">
      <c r="A3298" s="7">
        <v>0.88</v>
      </c>
      <c r="B3298" s="7">
        <v>3.7212990000000001</v>
      </c>
    </row>
    <row r="3299" spans="1:2">
      <c r="A3299" s="7">
        <v>0.88</v>
      </c>
      <c r="B3299" s="7">
        <v>2.7438899999999999</v>
      </c>
    </row>
    <row r="3300" spans="1:2">
      <c r="A3300" s="7">
        <v>0.88</v>
      </c>
      <c r="B3300" s="7">
        <v>2.2629320000000002</v>
      </c>
    </row>
    <row r="3301" spans="1:2">
      <c r="A3301" s="7">
        <v>0.88</v>
      </c>
      <c r="B3301" s="7">
        <v>2.7257289999999998</v>
      </c>
    </row>
    <row r="3302" spans="1:2">
      <c r="A3302" s="7">
        <v>0.88</v>
      </c>
      <c r="B3302" s="7">
        <v>1.952499</v>
      </c>
    </row>
    <row r="3303" spans="1:2">
      <c r="A3303" s="7">
        <v>0.88</v>
      </c>
      <c r="B3303" s="7">
        <v>2.9133179999999999</v>
      </c>
    </row>
    <row r="3304" spans="1:2">
      <c r="A3304" s="7">
        <v>0.88</v>
      </c>
      <c r="B3304" s="7">
        <v>1.7034450000000001</v>
      </c>
    </row>
    <row r="3305" spans="1:2">
      <c r="A3305" s="7">
        <v>0.88</v>
      </c>
      <c r="B3305" s="7">
        <v>1.7034450000000001</v>
      </c>
    </row>
    <row r="3306" spans="1:2">
      <c r="A3306" s="7">
        <v>0.88</v>
      </c>
      <c r="B3306" s="7">
        <v>3.7976860000000001</v>
      </c>
    </row>
    <row r="3307" spans="1:2">
      <c r="A3307" s="7">
        <v>0.88</v>
      </c>
      <c r="B3307" s="7">
        <v>4.041785</v>
      </c>
    </row>
    <row r="3308" spans="1:2">
      <c r="A3308" s="7">
        <v>0.88</v>
      </c>
      <c r="B3308" s="7">
        <v>1.6730689999999999</v>
      </c>
    </row>
    <row r="3309" spans="1:2">
      <c r="A3309" s="7">
        <v>0.88</v>
      </c>
      <c r="B3309" s="7">
        <v>2.4499379999999999</v>
      </c>
    </row>
    <row r="3310" spans="1:2">
      <c r="A3310" s="7">
        <v>0.88</v>
      </c>
      <c r="B3310" s="7">
        <v>3.7581540000000002</v>
      </c>
    </row>
    <row r="3311" spans="1:2">
      <c r="A3311" s="7">
        <v>0.88</v>
      </c>
      <c r="B3311" s="7">
        <v>2.8682979999999998</v>
      </c>
    </row>
    <row r="3312" spans="1:2">
      <c r="A3312" s="7">
        <v>0.88</v>
      </c>
      <c r="B3312" s="7">
        <v>2.500451</v>
      </c>
    </row>
    <row r="3313" spans="1:2">
      <c r="A3313" s="7">
        <v>0.88</v>
      </c>
      <c r="B3313" s="7">
        <v>3.1635849999999999</v>
      </c>
    </row>
    <row r="3314" spans="1:2">
      <c r="A3314" s="7">
        <v>0.88</v>
      </c>
      <c r="B3314" s="7">
        <v>3.1031249999999999</v>
      </c>
    </row>
    <row r="3315" spans="1:2">
      <c r="A3315" s="7">
        <v>0.88</v>
      </c>
      <c r="B3315" s="7">
        <v>2.4191379999999998</v>
      </c>
    </row>
    <row r="3316" spans="1:2">
      <c r="A3316" s="7">
        <v>0.88</v>
      </c>
      <c r="B3316" s="7">
        <v>2.7217340000000001</v>
      </c>
    </row>
    <row r="3317" spans="1:2">
      <c r="A3317" s="7">
        <v>0.88</v>
      </c>
      <c r="B3317" s="7">
        <v>3.3170899999999999</v>
      </c>
    </row>
    <row r="3318" spans="1:2">
      <c r="A3318" s="7">
        <v>0.88</v>
      </c>
      <c r="B3318" s="7">
        <v>2.9849489999999999</v>
      </c>
    </row>
    <row r="3319" spans="1:2">
      <c r="A3319" s="7">
        <v>0.88</v>
      </c>
      <c r="B3319" s="7">
        <v>3.233679</v>
      </c>
    </row>
    <row r="3320" spans="1:2">
      <c r="A3320" s="7">
        <v>0.88</v>
      </c>
      <c r="B3320" s="7">
        <v>2.3041649999999998</v>
      </c>
    </row>
    <row r="3321" spans="1:2">
      <c r="A3321" s="7">
        <v>0.88</v>
      </c>
      <c r="B3321" s="7">
        <v>1.7056309999999999</v>
      </c>
    </row>
    <row r="3322" spans="1:2">
      <c r="A3322" s="7">
        <v>0.88</v>
      </c>
      <c r="B3322" s="7">
        <v>2.133483</v>
      </c>
    </row>
    <row r="3323" spans="1:2">
      <c r="A3323" s="7">
        <v>0.88</v>
      </c>
      <c r="B3323" s="7">
        <v>2.6795170000000001</v>
      </c>
    </row>
    <row r="3324" spans="1:2">
      <c r="A3324" s="7">
        <v>0.87</v>
      </c>
      <c r="B3324" s="7">
        <v>3.0567660000000001</v>
      </c>
    </row>
    <row r="3325" spans="1:2">
      <c r="A3325" s="7">
        <v>0.87</v>
      </c>
      <c r="B3325" s="7">
        <v>2.6434790000000001</v>
      </c>
    </row>
    <row r="3326" spans="1:2">
      <c r="A3326" s="7">
        <v>0.87</v>
      </c>
      <c r="B3326" s="7">
        <v>3.7912029999999999</v>
      </c>
    </row>
    <row r="3327" spans="1:2">
      <c r="A3327" s="7">
        <v>0.87</v>
      </c>
      <c r="B3327" s="7">
        <v>3.132984</v>
      </c>
    </row>
    <row r="3328" spans="1:2">
      <c r="A3328" s="7">
        <v>0.87</v>
      </c>
      <c r="B3328" s="7">
        <v>2.6802790000000001</v>
      </c>
    </row>
    <row r="3329" spans="1:2">
      <c r="A3329" s="7">
        <v>0.87</v>
      </c>
      <c r="B3329" s="7">
        <v>2.9683199999999998</v>
      </c>
    </row>
    <row r="3330" spans="1:2">
      <c r="A3330" s="7">
        <v>0.87</v>
      </c>
      <c r="B3330" s="7">
        <v>2.7538450000000001</v>
      </c>
    </row>
    <row r="3331" spans="1:2">
      <c r="A3331" s="7">
        <v>0.87</v>
      </c>
      <c r="B3331" s="7">
        <v>1.7166570000000001</v>
      </c>
    </row>
    <row r="3332" spans="1:2">
      <c r="A3332" s="7">
        <v>0.87</v>
      </c>
      <c r="B3332" s="7">
        <v>3.2258719999999999</v>
      </c>
    </row>
    <row r="3333" spans="1:2">
      <c r="A3333" s="7">
        <v>0.87</v>
      </c>
      <c r="B3333" s="7">
        <v>1.520513</v>
      </c>
    </row>
    <row r="3334" spans="1:2">
      <c r="A3334" s="7">
        <v>0.87</v>
      </c>
      <c r="B3334" s="7">
        <v>4.4287539999999996</v>
      </c>
    </row>
    <row r="3335" spans="1:2">
      <c r="A3335" s="7">
        <v>0.87</v>
      </c>
      <c r="B3335" s="7">
        <v>2.629302</v>
      </c>
    </row>
    <row r="3336" spans="1:2">
      <c r="A3336" s="7">
        <v>0.87</v>
      </c>
      <c r="B3336" s="7">
        <v>1.4343440000000001</v>
      </c>
    </row>
    <row r="3337" spans="1:2">
      <c r="A3337" s="7">
        <v>0.87</v>
      </c>
      <c r="B3337" s="7">
        <v>2.1310250000000002</v>
      </c>
    </row>
    <row r="3338" spans="1:2">
      <c r="A3338" s="7">
        <v>0.87</v>
      </c>
      <c r="B3338" s="7">
        <v>2.6541060000000001</v>
      </c>
    </row>
    <row r="3339" spans="1:2">
      <c r="A3339" s="7">
        <v>0.87</v>
      </c>
      <c r="B3339" s="7">
        <v>4.3116640000000004</v>
      </c>
    </row>
    <row r="3340" spans="1:2">
      <c r="A3340" s="7">
        <v>0.87</v>
      </c>
      <c r="B3340" s="7">
        <v>1.352757</v>
      </c>
    </row>
    <row r="3341" spans="1:2">
      <c r="A3341" s="7">
        <v>0.87</v>
      </c>
      <c r="B3341" s="7">
        <v>2.0623459999999998</v>
      </c>
    </row>
    <row r="3342" spans="1:2">
      <c r="A3342" s="7">
        <v>0.87</v>
      </c>
      <c r="B3342" s="7">
        <v>2.2866080000000002</v>
      </c>
    </row>
    <row r="3343" spans="1:2">
      <c r="A3343" s="7">
        <v>0.87</v>
      </c>
      <c r="B3343" s="7">
        <v>4.250057</v>
      </c>
    </row>
    <row r="3344" spans="1:2">
      <c r="A3344" s="7">
        <v>0.87</v>
      </c>
      <c r="B3344" s="7">
        <v>2.1676839999999999</v>
      </c>
    </row>
    <row r="3345" spans="1:2">
      <c r="A3345" s="7">
        <v>0.87</v>
      </c>
      <c r="B3345" s="7">
        <v>2.1748569999999998</v>
      </c>
    </row>
    <row r="3346" spans="1:2">
      <c r="A3346" s="7">
        <v>0.87</v>
      </c>
      <c r="B3346" s="7">
        <v>2.964356</v>
      </c>
    </row>
    <row r="3347" spans="1:2">
      <c r="A3347" s="7">
        <v>0.87</v>
      </c>
      <c r="B3347" s="7">
        <v>3.0320960000000001</v>
      </c>
    </row>
    <row r="3348" spans="1:2">
      <c r="A3348" s="7">
        <v>0.87</v>
      </c>
      <c r="B3348" s="7">
        <v>2.5936110000000001</v>
      </c>
    </row>
    <row r="3349" spans="1:2">
      <c r="A3349" s="7">
        <v>0.87</v>
      </c>
      <c r="B3349" s="7">
        <v>1.616671</v>
      </c>
    </row>
    <row r="3350" spans="1:2">
      <c r="A3350" s="7">
        <v>0.87</v>
      </c>
      <c r="B3350" s="7">
        <v>4.4676039999999997</v>
      </c>
    </row>
    <row r="3351" spans="1:2">
      <c r="A3351" s="7">
        <v>0.87</v>
      </c>
      <c r="B3351" s="7">
        <v>2.0754869999999999</v>
      </c>
    </row>
    <row r="3352" spans="1:2">
      <c r="A3352" s="7">
        <v>0.87</v>
      </c>
      <c r="B3352" s="7">
        <v>1.686275</v>
      </c>
    </row>
    <row r="3353" spans="1:2">
      <c r="A3353" s="7">
        <v>0.87</v>
      </c>
      <c r="B3353" s="7">
        <v>4.1101270000000003</v>
      </c>
    </row>
    <row r="3354" spans="1:2">
      <c r="A3354" s="7">
        <v>0.87</v>
      </c>
      <c r="B3354" s="7">
        <v>3.2062849999999998</v>
      </c>
    </row>
    <row r="3355" spans="1:2">
      <c r="A3355" s="7">
        <v>0.87</v>
      </c>
      <c r="B3355" s="7">
        <v>3.7037969999999998</v>
      </c>
    </row>
    <row r="3356" spans="1:2">
      <c r="A3356" s="7">
        <v>0.87</v>
      </c>
      <c r="B3356" s="7">
        <v>2.9970859999999999</v>
      </c>
    </row>
    <row r="3357" spans="1:2">
      <c r="A3357" s="7">
        <v>0.87</v>
      </c>
      <c r="B3357" s="7">
        <v>2.275182</v>
      </c>
    </row>
    <row r="3358" spans="1:2">
      <c r="A3358" s="7">
        <v>0.87</v>
      </c>
      <c r="B3358" s="7">
        <v>3.5648049999999998</v>
      </c>
    </row>
    <row r="3359" spans="1:2">
      <c r="A3359" s="7">
        <v>0.87</v>
      </c>
      <c r="B3359" s="7">
        <v>2.0351400000000002</v>
      </c>
    </row>
    <row r="3360" spans="1:2">
      <c r="A3360" s="7">
        <v>0.87</v>
      </c>
      <c r="B3360" s="7">
        <v>3.2667269999999999</v>
      </c>
    </row>
    <row r="3361" spans="1:2">
      <c r="A3361" s="7">
        <v>0.87</v>
      </c>
      <c r="B3361" s="7">
        <v>2.7472789999999998</v>
      </c>
    </row>
    <row r="3362" spans="1:2">
      <c r="A3362" s="7">
        <v>0.87</v>
      </c>
      <c r="B3362" s="7">
        <v>1.669719</v>
      </c>
    </row>
    <row r="3363" spans="1:2">
      <c r="A3363" s="7">
        <v>0.87</v>
      </c>
      <c r="B3363" s="7">
        <v>2.7111429999999999</v>
      </c>
    </row>
    <row r="3364" spans="1:2">
      <c r="A3364" s="7">
        <v>0.87</v>
      </c>
      <c r="B3364" s="7">
        <v>2.7111429999999999</v>
      </c>
    </row>
    <row r="3365" spans="1:2">
      <c r="A3365" s="7">
        <v>0.87</v>
      </c>
      <c r="B3365" s="7">
        <v>2.9069199999999999</v>
      </c>
    </row>
    <row r="3366" spans="1:2">
      <c r="A3366" s="7">
        <v>0.87</v>
      </c>
      <c r="B3366" s="7">
        <v>3.229247</v>
      </c>
    </row>
    <row r="3367" spans="1:2">
      <c r="A3367" s="7">
        <v>0.87</v>
      </c>
      <c r="B3367" s="7">
        <v>1.999916</v>
      </c>
    </row>
    <row r="3368" spans="1:2">
      <c r="A3368" s="7">
        <v>0.87</v>
      </c>
      <c r="B3368" s="7">
        <v>2.8294839999999999</v>
      </c>
    </row>
    <row r="3369" spans="1:2">
      <c r="A3369" s="7">
        <v>0.87</v>
      </c>
      <c r="B3369" s="7">
        <v>3.8129390000000001</v>
      </c>
    </row>
    <row r="3370" spans="1:2">
      <c r="A3370" s="7">
        <v>0.87</v>
      </c>
      <c r="B3370" s="7">
        <v>1.6863539999999999</v>
      </c>
    </row>
    <row r="3371" spans="1:2">
      <c r="A3371" s="7">
        <v>0.87</v>
      </c>
      <c r="B3371" s="7">
        <v>3.571164</v>
      </c>
    </row>
    <row r="3372" spans="1:2">
      <c r="A3372" s="7">
        <v>0.87</v>
      </c>
      <c r="B3372" s="7">
        <v>3.8260860000000001</v>
      </c>
    </row>
    <row r="3373" spans="1:2">
      <c r="A3373" s="7">
        <v>0.87</v>
      </c>
      <c r="B3373" s="7">
        <v>1.60019</v>
      </c>
    </row>
    <row r="3374" spans="1:2">
      <c r="A3374" s="7">
        <v>0.87</v>
      </c>
      <c r="B3374" s="7">
        <v>3.3925890000000001</v>
      </c>
    </row>
    <row r="3375" spans="1:2">
      <c r="A3375" s="7">
        <v>0.87</v>
      </c>
      <c r="B3375" s="7">
        <v>2.8345189999999998</v>
      </c>
    </row>
    <row r="3376" spans="1:2">
      <c r="A3376" s="7">
        <v>0.87</v>
      </c>
      <c r="B3376" s="7">
        <v>4.1233740000000001</v>
      </c>
    </row>
    <row r="3377" spans="1:2">
      <c r="A3377" s="7">
        <v>0.87</v>
      </c>
      <c r="B3377" s="7">
        <v>2.78783</v>
      </c>
    </row>
    <row r="3378" spans="1:2">
      <c r="A3378" s="7">
        <v>0.87</v>
      </c>
      <c r="B3378" s="7">
        <v>3.5336759999999998</v>
      </c>
    </row>
    <row r="3379" spans="1:2">
      <c r="A3379" s="7">
        <v>0.87</v>
      </c>
      <c r="B3379" s="7">
        <v>2.548924</v>
      </c>
    </row>
    <row r="3380" spans="1:2">
      <c r="A3380" s="7">
        <v>0.86</v>
      </c>
      <c r="B3380" s="7">
        <v>1.88968</v>
      </c>
    </row>
    <row r="3381" spans="1:2">
      <c r="A3381" s="7">
        <v>0.86</v>
      </c>
      <c r="B3381" s="7">
        <v>2.9315639999999998</v>
      </c>
    </row>
    <row r="3382" spans="1:2">
      <c r="A3382" s="7">
        <v>0.86</v>
      </c>
      <c r="B3382" s="7">
        <v>1.8969879999999999</v>
      </c>
    </row>
    <row r="3383" spans="1:2">
      <c r="A3383" s="7">
        <v>0.86</v>
      </c>
      <c r="B3383" s="7">
        <v>2.9557980000000001</v>
      </c>
    </row>
    <row r="3384" spans="1:2">
      <c r="A3384" s="7">
        <v>0.86</v>
      </c>
      <c r="B3384" s="7">
        <v>2.8428520000000002</v>
      </c>
    </row>
    <row r="3385" spans="1:2">
      <c r="A3385" s="7">
        <v>0.86</v>
      </c>
      <c r="B3385" s="7">
        <v>2.2294580000000002</v>
      </c>
    </row>
    <row r="3386" spans="1:2">
      <c r="A3386" s="7">
        <v>0.86</v>
      </c>
      <c r="B3386" s="7">
        <v>1.9783839999999999</v>
      </c>
    </row>
    <row r="3387" spans="1:2">
      <c r="A3387" s="7">
        <v>0.86</v>
      </c>
      <c r="B3387" s="7">
        <v>3.9429090000000002</v>
      </c>
    </row>
    <row r="3388" spans="1:2">
      <c r="A3388" s="7">
        <v>0.86</v>
      </c>
      <c r="B3388" s="7">
        <v>2.244405</v>
      </c>
    </row>
    <row r="3389" spans="1:2">
      <c r="A3389" s="7">
        <v>0.86</v>
      </c>
      <c r="B3389" s="7">
        <v>4.369713</v>
      </c>
    </row>
    <row r="3390" spans="1:2">
      <c r="A3390" s="7">
        <v>0.86</v>
      </c>
      <c r="B3390" s="7">
        <v>2.7854709999999998</v>
      </c>
    </row>
    <row r="3391" spans="1:2">
      <c r="A3391" s="7">
        <v>0.86</v>
      </c>
      <c r="B3391" s="7">
        <v>2.4129269999999998</v>
      </c>
    </row>
    <row r="3392" spans="1:2">
      <c r="A3392" s="7">
        <v>0.86</v>
      </c>
      <c r="B3392" s="7">
        <v>4.1810840000000002</v>
      </c>
    </row>
    <row r="3393" spans="1:2">
      <c r="A3393" s="7">
        <v>0.86</v>
      </c>
      <c r="B3393" s="7">
        <v>2.9000710000000001</v>
      </c>
    </row>
    <row r="3394" spans="1:2">
      <c r="A3394" s="7">
        <v>0.86</v>
      </c>
      <c r="B3394" s="7">
        <v>3.3570350000000002</v>
      </c>
    </row>
    <row r="3395" spans="1:2">
      <c r="A3395" s="7">
        <v>0.86</v>
      </c>
      <c r="B3395" s="7">
        <v>2.82518</v>
      </c>
    </row>
    <row r="3396" spans="1:2">
      <c r="A3396" s="7">
        <v>0.86</v>
      </c>
      <c r="B3396" s="7">
        <v>2.4943879999999998</v>
      </c>
    </row>
    <row r="3397" spans="1:2">
      <c r="A3397" s="7">
        <v>0.86</v>
      </c>
      <c r="B3397" s="7">
        <v>3.8256779999999999</v>
      </c>
    </row>
    <row r="3398" spans="1:2">
      <c r="A3398" s="7">
        <v>0.86</v>
      </c>
      <c r="B3398" s="7">
        <v>2.8626860000000001</v>
      </c>
    </row>
    <row r="3399" spans="1:2">
      <c r="A3399" s="7">
        <v>0.86</v>
      </c>
      <c r="B3399" s="7">
        <v>2.1574179999999998</v>
      </c>
    </row>
    <row r="3400" spans="1:2">
      <c r="A3400" s="7">
        <v>0.86</v>
      </c>
      <c r="B3400" s="7">
        <v>2.9822570000000002</v>
      </c>
    </row>
    <row r="3401" spans="1:2">
      <c r="A3401" s="7">
        <v>0.86</v>
      </c>
      <c r="B3401" s="7">
        <v>1.4195739999999999</v>
      </c>
    </row>
    <row r="3402" spans="1:2">
      <c r="A3402" s="7">
        <v>0.86</v>
      </c>
      <c r="B3402" s="7">
        <v>3.1024250000000002</v>
      </c>
    </row>
    <row r="3403" spans="1:2">
      <c r="A3403" s="7">
        <v>0.86</v>
      </c>
      <c r="B3403" s="7">
        <v>3.5039389999999999</v>
      </c>
    </row>
    <row r="3404" spans="1:2">
      <c r="A3404" s="7">
        <v>0.86</v>
      </c>
      <c r="B3404" s="7">
        <v>1.6153439999999999</v>
      </c>
    </row>
    <row r="3405" spans="1:2">
      <c r="A3405" s="7">
        <v>0.86</v>
      </c>
      <c r="B3405" s="7">
        <v>2.6008360000000001</v>
      </c>
    </row>
    <row r="3406" spans="1:2">
      <c r="A3406" s="7">
        <v>0.86</v>
      </c>
      <c r="B3406" s="7">
        <v>1.7629319999999999</v>
      </c>
    </row>
    <row r="3407" spans="1:2">
      <c r="A3407" s="7">
        <v>0.86</v>
      </c>
      <c r="B3407" s="7">
        <v>2.478453</v>
      </c>
    </row>
    <row r="3408" spans="1:2">
      <c r="A3408" s="7">
        <v>0.86</v>
      </c>
      <c r="B3408" s="7">
        <v>1.708278</v>
      </c>
    </row>
    <row r="3409" spans="1:2">
      <c r="A3409" s="7">
        <v>0.86</v>
      </c>
      <c r="B3409" s="7">
        <v>3.2685369999999998</v>
      </c>
    </row>
    <row r="3410" spans="1:2">
      <c r="A3410" s="7">
        <v>0.86</v>
      </c>
      <c r="B3410" s="7">
        <v>2.0206499999999998</v>
      </c>
    </row>
    <row r="3411" spans="1:2">
      <c r="A3411" s="7">
        <v>0.86</v>
      </c>
      <c r="B3411" s="7">
        <v>2.3025030000000002</v>
      </c>
    </row>
    <row r="3412" spans="1:2">
      <c r="A3412" s="7">
        <v>0.86</v>
      </c>
      <c r="B3412" s="7">
        <v>2.3302990000000001</v>
      </c>
    </row>
    <row r="3413" spans="1:2">
      <c r="A3413" s="7">
        <v>0.86</v>
      </c>
      <c r="B3413" s="7">
        <v>1.8903220000000001</v>
      </c>
    </row>
    <row r="3414" spans="1:2">
      <c r="A3414" s="7">
        <v>0.86</v>
      </c>
      <c r="B3414" s="7">
        <v>3.4615369999999999</v>
      </c>
    </row>
    <row r="3415" spans="1:2">
      <c r="A3415" s="7">
        <v>0.86</v>
      </c>
      <c r="B3415" s="7">
        <v>2.3811439999999999</v>
      </c>
    </row>
    <row r="3416" spans="1:2">
      <c r="A3416" s="7">
        <v>0.86</v>
      </c>
      <c r="B3416" s="7">
        <v>3.93506</v>
      </c>
    </row>
    <row r="3417" spans="1:2">
      <c r="A3417" s="7">
        <v>0.86</v>
      </c>
      <c r="B3417" s="7">
        <v>2.6740270000000002</v>
      </c>
    </row>
    <row r="3418" spans="1:2">
      <c r="A3418" s="7">
        <v>0.86</v>
      </c>
      <c r="B3418" s="7">
        <v>4.3450410000000002</v>
      </c>
    </row>
    <row r="3419" spans="1:2">
      <c r="A3419" s="7">
        <v>0.86</v>
      </c>
      <c r="B3419" s="7">
        <v>2.4671409999999998</v>
      </c>
    </row>
    <row r="3420" spans="1:2">
      <c r="A3420" s="7">
        <v>0.86</v>
      </c>
      <c r="B3420" s="7">
        <v>2.9922680000000001</v>
      </c>
    </row>
    <row r="3421" spans="1:2">
      <c r="A3421" s="7">
        <v>0.86</v>
      </c>
      <c r="B3421" s="7">
        <v>2.684383</v>
      </c>
    </row>
    <row r="3422" spans="1:2">
      <c r="A3422" s="7">
        <v>0.86</v>
      </c>
      <c r="B3422" s="7">
        <v>2.3684820000000002</v>
      </c>
    </row>
    <row r="3423" spans="1:2">
      <c r="A3423" s="7">
        <v>0.86</v>
      </c>
      <c r="B3423" s="7">
        <v>2.973071</v>
      </c>
    </row>
    <row r="3424" spans="1:2">
      <c r="A3424" s="7">
        <v>0.86</v>
      </c>
      <c r="B3424" s="7">
        <v>1.4392400000000001</v>
      </c>
    </row>
    <row r="3425" spans="1:2">
      <c r="A3425" s="7">
        <v>0.86</v>
      </c>
      <c r="B3425" s="7">
        <v>2.6218560000000002</v>
      </c>
    </row>
    <row r="3426" spans="1:2">
      <c r="A3426" s="7">
        <v>0.86</v>
      </c>
      <c r="B3426" s="7">
        <v>3.7581739999999999</v>
      </c>
    </row>
    <row r="3427" spans="1:2">
      <c r="A3427" s="7">
        <v>0.86</v>
      </c>
      <c r="B3427" s="7">
        <v>2.5550989999999998</v>
      </c>
    </row>
    <row r="3428" spans="1:2">
      <c r="A3428" s="7">
        <v>0.86</v>
      </c>
      <c r="B3428" s="7">
        <v>2.4524780000000002</v>
      </c>
    </row>
    <row r="3429" spans="1:2">
      <c r="A3429" s="7">
        <v>0.86</v>
      </c>
      <c r="B3429" s="7">
        <v>5.0885899999999999</v>
      </c>
    </row>
    <row r="3430" spans="1:2">
      <c r="A3430" s="7">
        <v>0.86</v>
      </c>
      <c r="B3430" s="7">
        <v>2.5900539999999999</v>
      </c>
    </row>
    <row r="3431" spans="1:2">
      <c r="A3431" s="7">
        <v>0.86</v>
      </c>
      <c r="B3431" s="7">
        <v>1.3789450000000001</v>
      </c>
    </row>
    <row r="3432" spans="1:2">
      <c r="A3432" s="7">
        <v>0.85</v>
      </c>
      <c r="B3432" s="7">
        <v>1.397715</v>
      </c>
    </row>
    <row r="3433" spans="1:2">
      <c r="A3433" s="7">
        <v>0.85</v>
      </c>
      <c r="B3433" s="7">
        <v>4.0339739999999997</v>
      </c>
    </row>
    <row r="3434" spans="1:2">
      <c r="A3434" s="7">
        <v>0.85</v>
      </c>
      <c r="B3434" s="7">
        <v>3.5092319999999999</v>
      </c>
    </row>
    <row r="3435" spans="1:2">
      <c r="A3435" s="7">
        <v>0.85</v>
      </c>
      <c r="B3435" s="7">
        <v>1.4546939999999999</v>
      </c>
    </row>
    <row r="3436" spans="1:2">
      <c r="A3436" s="7">
        <v>0.85</v>
      </c>
      <c r="B3436" s="7">
        <v>2.1177980000000001</v>
      </c>
    </row>
    <row r="3437" spans="1:2">
      <c r="A3437" s="7">
        <v>0.85</v>
      </c>
      <c r="B3437" s="7">
        <v>3.9978319999999998</v>
      </c>
    </row>
    <row r="3438" spans="1:2">
      <c r="A3438" s="7">
        <v>0.85</v>
      </c>
      <c r="B3438" s="7">
        <v>2.3329490000000002</v>
      </c>
    </row>
    <row r="3439" spans="1:2">
      <c r="A3439" s="7">
        <v>0.85</v>
      </c>
      <c r="B3439" s="7">
        <v>4.0893980000000001</v>
      </c>
    </row>
    <row r="3440" spans="1:2">
      <c r="A3440" s="7">
        <v>0.85</v>
      </c>
      <c r="B3440" s="7">
        <v>2.142747</v>
      </c>
    </row>
    <row r="3441" spans="1:2">
      <c r="A3441" s="7">
        <v>0.85</v>
      </c>
      <c r="B3441" s="7">
        <v>5.1560629999999996</v>
      </c>
    </row>
    <row r="3442" spans="1:2">
      <c r="A3442" s="7">
        <v>0.85</v>
      </c>
      <c r="B3442" s="7">
        <v>3.781838</v>
      </c>
    </row>
    <row r="3443" spans="1:2">
      <c r="A3443" s="7">
        <v>0.85</v>
      </c>
      <c r="B3443" s="7">
        <v>3.5287229999999998</v>
      </c>
    </row>
    <row r="3444" spans="1:2">
      <c r="A3444" s="7">
        <v>0.85</v>
      </c>
      <c r="B3444" s="7">
        <v>2.106522</v>
      </c>
    </row>
    <row r="3445" spans="1:2">
      <c r="A3445" s="7">
        <v>0.85</v>
      </c>
      <c r="B3445" s="7">
        <v>2.395985</v>
      </c>
    </row>
    <row r="3446" spans="1:2">
      <c r="A3446" s="7">
        <v>0.85</v>
      </c>
      <c r="B3446" s="7">
        <v>1.855696</v>
      </c>
    </row>
    <row r="3447" spans="1:2">
      <c r="A3447" s="7">
        <v>0.85</v>
      </c>
      <c r="B3447" s="7">
        <v>1.855696</v>
      </c>
    </row>
    <row r="3448" spans="1:2">
      <c r="A3448" s="7">
        <v>0.85</v>
      </c>
      <c r="B3448" s="7">
        <v>2.9204409999999998</v>
      </c>
    </row>
    <row r="3449" spans="1:2">
      <c r="A3449" s="7">
        <v>0.85</v>
      </c>
      <c r="B3449" s="7">
        <v>2.3558949999999999</v>
      </c>
    </row>
    <row r="3450" spans="1:2">
      <c r="A3450" s="7">
        <v>0.85</v>
      </c>
      <c r="B3450" s="7">
        <v>2.4583849999999998</v>
      </c>
    </row>
    <row r="3451" spans="1:2">
      <c r="A3451" s="7">
        <v>0.85</v>
      </c>
      <c r="B3451" s="7">
        <v>2.1847180000000002</v>
      </c>
    </row>
    <row r="3452" spans="1:2">
      <c r="A3452" s="7">
        <v>0.85</v>
      </c>
      <c r="B3452" s="7">
        <v>3.2570730000000001</v>
      </c>
    </row>
    <row r="3453" spans="1:2">
      <c r="A3453" s="7">
        <v>0.85</v>
      </c>
      <c r="B3453" s="7">
        <v>3.5561729999999998</v>
      </c>
    </row>
    <row r="3454" spans="1:2">
      <c r="A3454" s="7">
        <v>0.85</v>
      </c>
      <c r="B3454" s="7">
        <v>2.040851</v>
      </c>
    </row>
    <row r="3455" spans="1:2">
      <c r="A3455" s="7">
        <v>0.85</v>
      </c>
      <c r="B3455" s="7">
        <v>2.2476630000000002</v>
      </c>
    </row>
    <row r="3456" spans="1:2">
      <c r="A3456" s="7">
        <v>0.85</v>
      </c>
      <c r="B3456" s="7">
        <v>2.9815119999999999</v>
      </c>
    </row>
    <row r="3457" spans="1:2">
      <c r="A3457" s="7">
        <v>0.85</v>
      </c>
      <c r="B3457" s="7">
        <v>2.9931930000000002</v>
      </c>
    </row>
    <row r="3458" spans="1:2">
      <c r="A3458" s="7">
        <v>0.85</v>
      </c>
      <c r="B3458" s="7">
        <v>2.5627390000000001</v>
      </c>
    </row>
    <row r="3459" spans="1:2">
      <c r="A3459" s="7">
        <v>0.85</v>
      </c>
      <c r="B3459" s="7">
        <v>1.7263930000000001</v>
      </c>
    </row>
    <row r="3460" spans="1:2">
      <c r="A3460" s="7">
        <v>0.85</v>
      </c>
      <c r="B3460" s="7">
        <v>2.5575060000000001</v>
      </c>
    </row>
    <row r="3461" spans="1:2">
      <c r="A3461" s="7">
        <v>0.85</v>
      </c>
      <c r="B3461" s="7">
        <v>1.99268</v>
      </c>
    </row>
    <row r="3462" spans="1:2">
      <c r="A3462" s="7">
        <v>0.85</v>
      </c>
      <c r="B3462" s="7">
        <v>3.9000499999999998</v>
      </c>
    </row>
    <row r="3463" spans="1:2">
      <c r="A3463" s="7">
        <v>0.85</v>
      </c>
      <c r="B3463" s="7">
        <v>2.693683</v>
      </c>
    </row>
    <row r="3464" spans="1:2">
      <c r="A3464" s="7">
        <v>0.85</v>
      </c>
      <c r="B3464" s="7">
        <v>3.3289360000000001</v>
      </c>
    </row>
    <row r="3465" spans="1:2">
      <c r="A3465" s="7">
        <v>0.85</v>
      </c>
      <c r="B3465" s="7">
        <v>2.8943300000000001</v>
      </c>
    </row>
    <row r="3466" spans="1:2">
      <c r="A3466" s="7">
        <v>0.85</v>
      </c>
      <c r="B3466" s="7">
        <v>3.1912039999999999</v>
      </c>
    </row>
    <row r="3467" spans="1:2">
      <c r="A3467" s="7">
        <v>0.85</v>
      </c>
      <c r="B3467" s="7">
        <v>1.790198</v>
      </c>
    </row>
    <row r="3468" spans="1:2">
      <c r="A3468" s="7">
        <v>0.85</v>
      </c>
      <c r="B3468" s="7">
        <v>2.0296919999999998</v>
      </c>
    </row>
    <row r="3469" spans="1:2">
      <c r="A3469" s="7">
        <v>0.85</v>
      </c>
      <c r="B3469" s="7">
        <v>2.464861</v>
      </c>
    </row>
    <row r="3470" spans="1:2">
      <c r="A3470" s="7">
        <v>0.85</v>
      </c>
      <c r="B3470" s="7">
        <v>1.8815230000000001</v>
      </c>
    </row>
    <row r="3471" spans="1:2">
      <c r="A3471" s="7">
        <v>0.85</v>
      </c>
      <c r="B3471" s="7">
        <v>2.2445179999999998</v>
      </c>
    </row>
    <row r="3472" spans="1:2">
      <c r="A3472" s="7">
        <v>0.85</v>
      </c>
      <c r="B3472" s="7">
        <v>2.236408</v>
      </c>
    </row>
    <row r="3473" spans="1:2">
      <c r="A3473" s="7">
        <v>0.85</v>
      </c>
      <c r="B3473" s="7">
        <v>1.3077080000000001</v>
      </c>
    </row>
    <row r="3474" spans="1:2">
      <c r="A3474" s="7">
        <v>0.85</v>
      </c>
      <c r="B3474" s="7">
        <v>3.4271889999999998</v>
      </c>
    </row>
    <row r="3475" spans="1:2">
      <c r="A3475" s="7">
        <v>0.85</v>
      </c>
      <c r="B3475" s="7">
        <v>4.8982559999999999</v>
      </c>
    </row>
    <row r="3476" spans="1:2">
      <c r="A3476" s="7">
        <v>0.85</v>
      </c>
      <c r="B3476" s="7">
        <v>3.223484</v>
      </c>
    </row>
    <row r="3477" spans="1:2">
      <c r="A3477" s="7">
        <v>0.85</v>
      </c>
      <c r="B3477" s="7">
        <v>4.5364380000000004</v>
      </c>
    </row>
    <row r="3478" spans="1:2">
      <c r="A3478" s="7">
        <v>0.85</v>
      </c>
      <c r="B3478" s="7">
        <v>2.7586330000000001</v>
      </c>
    </row>
    <row r="3479" spans="1:2">
      <c r="A3479" s="7">
        <v>0.85</v>
      </c>
      <c r="B3479" s="7">
        <v>2.613111</v>
      </c>
    </row>
    <row r="3480" spans="1:2">
      <c r="A3480" s="7">
        <v>0.85</v>
      </c>
      <c r="B3480" s="7">
        <v>2.4947149999999998</v>
      </c>
    </row>
    <row r="3481" spans="1:2">
      <c r="A3481" s="7">
        <v>0.85</v>
      </c>
      <c r="B3481" s="7">
        <v>4.4346389999999998</v>
      </c>
    </row>
    <row r="3482" spans="1:2">
      <c r="A3482" s="7">
        <v>0.85</v>
      </c>
      <c r="B3482" s="7">
        <v>5.6230270000000004</v>
      </c>
    </row>
    <row r="3483" spans="1:2">
      <c r="A3483" s="7">
        <v>0.85</v>
      </c>
      <c r="B3483" s="7">
        <v>3.8513639999999998</v>
      </c>
    </row>
    <row r="3484" spans="1:2">
      <c r="A3484" s="7">
        <v>0.85</v>
      </c>
      <c r="B3484" s="7">
        <v>1.3528279999999999</v>
      </c>
    </row>
    <row r="3485" spans="1:2">
      <c r="A3485" s="7">
        <v>0.85</v>
      </c>
      <c r="B3485" s="7">
        <v>3.613343</v>
      </c>
    </row>
    <row r="3486" spans="1:2">
      <c r="A3486" s="7">
        <v>0.85</v>
      </c>
      <c r="B3486" s="7">
        <v>1.9008590000000001</v>
      </c>
    </row>
    <row r="3487" spans="1:2">
      <c r="A3487" s="7">
        <v>0.85</v>
      </c>
      <c r="B3487" s="7">
        <v>1.3196870000000001</v>
      </c>
    </row>
    <row r="3488" spans="1:2">
      <c r="A3488" s="7">
        <v>0.85</v>
      </c>
      <c r="B3488" s="7">
        <v>2.6363059999999998</v>
      </c>
    </row>
    <row r="3489" spans="1:2">
      <c r="A3489" s="7">
        <v>0.84</v>
      </c>
      <c r="B3489" s="7">
        <v>2.24769</v>
      </c>
    </row>
    <row r="3490" spans="1:2">
      <c r="A3490" s="7">
        <v>0.84</v>
      </c>
      <c r="B3490" s="7">
        <v>3.2719839999999998</v>
      </c>
    </row>
    <row r="3491" spans="1:2">
      <c r="A3491" s="7">
        <v>0.84</v>
      </c>
      <c r="B3491" s="7">
        <v>1.6094569999999999</v>
      </c>
    </row>
    <row r="3492" spans="1:2">
      <c r="A3492" s="7">
        <v>0.84</v>
      </c>
      <c r="B3492" s="7">
        <v>4.6293730000000002</v>
      </c>
    </row>
    <row r="3493" spans="1:2">
      <c r="A3493" s="7">
        <v>0.84</v>
      </c>
      <c r="B3493" s="7">
        <v>3.818562</v>
      </c>
    </row>
    <row r="3494" spans="1:2">
      <c r="A3494" s="7">
        <v>0.84</v>
      </c>
      <c r="B3494" s="7">
        <v>4.2521259999999996</v>
      </c>
    </row>
    <row r="3495" spans="1:2">
      <c r="A3495" s="7">
        <v>0.84</v>
      </c>
      <c r="B3495" s="7">
        <v>2.3269579999999999</v>
      </c>
    </row>
    <row r="3496" spans="1:2">
      <c r="A3496" s="7">
        <v>0.84</v>
      </c>
      <c r="B3496" s="7">
        <v>3.7878229999999999</v>
      </c>
    </row>
    <row r="3497" spans="1:2">
      <c r="A3497" s="7">
        <v>0.84</v>
      </c>
      <c r="B3497" s="7">
        <v>3.7872279999999998</v>
      </c>
    </row>
    <row r="3498" spans="1:2">
      <c r="A3498" s="7">
        <v>0.84</v>
      </c>
      <c r="B3498" s="7">
        <v>4.7256320000000001</v>
      </c>
    </row>
    <row r="3499" spans="1:2">
      <c r="A3499" s="7">
        <v>0.84</v>
      </c>
      <c r="B3499" s="7">
        <v>2.1589010000000002</v>
      </c>
    </row>
    <row r="3500" spans="1:2">
      <c r="A3500" s="7">
        <v>0.84</v>
      </c>
      <c r="B3500" s="7">
        <v>2.6242549999999998</v>
      </c>
    </row>
    <row r="3501" spans="1:2">
      <c r="A3501" s="7">
        <v>0.84</v>
      </c>
      <c r="B3501" s="7">
        <v>3.2444039999999998</v>
      </c>
    </row>
    <row r="3502" spans="1:2">
      <c r="A3502" s="7">
        <v>0.84</v>
      </c>
      <c r="B3502" s="7">
        <v>2.2408760000000001</v>
      </c>
    </row>
    <row r="3503" spans="1:2">
      <c r="A3503" s="7">
        <v>0.84</v>
      </c>
      <c r="B3503" s="7">
        <v>2.9669859999999999</v>
      </c>
    </row>
    <row r="3504" spans="1:2">
      <c r="A3504" s="7">
        <v>0.84</v>
      </c>
      <c r="B3504" s="7">
        <v>1.4772000000000001</v>
      </c>
    </row>
    <row r="3505" spans="1:2">
      <c r="A3505" s="7">
        <v>0.84</v>
      </c>
      <c r="B3505" s="7">
        <v>2.3183880000000001</v>
      </c>
    </row>
    <row r="3506" spans="1:2">
      <c r="A3506" s="7">
        <v>0.84</v>
      </c>
      <c r="B3506" s="7">
        <v>4.1113489999999997</v>
      </c>
    </row>
    <row r="3507" spans="1:2">
      <c r="A3507" s="7">
        <v>0.84</v>
      </c>
      <c r="B3507" s="7">
        <v>2.7871410000000001</v>
      </c>
    </row>
    <row r="3508" spans="1:2">
      <c r="A3508" s="7">
        <v>0.84</v>
      </c>
      <c r="B3508" s="7">
        <v>2.3716029999999999</v>
      </c>
    </row>
    <row r="3509" spans="1:2">
      <c r="A3509" s="7">
        <v>0.84</v>
      </c>
      <c r="B3509" s="7">
        <v>2.3716029999999999</v>
      </c>
    </row>
    <row r="3510" spans="1:2">
      <c r="A3510" s="7">
        <v>0.84</v>
      </c>
      <c r="B3510" s="7">
        <v>2.3248069999999998</v>
      </c>
    </row>
    <row r="3511" spans="1:2">
      <c r="A3511" s="7">
        <v>0.84</v>
      </c>
      <c r="B3511" s="7">
        <v>1.5251049999999999</v>
      </c>
    </row>
    <row r="3512" spans="1:2">
      <c r="A3512" s="7">
        <v>0.84</v>
      </c>
      <c r="B3512" s="7">
        <v>2.1484079999999999</v>
      </c>
    </row>
    <row r="3513" spans="1:2">
      <c r="A3513" s="7">
        <v>0.84</v>
      </c>
      <c r="B3513" s="7">
        <v>2.443098</v>
      </c>
    </row>
    <row r="3514" spans="1:2">
      <c r="A3514" s="7">
        <v>0.84</v>
      </c>
      <c r="B3514" s="7">
        <v>1.3518129999999999</v>
      </c>
    </row>
    <row r="3515" spans="1:2">
      <c r="A3515" s="7">
        <v>0.84</v>
      </c>
      <c r="B3515" s="7">
        <v>2.1578330000000001</v>
      </c>
    </row>
    <row r="3516" spans="1:2">
      <c r="A3516" s="7">
        <v>0.84</v>
      </c>
      <c r="B3516" s="7">
        <v>2.1964510000000002</v>
      </c>
    </row>
    <row r="3517" spans="1:2">
      <c r="A3517" s="7">
        <v>0.84</v>
      </c>
      <c r="B3517" s="7">
        <v>2.9823740000000001</v>
      </c>
    </row>
    <row r="3518" spans="1:2">
      <c r="A3518" s="7">
        <v>0.84</v>
      </c>
      <c r="B3518" s="7">
        <v>2.1412969999999998</v>
      </c>
    </row>
    <row r="3519" spans="1:2">
      <c r="A3519" s="7">
        <v>0.84</v>
      </c>
      <c r="B3519" s="7">
        <v>4.4715699999999998</v>
      </c>
    </row>
    <row r="3520" spans="1:2">
      <c r="A3520" s="7">
        <v>0.84</v>
      </c>
      <c r="B3520" s="7">
        <v>2.4494129999999998</v>
      </c>
    </row>
    <row r="3521" spans="1:2">
      <c r="A3521" s="7">
        <v>0.84</v>
      </c>
      <c r="B3521" s="7">
        <v>2.1142349999999999</v>
      </c>
    </row>
    <row r="3522" spans="1:2">
      <c r="A3522" s="7">
        <v>0.84</v>
      </c>
      <c r="B3522" s="7">
        <v>2.380169</v>
      </c>
    </row>
    <row r="3523" spans="1:2">
      <c r="A3523" s="7">
        <v>0.84</v>
      </c>
      <c r="B3523" s="7">
        <v>2.555774</v>
      </c>
    </row>
    <row r="3524" spans="1:2">
      <c r="A3524" s="7">
        <v>0.84</v>
      </c>
      <c r="B3524" s="7">
        <v>2.791849</v>
      </c>
    </row>
    <row r="3525" spans="1:2">
      <c r="A3525" s="7">
        <v>0.84</v>
      </c>
      <c r="B3525" s="7">
        <v>2.6255489999999999</v>
      </c>
    </row>
    <row r="3526" spans="1:2">
      <c r="A3526" s="7">
        <v>0.84</v>
      </c>
      <c r="B3526" s="7">
        <v>4.3225369999999996</v>
      </c>
    </row>
    <row r="3527" spans="1:2">
      <c r="A3527" s="7">
        <v>0.84</v>
      </c>
      <c r="B3527" s="7">
        <v>3.9149569999999998</v>
      </c>
    </row>
    <row r="3528" spans="1:2">
      <c r="A3528" s="7">
        <v>0.84</v>
      </c>
      <c r="B3528" s="7">
        <v>2.6794850000000001</v>
      </c>
    </row>
    <row r="3529" spans="1:2">
      <c r="A3529" s="7">
        <v>0.84</v>
      </c>
      <c r="B3529" s="7">
        <v>3.030157</v>
      </c>
    </row>
    <row r="3530" spans="1:2">
      <c r="A3530" s="7">
        <v>0.84</v>
      </c>
      <c r="B3530" s="7">
        <v>2.554297</v>
      </c>
    </row>
    <row r="3531" spans="1:2">
      <c r="A3531" s="7">
        <v>0.84</v>
      </c>
      <c r="B3531" s="7">
        <v>1.445735</v>
      </c>
    </row>
    <row r="3532" spans="1:2">
      <c r="A3532" s="7">
        <v>0.84</v>
      </c>
      <c r="B3532" s="7">
        <v>2.0685889999999998</v>
      </c>
    </row>
    <row r="3533" spans="1:2">
      <c r="A3533" s="7">
        <v>0.84</v>
      </c>
      <c r="B3533" s="7">
        <v>4.1709240000000003</v>
      </c>
    </row>
    <row r="3534" spans="1:2">
      <c r="A3534" s="7">
        <v>0.84</v>
      </c>
      <c r="B3534" s="7">
        <v>3.4142619999999999</v>
      </c>
    </row>
    <row r="3535" spans="1:2">
      <c r="A3535" s="7">
        <v>0.84</v>
      </c>
      <c r="B3535" s="7">
        <v>1.639443</v>
      </c>
    </row>
    <row r="3536" spans="1:2">
      <c r="A3536" s="7">
        <v>0.84</v>
      </c>
      <c r="B3536" s="7">
        <v>3.5748150000000001</v>
      </c>
    </row>
    <row r="3537" spans="1:2">
      <c r="A3537" s="7">
        <v>0.84</v>
      </c>
      <c r="B3537" s="7">
        <v>1.898028</v>
      </c>
    </row>
    <row r="3538" spans="1:2">
      <c r="A3538" s="7">
        <v>0.84</v>
      </c>
      <c r="B3538" s="7">
        <v>3.504229</v>
      </c>
    </row>
    <row r="3539" spans="1:2">
      <c r="A3539" s="7">
        <v>0.84</v>
      </c>
      <c r="B3539" s="7">
        <v>2.9069880000000001</v>
      </c>
    </row>
    <row r="3540" spans="1:2">
      <c r="A3540" s="7">
        <v>0.83</v>
      </c>
      <c r="B3540" s="7">
        <v>3.5850170000000001</v>
      </c>
    </row>
    <row r="3541" spans="1:2">
      <c r="A3541" s="7">
        <v>0.83</v>
      </c>
      <c r="B3541" s="7">
        <v>2.8031030000000001</v>
      </c>
    </row>
    <row r="3542" spans="1:2">
      <c r="A3542" s="7">
        <v>0.83</v>
      </c>
      <c r="B3542" s="7">
        <v>2.2125189999999999</v>
      </c>
    </row>
    <row r="3543" spans="1:2">
      <c r="A3543" s="7">
        <v>0.83</v>
      </c>
      <c r="B3543" s="7">
        <v>2.137845</v>
      </c>
    </row>
    <row r="3544" spans="1:2">
      <c r="A3544" s="7">
        <v>0.83</v>
      </c>
      <c r="B3544" s="7">
        <v>4.3095860000000004</v>
      </c>
    </row>
    <row r="3545" spans="1:2">
      <c r="A3545" s="7">
        <v>0.83</v>
      </c>
      <c r="B3545" s="7">
        <v>3.935813</v>
      </c>
    </row>
    <row r="3546" spans="1:2">
      <c r="A3546" s="7">
        <v>0.83</v>
      </c>
      <c r="B3546" s="7">
        <v>3.3463769999999999</v>
      </c>
    </row>
    <row r="3547" spans="1:2">
      <c r="A3547" s="7">
        <v>0.83</v>
      </c>
      <c r="B3547" s="7">
        <v>2.8852869999999999</v>
      </c>
    </row>
    <row r="3548" spans="1:2">
      <c r="A3548" s="7">
        <v>0.83</v>
      </c>
      <c r="B3548" s="7">
        <v>3.5502340000000001</v>
      </c>
    </row>
    <row r="3549" spans="1:2">
      <c r="A3549" s="7">
        <v>0.83</v>
      </c>
      <c r="B3549" s="7">
        <v>3.0639940000000001</v>
      </c>
    </row>
    <row r="3550" spans="1:2">
      <c r="A3550" s="7">
        <v>0.83</v>
      </c>
      <c r="B3550" s="7">
        <v>3.0639940000000001</v>
      </c>
    </row>
    <row r="3551" spans="1:2">
      <c r="A3551" s="7">
        <v>0.83</v>
      </c>
      <c r="B3551" s="7">
        <v>1.9980290000000001</v>
      </c>
    </row>
    <row r="3552" spans="1:2">
      <c r="A3552" s="7">
        <v>0.83</v>
      </c>
      <c r="B3552" s="7">
        <v>1.948118</v>
      </c>
    </row>
    <row r="3553" spans="1:2">
      <c r="A3553" s="7">
        <v>0.83</v>
      </c>
      <c r="B3553" s="7">
        <v>1.516748</v>
      </c>
    </row>
    <row r="3554" spans="1:2">
      <c r="A3554" s="7">
        <v>0.83</v>
      </c>
      <c r="B3554" s="7">
        <v>3.058554</v>
      </c>
    </row>
    <row r="3555" spans="1:2">
      <c r="A3555" s="7">
        <v>0.83</v>
      </c>
      <c r="B3555" s="7">
        <v>3.126728</v>
      </c>
    </row>
    <row r="3556" spans="1:2">
      <c r="A3556" s="7">
        <v>0.83</v>
      </c>
      <c r="B3556" s="7">
        <v>4.7373479999999999</v>
      </c>
    </row>
    <row r="3557" spans="1:2">
      <c r="A3557" s="7">
        <v>0.83</v>
      </c>
      <c r="B3557" s="7">
        <v>2.962208</v>
      </c>
    </row>
    <row r="3558" spans="1:2">
      <c r="A3558" s="7">
        <v>0.83</v>
      </c>
      <c r="B3558" s="7">
        <v>1.684599</v>
      </c>
    </row>
    <row r="3559" spans="1:2">
      <c r="A3559" s="7">
        <v>0.83</v>
      </c>
      <c r="B3559" s="7">
        <v>4.6040429999999999</v>
      </c>
    </row>
    <row r="3560" spans="1:2">
      <c r="A3560" s="7">
        <v>0.83</v>
      </c>
      <c r="B3560" s="7">
        <v>2.206769</v>
      </c>
    </row>
    <row r="3561" spans="1:2">
      <c r="A3561" s="7">
        <v>0.83</v>
      </c>
      <c r="B3561" s="7">
        <v>1.8141480000000001</v>
      </c>
    </row>
    <row r="3562" spans="1:2">
      <c r="A3562" s="7">
        <v>0.83</v>
      </c>
      <c r="B3562" s="7">
        <v>3.183894</v>
      </c>
    </row>
    <row r="3563" spans="1:2">
      <c r="A3563" s="7">
        <v>0.83</v>
      </c>
      <c r="B3563" s="7">
        <v>5.4692259999999999</v>
      </c>
    </row>
    <row r="3564" spans="1:2">
      <c r="A3564" s="7">
        <v>0.83</v>
      </c>
      <c r="B3564" s="7">
        <v>2.830527</v>
      </c>
    </row>
    <row r="3565" spans="1:2">
      <c r="A3565" s="7">
        <v>0.83</v>
      </c>
      <c r="B3565" s="7">
        <v>3.677635</v>
      </c>
    </row>
    <row r="3566" spans="1:2">
      <c r="A3566" s="7">
        <v>0.83</v>
      </c>
      <c r="B3566" s="7">
        <v>2.0619770000000002</v>
      </c>
    </row>
    <row r="3567" spans="1:2">
      <c r="A3567" s="7">
        <v>0.83</v>
      </c>
      <c r="B3567" s="7">
        <v>1.545906</v>
      </c>
    </row>
    <row r="3568" spans="1:2">
      <c r="A3568" s="7">
        <v>0.83</v>
      </c>
      <c r="B3568" s="7">
        <v>2.489528</v>
      </c>
    </row>
    <row r="3569" spans="1:2">
      <c r="A3569" s="7">
        <v>0.83</v>
      </c>
      <c r="B3569" s="7">
        <v>3.4506230000000002</v>
      </c>
    </row>
    <row r="3570" spans="1:2">
      <c r="A3570" s="7">
        <v>0.83</v>
      </c>
      <c r="B3570" s="7">
        <v>1.320006</v>
      </c>
    </row>
    <row r="3571" spans="1:2">
      <c r="A3571" s="7">
        <v>0.83</v>
      </c>
      <c r="B3571" s="7">
        <v>2.8342839999999998</v>
      </c>
    </row>
    <row r="3572" spans="1:2">
      <c r="A3572" s="7">
        <v>0.83</v>
      </c>
      <c r="B3572" s="7">
        <v>1.6642619999999999</v>
      </c>
    </row>
    <row r="3573" spans="1:2">
      <c r="A3573" s="7">
        <v>0.83</v>
      </c>
      <c r="B3573" s="7">
        <v>3.1869589999999999</v>
      </c>
    </row>
    <row r="3574" spans="1:2">
      <c r="A3574" s="7">
        <v>0.83</v>
      </c>
      <c r="B3574" s="7">
        <v>2.518157</v>
      </c>
    </row>
    <row r="3575" spans="1:2">
      <c r="A3575" s="7">
        <v>0.83</v>
      </c>
      <c r="B3575" s="7">
        <v>4.3175330000000001</v>
      </c>
    </row>
    <row r="3576" spans="1:2">
      <c r="A3576" s="7">
        <v>0.83</v>
      </c>
      <c r="B3576" s="7">
        <v>1.8789279999999999</v>
      </c>
    </row>
    <row r="3577" spans="1:2">
      <c r="A3577" s="7">
        <v>0.83</v>
      </c>
      <c r="B3577" s="7">
        <v>1.954348</v>
      </c>
    </row>
    <row r="3578" spans="1:2">
      <c r="A3578" s="7">
        <v>0.83</v>
      </c>
      <c r="B3578" s="7">
        <v>2.3135669999999999</v>
      </c>
    </row>
    <row r="3579" spans="1:2">
      <c r="A3579" s="7">
        <v>0.83</v>
      </c>
      <c r="B3579" s="7">
        <v>3.5713300000000001</v>
      </c>
    </row>
    <row r="3580" spans="1:2">
      <c r="A3580" s="7">
        <v>0.83</v>
      </c>
      <c r="B3580" s="7">
        <v>3.8083879999999999</v>
      </c>
    </row>
    <row r="3581" spans="1:2">
      <c r="A3581" s="7">
        <v>0.83</v>
      </c>
      <c r="B3581" s="7">
        <v>2.194</v>
      </c>
    </row>
    <row r="3582" spans="1:2">
      <c r="A3582" s="7">
        <v>0.83</v>
      </c>
      <c r="B3582" s="7">
        <v>3.4426969999999999</v>
      </c>
    </row>
    <row r="3583" spans="1:2">
      <c r="A3583" s="7">
        <v>0.83</v>
      </c>
      <c r="B3583" s="7">
        <v>3.1343079999999999</v>
      </c>
    </row>
    <row r="3584" spans="1:2">
      <c r="A3584" s="7">
        <v>0.83</v>
      </c>
      <c r="B3584" s="7">
        <v>3.1064500000000002</v>
      </c>
    </row>
    <row r="3585" spans="1:2">
      <c r="A3585" s="7">
        <v>0.83</v>
      </c>
      <c r="B3585" s="7">
        <v>4.4462440000000001</v>
      </c>
    </row>
    <row r="3586" spans="1:2">
      <c r="A3586" s="7">
        <v>0.83</v>
      </c>
      <c r="B3586" s="7">
        <v>4.4462440000000001</v>
      </c>
    </row>
    <row r="3587" spans="1:2">
      <c r="A3587" s="7">
        <v>0.83</v>
      </c>
      <c r="B3587" s="7">
        <v>3.1652969999999998</v>
      </c>
    </row>
    <row r="3588" spans="1:2">
      <c r="A3588" s="7">
        <v>0.83</v>
      </c>
      <c r="B3588" s="7">
        <v>3.2549790000000001</v>
      </c>
    </row>
    <row r="3589" spans="1:2">
      <c r="A3589" s="7">
        <v>0.83</v>
      </c>
      <c r="B3589" s="7">
        <v>2.3593839999999999</v>
      </c>
    </row>
    <row r="3590" spans="1:2">
      <c r="A3590" s="7">
        <v>0.83</v>
      </c>
      <c r="B3590" s="7">
        <v>3.1573090000000001</v>
      </c>
    </row>
    <row r="3591" spans="1:2">
      <c r="A3591" s="7">
        <v>0.83</v>
      </c>
      <c r="B3591" s="7">
        <v>3.087631</v>
      </c>
    </row>
    <row r="3592" spans="1:2">
      <c r="A3592" s="7">
        <v>0.83</v>
      </c>
      <c r="B3592" s="7">
        <v>3.114163</v>
      </c>
    </row>
    <row r="3593" spans="1:2">
      <c r="A3593" s="7">
        <v>0.83</v>
      </c>
      <c r="B3593" s="7">
        <v>3.8055210000000002</v>
      </c>
    </row>
    <row r="3594" spans="1:2">
      <c r="A3594" s="7">
        <v>0.83</v>
      </c>
      <c r="B3594" s="7">
        <v>2.2439710000000002</v>
      </c>
    </row>
    <row r="3595" spans="1:2">
      <c r="A3595" s="7">
        <v>0.83</v>
      </c>
      <c r="B3595" s="7">
        <v>2.3887900000000002</v>
      </c>
    </row>
    <row r="3596" spans="1:2">
      <c r="A3596" s="7">
        <v>0.83</v>
      </c>
      <c r="B3596" s="7">
        <v>2.3887900000000002</v>
      </c>
    </row>
    <row r="3597" spans="1:2">
      <c r="A3597" s="7">
        <v>0.83</v>
      </c>
      <c r="B3597" s="7">
        <v>2.455959</v>
      </c>
    </row>
    <row r="3598" spans="1:2">
      <c r="A3598" s="7">
        <v>0.83</v>
      </c>
      <c r="B3598" s="7">
        <v>2.7364090000000001</v>
      </c>
    </row>
    <row r="3599" spans="1:2">
      <c r="A3599" s="7">
        <v>0.83</v>
      </c>
      <c r="B3599" s="7">
        <v>2.6058300000000001</v>
      </c>
    </row>
    <row r="3600" spans="1:2">
      <c r="A3600" s="7">
        <v>0.83</v>
      </c>
      <c r="B3600" s="7">
        <v>2.3728129999999998</v>
      </c>
    </row>
    <row r="3601" spans="1:2">
      <c r="A3601" s="7">
        <v>0.83</v>
      </c>
      <c r="B3601" s="7">
        <v>2.4950580000000002</v>
      </c>
    </row>
    <row r="3602" spans="1:2">
      <c r="A3602" s="7">
        <v>0.83</v>
      </c>
      <c r="B3602" s="7">
        <v>3.718798</v>
      </c>
    </row>
    <row r="3603" spans="1:2">
      <c r="A3603" s="7">
        <v>0.83</v>
      </c>
      <c r="B3603" s="7">
        <v>3.4977179999999999</v>
      </c>
    </row>
    <row r="3604" spans="1:2">
      <c r="A3604" s="7">
        <v>0.83</v>
      </c>
      <c r="B3604" s="7">
        <v>1.7195549999999999</v>
      </c>
    </row>
    <row r="3605" spans="1:2">
      <c r="A3605" s="7">
        <v>0.83</v>
      </c>
      <c r="B3605" s="7">
        <v>2.7401930000000001</v>
      </c>
    </row>
    <row r="3606" spans="1:2">
      <c r="A3606" s="7">
        <v>0.83</v>
      </c>
      <c r="B3606" s="7">
        <v>1.908263</v>
      </c>
    </row>
    <row r="3607" spans="1:2">
      <c r="A3607" s="7">
        <v>0.83</v>
      </c>
      <c r="B3607" s="7">
        <v>1.963387</v>
      </c>
    </row>
    <row r="3608" spans="1:2">
      <c r="A3608" s="7">
        <v>0.83</v>
      </c>
      <c r="B3608" s="7">
        <v>2.6367630000000002</v>
      </c>
    </row>
    <row r="3609" spans="1:2">
      <c r="A3609" s="7">
        <v>0.83</v>
      </c>
      <c r="B3609" s="7">
        <v>3.9222739999999998</v>
      </c>
    </row>
    <row r="3610" spans="1:2">
      <c r="A3610" s="7">
        <v>0.83</v>
      </c>
      <c r="B3610" s="7">
        <v>5.0405790000000001</v>
      </c>
    </row>
    <row r="3611" spans="1:2">
      <c r="A3611" s="7">
        <v>0.83</v>
      </c>
      <c r="B3611" s="7">
        <v>2.5585399999999998</v>
      </c>
    </row>
    <row r="3612" spans="1:2">
      <c r="A3612" s="7">
        <v>0.83</v>
      </c>
      <c r="B3612" s="7">
        <v>2.2643119999999999</v>
      </c>
    </row>
    <row r="3613" spans="1:2">
      <c r="A3613" s="7">
        <v>0.83</v>
      </c>
      <c r="B3613" s="7">
        <v>1.576775</v>
      </c>
    </row>
    <row r="3614" spans="1:2">
      <c r="A3614" s="7">
        <v>0.83</v>
      </c>
      <c r="B3614" s="7">
        <v>4.6186889999999998</v>
      </c>
    </row>
    <row r="3615" spans="1:2">
      <c r="A3615" s="7">
        <v>0.83</v>
      </c>
      <c r="B3615" s="7">
        <v>2.765371</v>
      </c>
    </row>
    <row r="3616" spans="1:2">
      <c r="A3616" s="7">
        <v>0.82</v>
      </c>
      <c r="B3616" s="7">
        <v>1.3268740000000001</v>
      </c>
    </row>
    <row r="3617" spans="1:2">
      <c r="A3617" s="7">
        <v>0.82</v>
      </c>
      <c r="B3617" s="7">
        <v>1.432483</v>
      </c>
    </row>
    <row r="3618" spans="1:2">
      <c r="A3618" s="7">
        <v>0.82</v>
      </c>
      <c r="B3618" s="7">
        <v>3.6091299999999999</v>
      </c>
    </row>
    <row r="3619" spans="1:2">
      <c r="A3619" s="7">
        <v>0.82</v>
      </c>
      <c r="B3619" s="7">
        <v>2.8287990000000001</v>
      </c>
    </row>
    <row r="3620" spans="1:2">
      <c r="A3620" s="7">
        <v>0.82</v>
      </c>
      <c r="B3620" s="7">
        <v>3.7906529999999998</v>
      </c>
    </row>
    <row r="3621" spans="1:2">
      <c r="A3621" s="7">
        <v>0.82</v>
      </c>
      <c r="B3621" s="7">
        <v>3.2959700000000001</v>
      </c>
    </row>
    <row r="3622" spans="1:2">
      <c r="A3622" s="7">
        <v>0.82</v>
      </c>
      <c r="B3622" s="7">
        <v>4.0607490000000004</v>
      </c>
    </row>
    <row r="3623" spans="1:2">
      <c r="A3623" s="7">
        <v>0.82</v>
      </c>
      <c r="B3623" s="7">
        <v>2.9884789999999999</v>
      </c>
    </row>
    <row r="3624" spans="1:2">
      <c r="A3624" s="7">
        <v>0.82</v>
      </c>
      <c r="B3624" s="7">
        <v>3.211776</v>
      </c>
    </row>
    <row r="3625" spans="1:2">
      <c r="A3625" s="7">
        <v>0.82</v>
      </c>
      <c r="B3625" s="7">
        <v>3.7363599999999999</v>
      </c>
    </row>
    <row r="3626" spans="1:2">
      <c r="A3626" s="7">
        <v>0.82</v>
      </c>
      <c r="B3626" s="7">
        <v>2.3097219999999998</v>
      </c>
    </row>
    <row r="3627" spans="1:2">
      <c r="A3627" s="7">
        <v>0.82</v>
      </c>
      <c r="B3627" s="7">
        <v>3.7998889999999999</v>
      </c>
    </row>
    <row r="3628" spans="1:2">
      <c r="A3628" s="7">
        <v>0.82</v>
      </c>
      <c r="B3628" s="7">
        <v>2.6117520000000001</v>
      </c>
    </row>
    <row r="3629" spans="1:2">
      <c r="A3629" s="7">
        <v>0.82</v>
      </c>
      <c r="B3629" s="7">
        <v>1.746111</v>
      </c>
    </row>
    <row r="3630" spans="1:2">
      <c r="A3630" s="7">
        <v>0.82</v>
      </c>
      <c r="B3630" s="7">
        <v>1.931263</v>
      </c>
    </row>
    <row r="3631" spans="1:2">
      <c r="A3631" s="7">
        <v>0.82</v>
      </c>
      <c r="B3631" s="7">
        <v>2.4982709999999999</v>
      </c>
    </row>
    <row r="3632" spans="1:2">
      <c r="A3632" s="7">
        <v>0.82</v>
      </c>
      <c r="B3632" s="7">
        <v>2.1259700000000001</v>
      </c>
    </row>
    <row r="3633" spans="1:2">
      <c r="A3633" s="7">
        <v>0.82</v>
      </c>
      <c r="B3633" s="7">
        <v>2.9803419999999998</v>
      </c>
    </row>
    <row r="3634" spans="1:2">
      <c r="A3634" s="7">
        <v>0.82</v>
      </c>
      <c r="B3634" s="7">
        <v>2.3187319999999998</v>
      </c>
    </row>
    <row r="3635" spans="1:2">
      <c r="A3635" s="7">
        <v>0.82</v>
      </c>
      <c r="B3635" s="7">
        <v>2.4046460000000001</v>
      </c>
    </row>
    <row r="3636" spans="1:2">
      <c r="A3636" s="7">
        <v>0.82</v>
      </c>
      <c r="B3636" s="7">
        <v>2.0908259999999999</v>
      </c>
    </row>
    <row r="3637" spans="1:2">
      <c r="A3637" s="7">
        <v>0.82</v>
      </c>
      <c r="B3637" s="7">
        <v>2.2199970000000002</v>
      </c>
    </row>
    <row r="3638" spans="1:2">
      <c r="A3638" s="7">
        <v>0.82</v>
      </c>
      <c r="B3638" s="7">
        <v>3.9662269999999999</v>
      </c>
    </row>
    <row r="3639" spans="1:2">
      <c r="A3639" s="7">
        <v>0.82</v>
      </c>
      <c r="B3639" s="7">
        <v>2.0310199999999998</v>
      </c>
    </row>
    <row r="3640" spans="1:2">
      <c r="A3640" s="7">
        <v>0.82</v>
      </c>
      <c r="B3640" s="7">
        <v>3.3955039999999999</v>
      </c>
    </row>
    <row r="3641" spans="1:2">
      <c r="A3641" s="7">
        <v>0.82</v>
      </c>
      <c r="B3641" s="7">
        <v>2.8587639999999999</v>
      </c>
    </row>
    <row r="3642" spans="1:2">
      <c r="A3642" s="7">
        <v>0.82</v>
      </c>
      <c r="B3642" s="7">
        <v>3.5674410000000001</v>
      </c>
    </row>
    <row r="3643" spans="1:2">
      <c r="A3643" s="7">
        <v>0.82</v>
      </c>
      <c r="B3643" s="7">
        <v>2.946151</v>
      </c>
    </row>
    <row r="3644" spans="1:2">
      <c r="A3644" s="7">
        <v>0.82</v>
      </c>
      <c r="B3644" s="7">
        <v>2.4148239999999999</v>
      </c>
    </row>
    <row r="3645" spans="1:2">
      <c r="A3645" s="7">
        <v>0.82</v>
      </c>
      <c r="B3645" s="7">
        <v>2.8835869999999999</v>
      </c>
    </row>
    <row r="3646" spans="1:2">
      <c r="A3646" s="7">
        <v>0.82</v>
      </c>
      <c r="B3646" s="7">
        <v>2.1347839999999998</v>
      </c>
    </row>
    <row r="3647" spans="1:2">
      <c r="A3647" s="7">
        <v>0.82</v>
      </c>
      <c r="B3647" s="7">
        <v>2.1869710000000002</v>
      </c>
    </row>
    <row r="3648" spans="1:2">
      <c r="A3648" s="7">
        <v>0.82</v>
      </c>
      <c r="B3648" s="7">
        <v>4.0004150000000003</v>
      </c>
    </row>
    <row r="3649" spans="1:2">
      <c r="A3649" s="7">
        <v>0.82</v>
      </c>
      <c r="B3649" s="7">
        <v>4.4406610000000004</v>
      </c>
    </row>
    <row r="3650" spans="1:2">
      <c r="A3650" s="7">
        <v>0.82</v>
      </c>
      <c r="B3650" s="7">
        <v>3.2224409999999999</v>
      </c>
    </row>
    <row r="3651" spans="1:2">
      <c r="A3651" s="7">
        <v>0.82</v>
      </c>
      <c r="B3651" s="7">
        <v>2.1423559999999999</v>
      </c>
    </row>
    <row r="3652" spans="1:2">
      <c r="A3652" s="7">
        <v>0.82</v>
      </c>
      <c r="B3652" s="7">
        <v>2.1388950000000002</v>
      </c>
    </row>
    <row r="3653" spans="1:2">
      <c r="A3653" s="7">
        <v>0.82</v>
      </c>
      <c r="B3653" s="7">
        <v>3.0794320000000002</v>
      </c>
    </row>
    <row r="3654" spans="1:2">
      <c r="A3654" s="7">
        <v>0.82</v>
      </c>
      <c r="B3654" s="7">
        <v>2.6765940000000001</v>
      </c>
    </row>
    <row r="3655" spans="1:2">
      <c r="A3655" s="7">
        <v>0.82</v>
      </c>
      <c r="B3655" s="7">
        <v>1.630525</v>
      </c>
    </row>
    <row r="3656" spans="1:2">
      <c r="A3656" s="7">
        <v>0.82</v>
      </c>
      <c r="B3656" s="7">
        <v>2.1082610000000002</v>
      </c>
    </row>
    <row r="3657" spans="1:2">
      <c r="A3657" s="7">
        <v>0.82</v>
      </c>
      <c r="B3657" s="7">
        <v>3.043682</v>
      </c>
    </row>
    <row r="3658" spans="1:2">
      <c r="A3658" s="7">
        <v>0.82</v>
      </c>
      <c r="B3658" s="7">
        <v>2.8022079999999998</v>
      </c>
    </row>
    <row r="3659" spans="1:2">
      <c r="A3659" s="7">
        <v>0.82</v>
      </c>
      <c r="B3659" s="7">
        <v>3.706909</v>
      </c>
    </row>
    <row r="3660" spans="1:2">
      <c r="A3660" s="7">
        <v>0.82</v>
      </c>
      <c r="B3660" s="7">
        <v>4.803585</v>
      </c>
    </row>
    <row r="3661" spans="1:2">
      <c r="A3661" s="7">
        <v>0.82</v>
      </c>
      <c r="B3661" s="7">
        <v>4.803585</v>
      </c>
    </row>
    <row r="3662" spans="1:2">
      <c r="A3662" s="7">
        <v>0.82</v>
      </c>
      <c r="B3662" s="7">
        <v>2.6264609999999999</v>
      </c>
    </row>
    <row r="3663" spans="1:2">
      <c r="A3663" s="7">
        <v>0.82</v>
      </c>
      <c r="B3663" s="7">
        <v>3.0872950000000001</v>
      </c>
    </row>
    <row r="3664" spans="1:2">
      <c r="A3664" s="7">
        <v>0.82</v>
      </c>
      <c r="B3664" s="7">
        <v>4.8534629999999996</v>
      </c>
    </row>
    <row r="3665" spans="1:2">
      <c r="A3665" s="7">
        <v>0.82</v>
      </c>
      <c r="B3665" s="7">
        <v>2.3617940000000002</v>
      </c>
    </row>
    <row r="3666" spans="1:2">
      <c r="A3666" s="7">
        <v>0.82</v>
      </c>
      <c r="B3666" s="7">
        <v>2.245978</v>
      </c>
    </row>
    <row r="3667" spans="1:2">
      <c r="A3667" s="7">
        <v>0.82</v>
      </c>
      <c r="B3667" s="7">
        <v>2.8529960000000001</v>
      </c>
    </row>
    <row r="3668" spans="1:2">
      <c r="A3668" s="7">
        <v>0.82</v>
      </c>
      <c r="B3668" s="7">
        <v>4.209327</v>
      </c>
    </row>
    <row r="3669" spans="1:2">
      <c r="A3669" s="7">
        <v>0.82</v>
      </c>
      <c r="B3669" s="7">
        <v>2.976</v>
      </c>
    </row>
    <row r="3670" spans="1:2">
      <c r="A3670" s="7">
        <v>0.82</v>
      </c>
      <c r="B3670" s="7">
        <v>3.0282170000000002</v>
      </c>
    </row>
    <row r="3671" spans="1:2">
      <c r="A3671" s="7">
        <v>0.82</v>
      </c>
      <c r="B3671" s="7">
        <v>3.630538</v>
      </c>
    </row>
    <row r="3672" spans="1:2">
      <c r="A3672" s="7">
        <v>0.81</v>
      </c>
      <c r="B3672" s="7">
        <v>1.7534700000000001</v>
      </c>
    </row>
    <row r="3673" spans="1:2">
      <c r="A3673" s="7">
        <v>0.81</v>
      </c>
      <c r="B3673" s="7">
        <v>3.893097</v>
      </c>
    </row>
    <row r="3674" spans="1:2">
      <c r="A3674" s="7">
        <v>0.81</v>
      </c>
      <c r="B3674" s="7">
        <v>2.7726419999999998</v>
      </c>
    </row>
    <row r="3675" spans="1:2">
      <c r="A3675" s="7">
        <v>0.81</v>
      </c>
      <c r="B3675" s="7">
        <v>2.899365</v>
      </c>
    </row>
    <row r="3676" spans="1:2">
      <c r="A3676" s="7">
        <v>0.81</v>
      </c>
      <c r="B3676" s="7">
        <v>4.0756560000000004</v>
      </c>
    </row>
    <row r="3677" spans="1:2">
      <c r="A3677" s="7">
        <v>0.81</v>
      </c>
      <c r="B3677" s="7">
        <v>2.0609289999999998</v>
      </c>
    </row>
    <row r="3678" spans="1:2">
      <c r="A3678" s="7">
        <v>0.81</v>
      </c>
      <c r="B3678" s="7">
        <v>3.0229409999999999</v>
      </c>
    </row>
    <row r="3679" spans="1:2">
      <c r="A3679" s="7">
        <v>0.81</v>
      </c>
      <c r="B3679" s="7">
        <v>1.8407039999999999</v>
      </c>
    </row>
    <row r="3680" spans="1:2">
      <c r="A3680" s="7">
        <v>0.81</v>
      </c>
      <c r="B3680" s="7">
        <v>1.444909</v>
      </c>
    </row>
    <row r="3681" spans="1:2">
      <c r="A3681" s="7">
        <v>0.81</v>
      </c>
      <c r="B3681" s="7">
        <v>2.97607</v>
      </c>
    </row>
    <row r="3682" spans="1:2">
      <c r="A3682" s="7">
        <v>0.81</v>
      </c>
      <c r="B3682" s="7">
        <v>1.8438589999999999</v>
      </c>
    </row>
    <row r="3683" spans="1:2">
      <c r="A3683" s="7">
        <v>0.81</v>
      </c>
      <c r="B3683" s="7">
        <v>2.5481880000000001</v>
      </c>
    </row>
    <row r="3684" spans="1:2">
      <c r="A3684" s="7">
        <v>0.81</v>
      </c>
      <c r="B3684" s="7">
        <v>2.6137109999999999</v>
      </c>
    </row>
    <row r="3685" spans="1:2">
      <c r="A3685" s="7">
        <v>0.81</v>
      </c>
      <c r="B3685" s="7">
        <v>3.0712799999999998</v>
      </c>
    </row>
    <row r="3686" spans="1:2">
      <c r="A3686" s="7">
        <v>0.81</v>
      </c>
      <c r="B3686" s="7">
        <v>3.6876220000000002</v>
      </c>
    </row>
    <row r="3687" spans="1:2">
      <c r="A3687" s="7">
        <v>0.81</v>
      </c>
      <c r="B3687" s="7">
        <v>2.4644879999999998</v>
      </c>
    </row>
    <row r="3688" spans="1:2">
      <c r="A3688" s="7">
        <v>0.81</v>
      </c>
      <c r="B3688" s="7">
        <v>4.2516439999999998</v>
      </c>
    </row>
    <row r="3689" spans="1:2">
      <c r="A3689" s="7">
        <v>0.81</v>
      </c>
      <c r="B3689" s="7">
        <v>2.723973</v>
      </c>
    </row>
    <row r="3690" spans="1:2">
      <c r="A3690" s="7">
        <v>0.81</v>
      </c>
      <c r="B3690" s="7">
        <v>2.723973</v>
      </c>
    </row>
    <row r="3691" spans="1:2">
      <c r="A3691" s="7">
        <v>0.81</v>
      </c>
      <c r="B3691" s="7">
        <v>2.7120570000000002</v>
      </c>
    </row>
    <row r="3692" spans="1:2">
      <c r="A3692" s="7">
        <v>0.81</v>
      </c>
      <c r="B3692" s="7">
        <v>2.6569739999999999</v>
      </c>
    </row>
    <row r="3693" spans="1:2">
      <c r="A3693" s="7">
        <v>0.81</v>
      </c>
      <c r="B3693" s="7">
        <v>3.1792799999999999</v>
      </c>
    </row>
    <row r="3694" spans="1:2">
      <c r="A3694" s="7">
        <v>0.81</v>
      </c>
      <c r="B3694" s="7">
        <v>2.1725279999999998</v>
      </c>
    </row>
    <row r="3695" spans="1:2">
      <c r="A3695" s="7">
        <v>0.81</v>
      </c>
      <c r="B3695" s="7">
        <v>3.2379359999999999</v>
      </c>
    </row>
    <row r="3696" spans="1:2">
      <c r="A3696" s="7">
        <v>0.81</v>
      </c>
      <c r="B3696" s="7">
        <v>1.8340700000000001</v>
      </c>
    </row>
    <row r="3697" spans="1:2">
      <c r="A3697" s="7">
        <v>0.81</v>
      </c>
      <c r="B3697" s="7">
        <v>3.1144750000000001</v>
      </c>
    </row>
    <row r="3698" spans="1:2">
      <c r="A3698" s="7">
        <v>0.81</v>
      </c>
      <c r="B3698" s="7">
        <v>2.4104960000000002</v>
      </c>
    </row>
    <row r="3699" spans="1:2">
      <c r="A3699" s="7">
        <v>0.81</v>
      </c>
      <c r="B3699" s="7">
        <v>1.9171020000000001</v>
      </c>
    </row>
    <row r="3700" spans="1:2">
      <c r="A3700" s="7">
        <v>0.81</v>
      </c>
      <c r="B3700" s="7">
        <v>1.417548</v>
      </c>
    </row>
    <row r="3701" spans="1:2">
      <c r="A3701" s="7">
        <v>0.81</v>
      </c>
      <c r="B3701" s="7">
        <v>1.5977330000000001</v>
      </c>
    </row>
    <row r="3702" spans="1:2">
      <c r="A3702" s="7">
        <v>0.81</v>
      </c>
      <c r="B3702" s="7">
        <v>2.7399740000000001</v>
      </c>
    </row>
    <row r="3703" spans="1:2">
      <c r="A3703" s="7">
        <v>0.81</v>
      </c>
      <c r="B3703" s="7">
        <v>1.9319660000000001</v>
      </c>
    </row>
    <row r="3704" spans="1:2">
      <c r="A3704" s="7">
        <v>0.81</v>
      </c>
      <c r="B3704" s="7">
        <v>4.1574790000000004</v>
      </c>
    </row>
    <row r="3705" spans="1:2">
      <c r="A3705" s="7">
        <v>0.81</v>
      </c>
      <c r="B3705" s="7">
        <v>1.585529</v>
      </c>
    </row>
    <row r="3706" spans="1:2">
      <c r="A3706" s="7">
        <v>0.81</v>
      </c>
      <c r="B3706" s="7">
        <v>4.0703719999999999</v>
      </c>
    </row>
    <row r="3707" spans="1:2">
      <c r="A3707" s="7">
        <v>0.81</v>
      </c>
      <c r="B3707" s="7">
        <v>2.3299590000000001</v>
      </c>
    </row>
    <row r="3708" spans="1:2">
      <c r="A3708" s="7">
        <v>0.81</v>
      </c>
      <c r="B3708" s="7">
        <v>4.3626370000000003</v>
      </c>
    </row>
    <row r="3709" spans="1:2">
      <c r="A3709" s="7">
        <v>0.81</v>
      </c>
      <c r="B3709" s="7">
        <v>2.8931809999999998</v>
      </c>
    </row>
    <row r="3710" spans="1:2">
      <c r="A3710" s="7">
        <v>0.81</v>
      </c>
      <c r="B3710" s="7">
        <v>4.3244660000000001</v>
      </c>
    </row>
    <row r="3711" spans="1:2">
      <c r="A3711" s="7">
        <v>0.81</v>
      </c>
      <c r="B3711" s="7">
        <v>2.2043189999999999</v>
      </c>
    </row>
    <row r="3712" spans="1:2">
      <c r="A3712" s="7">
        <v>0.81</v>
      </c>
      <c r="B3712" s="7">
        <v>4.8813510000000004</v>
      </c>
    </row>
    <row r="3713" spans="1:2">
      <c r="A3713" s="7">
        <v>0.81</v>
      </c>
      <c r="B3713" s="7">
        <v>2.4676529999999999</v>
      </c>
    </row>
    <row r="3714" spans="1:2">
      <c r="A3714" s="7">
        <v>0.81</v>
      </c>
      <c r="B3714" s="7">
        <v>2.6875499999999999</v>
      </c>
    </row>
    <row r="3715" spans="1:2">
      <c r="A3715" s="7">
        <v>0.81</v>
      </c>
      <c r="B3715" s="7">
        <v>2.23001</v>
      </c>
    </row>
    <row r="3716" spans="1:2">
      <c r="A3716" s="7">
        <v>0.81</v>
      </c>
      <c r="B3716" s="7">
        <v>3.7622330000000002</v>
      </c>
    </row>
    <row r="3717" spans="1:2">
      <c r="A3717" s="7">
        <v>0.81</v>
      </c>
      <c r="B3717" s="7">
        <v>2.2336209999999999</v>
      </c>
    </row>
    <row r="3718" spans="1:2">
      <c r="A3718" s="7">
        <v>0.81</v>
      </c>
      <c r="B3718" s="7">
        <v>2.8224200000000002</v>
      </c>
    </row>
    <row r="3719" spans="1:2">
      <c r="A3719" s="7">
        <v>0.81</v>
      </c>
      <c r="B3719" s="7">
        <v>3.4087040000000002</v>
      </c>
    </row>
    <row r="3720" spans="1:2">
      <c r="A3720" s="7">
        <v>0.81</v>
      </c>
      <c r="B3720" s="7">
        <v>2.4481099999999998</v>
      </c>
    </row>
    <row r="3721" spans="1:2">
      <c r="A3721" s="7">
        <v>0.81</v>
      </c>
      <c r="B3721" s="7">
        <v>1.40744</v>
      </c>
    </row>
    <row r="3722" spans="1:2">
      <c r="A3722" s="7">
        <v>0.81</v>
      </c>
      <c r="B3722" s="7">
        <v>3.3619370000000002</v>
      </c>
    </row>
    <row r="3723" spans="1:2">
      <c r="A3723" s="7">
        <v>0.81</v>
      </c>
      <c r="B3723" s="7">
        <v>2.321879</v>
      </c>
    </row>
    <row r="3724" spans="1:2">
      <c r="A3724" s="7">
        <v>0.81</v>
      </c>
      <c r="B3724" s="7">
        <v>2.7099829999999998</v>
      </c>
    </row>
    <row r="3725" spans="1:2">
      <c r="A3725" s="7">
        <v>0.81</v>
      </c>
      <c r="B3725" s="7">
        <v>3.2094779999999998</v>
      </c>
    </row>
    <row r="3726" spans="1:2">
      <c r="A3726" s="7">
        <v>0.81</v>
      </c>
      <c r="B3726" s="7">
        <v>6.4923599999999997</v>
      </c>
    </row>
    <row r="3727" spans="1:2">
      <c r="A3727" s="7">
        <v>0.81</v>
      </c>
      <c r="B3727" s="7">
        <v>3.6818559999999998</v>
      </c>
    </row>
    <row r="3728" spans="1:2">
      <c r="A3728" s="7">
        <v>0.81</v>
      </c>
      <c r="B3728" s="7">
        <v>3.2087110000000001</v>
      </c>
    </row>
    <row r="3729" spans="1:2">
      <c r="A3729" s="7">
        <v>0.81</v>
      </c>
      <c r="B3729" s="7">
        <v>3.703999</v>
      </c>
    </row>
    <row r="3730" spans="1:2">
      <c r="A3730" s="7">
        <v>0.81</v>
      </c>
      <c r="B3730" s="7">
        <v>3.790597</v>
      </c>
    </row>
    <row r="3731" spans="1:2">
      <c r="A3731" s="7">
        <v>0.81</v>
      </c>
      <c r="B3731" s="7">
        <v>1.6349320000000001</v>
      </c>
    </row>
    <row r="3732" spans="1:2">
      <c r="A3732" s="7">
        <v>0.8</v>
      </c>
      <c r="B3732" s="7">
        <v>3.6307429999999998</v>
      </c>
    </row>
    <row r="3733" spans="1:2">
      <c r="A3733" s="7">
        <v>0.8</v>
      </c>
      <c r="B3733" s="7">
        <v>2.6919840000000002</v>
      </c>
    </row>
    <row r="3734" spans="1:2">
      <c r="A3734" s="7">
        <v>0.8</v>
      </c>
      <c r="B3734" s="7">
        <v>3.6137220000000001</v>
      </c>
    </row>
    <row r="3735" spans="1:2">
      <c r="A3735" s="7">
        <v>0.8</v>
      </c>
      <c r="B3735" s="7">
        <v>1.3907849999999999</v>
      </c>
    </row>
    <row r="3736" spans="1:2">
      <c r="A3736" s="7">
        <v>0.8</v>
      </c>
      <c r="B3736" s="7">
        <v>3.1009359999999999</v>
      </c>
    </row>
    <row r="3737" spans="1:2">
      <c r="A3737" s="7">
        <v>0.8</v>
      </c>
      <c r="B3737" s="7">
        <v>2.0241880000000001</v>
      </c>
    </row>
    <row r="3738" spans="1:2">
      <c r="A3738" s="7">
        <v>0.8</v>
      </c>
      <c r="B3738" s="7">
        <v>4.345472</v>
      </c>
    </row>
    <row r="3739" spans="1:2">
      <c r="A3739" s="7">
        <v>0.8</v>
      </c>
      <c r="B3739" s="7">
        <v>1.9627870000000001</v>
      </c>
    </row>
    <row r="3740" spans="1:2">
      <c r="A3740" s="7">
        <v>0.8</v>
      </c>
      <c r="B3740" s="7">
        <v>2.4601660000000001</v>
      </c>
    </row>
    <row r="3741" spans="1:2">
      <c r="A3741" s="7">
        <v>0.8</v>
      </c>
      <c r="B3741" s="7">
        <v>2.703589</v>
      </c>
    </row>
    <row r="3742" spans="1:2">
      <c r="A3742" s="7">
        <v>0.8</v>
      </c>
      <c r="B3742" s="7">
        <v>1.836303</v>
      </c>
    </row>
    <row r="3743" spans="1:2">
      <c r="A3743" s="7">
        <v>0.8</v>
      </c>
      <c r="B3743" s="7">
        <v>1.836346</v>
      </c>
    </row>
    <row r="3744" spans="1:2">
      <c r="A3744" s="7">
        <v>0.8</v>
      </c>
      <c r="B3744" s="7">
        <v>1.971751</v>
      </c>
    </row>
    <row r="3745" spans="1:2">
      <c r="A3745" s="7">
        <v>0.8</v>
      </c>
      <c r="B3745" s="7">
        <v>3.7105480000000002</v>
      </c>
    </row>
    <row r="3746" spans="1:2">
      <c r="A3746" s="7">
        <v>0.8</v>
      </c>
      <c r="B3746" s="7">
        <v>4.447247</v>
      </c>
    </row>
    <row r="3747" spans="1:2">
      <c r="A3747" s="7">
        <v>0.8</v>
      </c>
      <c r="B3747" s="7">
        <v>3.4322279999999998</v>
      </c>
    </row>
    <row r="3748" spans="1:2">
      <c r="A3748" s="7">
        <v>0.8</v>
      </c>
      <c r="B3748" s="7">
        <v>2.7360669999999998</v>
      </c>
    </row>
    <row r="3749" spans="1:2">
      <c r="A3749" s="7">
        <v>0.8</v>
      </c>
      <c r="B3749" s="7">
        <v>2.4933380000000001</v>
      </c>
    </row>
    <row r="3750" spans="1:2">
      <c r="A3750" s="7">
        <v>0.8</v>
      </c>
      <c r="B3750" s="7">
        <v>1.8492679999999999</v>
      </c>
    </row>
    <row r="3751" spans="1:2">
      <c r="A3751" s="7">
        <v>0.8</v>
      </c>
      <c r="B3751" s="7">
        <v>2.5637690000000002</v>
      </c>
    </row>
    <row r="3752" spans="1:2">
      <c r="A3752" s="7">
        <v>0.8</v>
      </c>
      <c r="B3752" s="7">
        <v>1.936669</v>
      </c>
    </row>
    <row r="3753" spans="1:2">
      <c r="A3753" s="7">
        <v>0.8</v>
      </c>
      <c r="B3753" s="7">
        <v>3.3649749999999998</v>
      </c>
    </row>
    <row r="3754" spans="1:2">
      <c r="A3754" s="7">
        <v>0.8</v>
      </c>
      <c r="B3754" s="7">
        <v>2.5285980000000001</v>
      </c>
    </row>
    <row r="3755" spans="1:2">
      <c r="A3755" s="7">
        <v>0.8</v>
      </c>
      <c r="B3755" s="7">
        <v>1.5793489999999999</v>
      </c>
    </row>
    <row r="3756" spans="1:2">
      <c r="A3756" s="7">
        <v>0.8</v>
      </c>
      <c r="B3756" s="7">
        <v>2.7029429999999999</v>
      </c>
    </row>
    <row r="3757" spans="1:2">
      <c r="A3757" s="7">
        <v>0.8</v>
      </c>
      <c r="B3757" s="7">
        <v>3.5350679999999999</v>
      </c>
    </row>
    <row r="3758" spans="1:2">
      <c r="A3758" s="7">
        <v>0.8</v>
      </c>
      <c r="B3758" s="7">
        <v>3.186877</v>
      </c>
    </row>
    <row r="3759" spans="1:2">
      <c r="A3759" s="7">
        <v>0.8</v>
      </c>
      <c r="B3759" s="7">
        <v>4.1624059999999998</v>
      </c>
    </row>
    <row r="3760" spans="1:2">
      <c r="A3760" s="7">
        <v>0.8</v>
      </c>
      <c r="B3760" s="7">
        <v>2.1416789999999999</v>
      </c>
    </row>
    <row r="3761" spans="1:2">
      <c r="A3761" s="7">
        <v>0.8</v>
      </c>
      <c r="B3761" s="7">
        <v>2.638226</v>
      </c>
    </row>
    <row r="3762" spans="1:2">
      <c r="A3762" s="7">
        <v>0.8</v>
      </c>
      <c r="B3762" s="7">
        <v>2.3709159999999998</v>
      </c>
    </row>
    <row r="3763" spans="1:2">
      <c r="A3763" s="7">
        <v>0.8</v>
      </c>
      <c r="B3763" s="7">
        <v>3.1597729999999999</v>
      </c>
    </row>
    <row r="3764" spans="1:2">
      <c r="A3764" s="7">
        <v>0.8</v>
      </c>
      <c r="B3764" s="7">
        <v>3.5160290000000001</v>
      </c>
    </row>
    <row r="3765" spans="1:2">
      <c r="A3765" s="7">
        <v>0.8</v>
      </c>
      <c r="B3765" s="7">
        <v>3.9951490000000001</v>
      </c>
    </row>
    <row r="3766" spans="1:2">
      <c r="A3766" s="7">
        <v>0.8</v>
      </c>
      <c r="B3766" s="7">
        <v>2.2171409999999998</v>
      </c>
    </row>
    <row r="3767" spans="1:2">
      <c r="A3767" s="7">
        <v>0.8</v>
      </c>
      <c r="B3767" s="7">
        <v>2.5137109999999998</v>
      </c>
    </row>
    <row r="3768" spans="1:2">
      <c r="A3768" s="7">
        <v>0.8</v>
      </c>
      <c r="B3768" s="7">
        <v>2.865307</v>
      </c>
    </row>
    <row r="3769" spans="1:2">
      <c r="A3769" s="7">
        <v>0.8</v>
      </c>
      <c r="B3769" s="7">
        <v>2.8829739999999999</v>
      </c>
    </row>
    <row r="3770" spans="1:2">
      <c r="A3770" s="7">
        <v>0.8</v>
      </c>
      <c r="B3770" s="7">
        <v>1.792861</v>
      </c>
    </row>
    <row r="3771" spans="1:2">
      <c r="A3771" s="7">
        <v>0.8</v>
      </c>
      <c r="B3771" s="7">
        <v>4.1382440000000003</v>
      </c>
    </row>
    <row r="3772" spans="1:2">
      <c r="A3772" s="7">
        <v>0.8</v>
      </c>
      <c r="B3772" s="7">
        <v>1.9165970000000001</v>
      </c>
    </row>
    <row r="3773" spans="1:2">
      <c r="A3773" s="7">
        <v>0.8</v>
      </c>
      <c r="B3773" s="7">
        <v>1.9809810000000001</v>
      </c>
    </row>
    <row r="3774" spans="1:2">
      <c r="A3774" s="7">
        <v>0.8</v>
      </c>
      <c r="B3774" s="7">
        <v>4.6499940000000004</v>
      </c>
    </row>
    <row r="3775" spans="1:2">
      <c r="A3775" s="7">
        <v>0.8</v>
      </c>
      <c r="B3775" s="7">
        <v>2.8896519999999999</v>
      </c>
    </row>
    <row r="3776" spans="1:2">
      <c r="A3776" s="7">
        <v>0.8</v>
      </c>
      <c r="B3776" s="7">
        <v>3.276859</v>
      </c>
    </row>
    <row r="3777" spans="1:2">
      <c r="A3777" s="7">
        <v>0.8</v>
      </c>
      <c r="B3777" s="7">
        <v>3.9011300000000002</v>
      </c>
    </row>
    <row r="3778" spans="1:2">
      <c r="A3778" s="7">
        <v>0.8</v>
      </c>
      <c r="B3778" s="7">
        <v>1.489716</v>
      </c>
    </row>
    <row r="3779" spans="1:2">
      <c r="A3779" s="7">
        <v>0.8</v>
      </c>
      <c r="B3779" s="7">
        <v>1.930415</v>
      </c>
    </row>
    <row r="3780" spans="1:2">
      <c r="A3780" s="7">
        <v>0.8</v>
      </c>
      <c r="B3780" s="7">
        <v>1.5220130000000001</v>
      </c>
    </row>
    <row r="3781" spans="1:2">
      <c r="A3781" s="7">
        <v>0.8</v>
      </c>
      <c r="B3781" s="7">
        <v>3.4646880000000002</v>
      </c>
    </row>
    <row r="3782" spans="1:2">
      <c r="A3782" s="7">
        <v>0.8</v>
      </c>
      <c r="B3782" s="7">
        <v>2.6669879999999999</v>
      </c>
    </row>
    <row r="3783" spans="1:2">
      <c r="A3783" s="7">
        <v>0.8</v>
      </c>
      <c r="B3783" s="7">
        <v>2.9925280000000001</v>
      </c>
    </row>
    <row r="3784" spans="1:2">
      <c r="A3784" s="7">
        <v>0.79</v>
      </c>
      <c r="B3784" s="7">
        <v>3.4104420000000002</v>
      </c>
    </row>
    <row r="3785" spans="1:2">
      <c r="A3785" s="7">
        <v>0.79</v>
      </c>
      <c r="B3785" s="7">
        <v>1.4508840000000001</v>
      </c>
    </row>
    <row r="3786" spans="1:2">
      <c r="A3786" s="7">
        <v>0.79</v>
      </c>
      <c r="B3786" s="7">
        <v>2.5648219999999999</v>
      </c>
    </row>
    <row r="3787" spans="1:2">
      <c r="A3787" s="7">
        <v>0.79</v>
      </c>
      <c r="B3787" s="7">
        <v>1.58762</v>
      </c>
    </row>
    <row r="3788" spans="1:2">
      <c r="A3788" s="7">
        <v>0.79</v>
      </c>
      <c r="B3788" s="7">
        <v>1.58762</v>
      </c>
    </row>
    <row r="3789" spans="1:2">
      <c r="A3789" s="7">
        <v>0.79</v>
      </c>
      <c r="B3789" s="7">
        <v>3.2437879999999999</v>
      </c>
    </row>
    <row r="3790" spans="1:2">
      <c r="A3790" s="7">
        <v>0.79</v>
      </c>
      <c r="B3790" s="7">
        <v>1.383764</v>
      </c>
    </row>
    <row r="3791" spans="1:2">
      <c r="A3791" s="7">
        <v>0.79</v>
      </c>
      <c r="B3791" s="7">
        <v>2.6138330000000001</v>
      </c>
    </row>
    <row r="3792" spans="1:2">
      <c r="A3792" s="7">
        <v>0.79</v>
      </c>
      <c r="B3792" s="7">
        <v>2.4504440000000001</v>
      </c>
    </row>
    <row r="3793" spans="1:2">
      <c r="A3793" s="7">
        <v>0.79</v>
      </c>
      <c r="B3793" s="7">
        <v>2.9534850000000001</v>
      </c>
    </row>
    <row r="3794" spans="1:2">
      <c r="A3794" s="7">
        <v>0.79</v>
      </c>
      <c r="B3794" s="7">
        <v>4.1802159999999997</v>
      </c>
    </row>
    <row r="3795" spans="1:2">
      <c r="A3795" s="7">
        <v>0.79</v>
      </c>
      <c r="B3795" s="7">
        <v>4.3731369999999998</v>
      </c>
    </row>
    <row r="3796" spans="1:2">
      <c r="A3796" s="7">
        <v>0.79</v>
      </c>
      <c r="B3796" s="7">
        <v>4.0198239999999998</v>
      </c>
    </row>
    <row r="3797" spans="1:2">
      <c r="A3797" s="7">
        <v>0.79</v>
      </c>
      <c r="B3797" s="7">
        <v>3.6816800000000001</v>
      </c>
    </row>
    <row r="3798" spans="1:2">
      <c r="A3798" s="7">
        <v>0.79</v>
      </c>
      <c r="B3798" s="7">
        <v>2.8659490000000001</v>
      </c>
    </row>
    <row r="3799" spans="1:2">
      <c r="A3799" s="7">
        <v>0.79</v>
      </c>
      <c r="B3799" s="7">
        <v>2.1781470000000001</v>
      </c>
    </row>
    <row r="3800" spans="1:2">
      <c r="A3800" s="7">
        <v>0.79</v>
      </c>
      <c r="B3800" s="7">
        <v>3.0522770000000001</v>
      </c>
    </row>
    <row r="3801" spans="1:2">
      <c r="A3801" s="7">
        <v>0.79</v>
      </c>
      <c r="B3801" s="7">
        <v>2.5442499999999999</v>
      </c>
    </row>
    <row r="3802" spans="1:2">
      <c r="A3802" s="7">
        <v>0.79</v>
      </c>
      <c r="B3802" s="7">
        <v>4.5758530000000004</v>
      </c>
    </row>
    <row r="3803" spans="1:2">
      <c r="A3803" s="7">
        <v>0.79</v>
      </c>
      <c r="B3803" s="7">
        <v>3.336821</v>
      </c>
    </row>
    <row r="3804" spans="1:2">
      <c r="A3804" s="7">
        <v>0.79</v>
      </c>
      <c r="B3804" s="7">
        <v>1.3937740000000001</v>
      </c>
    </row>
    <row r="3805" spans="1:2">
      <c r="A3805" s="7">
        <v>0.79</v>
      </c>
      <c r="B3805" s="7">
        <v>3.4923489999999999</v>
      </c>
    </row>
    <row r="3806" spans="1:2">
      <c r="A3806" s="7">
        <v>0.79</v>
      </c>
      <c r="B3806" s="7">
        <v>3.4923489999999999</v>
      </c>
    </row>
    <row r="3807" spans="1:2">
      <c r="A3807" s="7">
        <v>0.79</v>
      </c>
      <c r="B3807" s="7">
        <v>2.9641649999999999</v>
      </c>
    </row>
    <row r="3808" spans="1:2">
      <c r="A3808" s="7">
        <v>0.79</v>
      </c>
      <c r="B3808" s="7">
        <v>3.8304740000000002</v>
      </c>
    </row>
    <row r="3809" spans="1:2">
      <c r="A3809" s="7">
        <v>0.79</v>
      </c>
      <c r="B3809" s="7">
        <v>5.0561239999999996</v>
      </c>
    </row>
    <row r="3810" spans="1:2">
      <c r="A3810" s="7">
        <v>0.79</v>
      </c>
      <c r="B3810" s="7">
        <v>4.5846929999999997</v>
      </c>
    </row>
    <row r="3811" spans="1:2">
      <c r="A3811" s="7">
        <v>0.79</v>
      </c>
      <c r="B3811" s="7">
        <v>2.698852</v>
      </c>
    </row>
    <row r="3812" spans="1:2">
      <c r="A3812" s="7">
        <v>0.79</v>
      </c>
      <c r="B3812" s="7">
        <v>2.3021780000000001</v>
      </c>
    </row>
    <row r="3813" spans="1:2">
      <c r="A3813" s="7">
        <v>0.79</v>
      </c>
      <c r="B3813" s="7">
        <v>3.0512540000000001</v>
      </c>
    </row>
    <row r="3814" spans="1:2">
      <c r="A3814" s="7">
        <v>0.79</v>
      </c>
      <c r="B3814" s="7">
        <v>2.1000770000000002</v>
      </c>
    </row>
    <row r="3815" spans="1:2">
      <c r="A3815" s="7">
        <v>0.79</v>
      </c>
      <c r="B3815" s="7">
        <v>3.390962</v>
      </c>
    </row>
    <row r="3816" spans="1:2">
      <c r="A3816" s="7">
        <v>0.79</v>
      </c>
      <c r="B3816" s="7">
        <v>2.9632459999999998</v>
      </c>
    </row>
    <row r="3817" spans="1:2">
      <c r="A3817" s="7">
        <v>0.79</v>
      </c>
      <c r="B3817" s="7">
        <v>1.4033450000000001</v>
      </c>
    </row>
    <row r="3818" spans="1:2">
      <c r="A3818" s="7">
        <v>0.79</v>
      </c>
      <c r="B3818" s="7">
        <v>2.6525840000000001</v>
      </c>
    </row>
    <row r="3819" spans="1:2">
      <c r="A3819" s="7">
        <v>0.79</v>
      </c>
      <c r="B3819" s="7">
        <v>2.5568629999999999</v>
      </c>
    </row>
    <row r="3820" spans="1:2">
      <c r="A3820" s="7">
        <v>0.79</v>
      </c>
      <c r="B3820" s="7">
        <v>3.492121</v>
      </c>
    </row>
    <row r="3821" spans="1:2">
      <c r="A3821" s="7">
        <v>0.79</v>
      </c>
      <c r="B3821" s="7">
        <v>1.7582249999999999</v>
      </c>
    </row>
    <row r="3822" spans="1:2">
      <c r="A3822" s="7">
        <v>0.79</v>
      </c>
      <c r="B3822" s="7">
        <v>2.0237180000000001</v>
      </c>
    </row>
    <row r="3823" spans="1:2">
      <c r="A3823" s="7">
        <v>0.79</v>
      </c>
      <c r="B3823" s="7">
        <v>2.204774</v>
      </c>
    </row>
    <row r="3824" spans="1:2">
      <c r="A3824" s="7">
        <v>0.79</v>
      </c>
      <c r="B3824" s="7">
        <v>4.288411</v>
      </c>
    </row>
    <row r="3825" spans="1:2">
      <c r="A3825" s="7">
        <v>0.79</v>
      </c>
      <c r="B3825" s="7">
        <v>2.2377769999999999</v>
      </c>
    </row>
    <row r="3826" spans="1:2">
      <c r="A3826" s="7">
        <v>0.79</v>
      </c>
      <c r="B3826" s="7">
        <v>2.333634</v>
      </c>
    </row>
    <row r="3827" spans="1:2">
      <c r="A3827" s="7">
        <v>0.79</v>
      </c>
      <c r="B3827" s="7">
        <v>3.2011639999999999</v>
      </c>
    </row>
    <row r="3828" spans="1:2">
      <c r="A3828" s="7">
        <v>0.79</v>
      </c>
      <c r="B3828" s="7">
        <v>3.2011639999999999</v>
      </c>
    </row>
    <row r="3829" spans="1:2">
      <c r="A3829" s="7">
        <v>0.79</v>
      </c>
      <c r="B3829" s="7">
        <v>3.2011639999999999</v>
      </c>
    </row>
    <row r="3830" spans="1:2">
      <c r="A3830" s="7">
        <v>0.79</v>
      </c>
      <c r="B3830" s="7">
        <v>3.2011639999999999</v>
      </c>
    </row>
    <row r="3831" spans="1:2">
      <c r="A3831" s="7">
        <v>0.79</v>
      </c>
      <c r="B3831" s="7">
        <v>3.2011639999999999</v>
      </c>
    </row>
    <row r="3832" spans="1:2">
      <c r="A3832" s="7">
        <v>0.79</v>
      </c>
      <c r="B3832" s="7">
        <v>3.8118590000000001</v>
      </c>
    </row>
    <row r="3833" spans="1:2">
      <c r="A3833" s="7">
        <v>0.79</v>
      </c>
      <c r="B3833" s="7">
        <v>2.3565749999999999</v>
      </c>
    </row>
    <row r="3834" spans="1:2">
      <c r="A3834" s="7">
        <v>0.79</v>
      </c>
      <c r="B3834" s="7">
        <v>2.057302</v>
      </c>
    </row>
    <row r="3835" spans="1:2">
      <c r="A3835" s="7">
        <v>0.79</v>
      </c>
      <c r="B3835" s="7">
        <v>2.5308510000000002</v>
      </c>
    </row>
    <row r="3836" spans="1:2">
      <c r="A3836" s="7">
        <v>0.79</v>
      </c>
      <c r="B3836" s="7">
        <v>3.6732269999999998</v>
      </c>
    </row>
    <row r="3837" spans="1:2">
      <c r="A3837" s="7">
        <v>0.79</v>
      </c>
      <c r="B3837" s="7">
        <v>2.409932</v>
      </c>
    </row>
    <row r="3838" spans="1:2">
      <c r="A3838" s="7">
        <v>0.79</v>
      </c>
      <c r="B3838" s="7">
        <v>2.6107629999999999</v>
      </c>
    </row>
    <row r="3839" spans="1:2">
      <c r="A3839" s="7">
        <v>0.79</v>
      </c>
      <c r="B3839" s="7">
        <v>3.6449500000000001</v>
      </c>
    </row>
    <row r="3840" spans="1:2">
      <c r="A3840" s="7">
        <v>0.79</v>
      </c>
      <c r="B3840" s="7">
        <v>3.4336519999999999</v>
      </c>
    </row>
    <row r="3841" spans="1:2">
      <c r="A3841" s="7">
        <v>0.79</v>
      </c>
      <c r="B3841" s="7">
        <v>2.7033710000000002</v>
      </c>
    </row>
    <row r="3842" spans="1:2">
      <c r="A3842" s="7">
        <v>0.79</v>
      </c>
      <c r="B3842" s="7">
        <v>2.0839840000000001</v>
      </c>
    </row>
    <row r="3843" spans="1:2">
      <c r="A3843" s="7">
        <v>0.79</v>
      </c>
      <c r="B3843" s="7">
        <v>2.596085</v>
      </c>
    </row>
    <row r="3844" spans="1:2">
      <c r="A3844" s="7">
        <v>0.79</v>
      </c>
      <c r="B3844" s="7">
        <v>2.541874</v>
      </c>
    </row>
    <row r="3845" spans="1:2">
      <c r="A3845" s="7">
        <v>0.78</v>
      </c>
      <c r="B3845" s="7">
        <v>2.6344620000000001</v>
      </c>
    </row>
    <row r="3846" spans="1:2">
      <c r="A3846" s="7">
        <v>0.78</v>
      </c>
      <c r="B3846" s="7">
        <v>2.0442309999999999</v>
      </c>
    </row>
    <row r="3847" spans="1:2">
      <c r="A3847" s="7">
        <v>0.78</v>
      </c>
      <c r="B3847" s="7">
        <v>2.9254980000000002</v>
      </c>
    </row>
    <row r="3848" spans="1:2">
      <c r="A3848" s="7">
        <v>0.78</v>
      </c>
      <c r="B3848" s="7">
        <v>1.408482</v>
      </c>
    </row>
    <row r="3849" spans="1:2">
      <c r="A3849" s="7">
        <v>0.78</v>
      </c>
      <c r="B3849" s="7">
        <v>1.5986910000000001</v>
      </c>
    </row>
    <row r="3850" spans="1:2">
      <c r="A3850" s="7">
        <v>0.78</v>
      </c>
      <c r="B3850" s="7">
        <v>3.8539509999999999</v>
      </c>
    </row>
    <row r="3851" spans="1:2">
      <c r="A3851" s="7">
        <v>0.78</v>
      </c>
      <c r="B3851" s="7">
        <v>2.0544120000000001</v>
      </c>
    </row>
    <row r="3852" spans="1:2">
      <c r="A3852" s="7">
        <v>0.78</v>
      </c>
      <c r="B3852" s="7">
        <v>3.2073969999999998</v>
      </c>
    </row>
    <row r="3853" spans="1:2">
      <c r="A3853" s="7">
        <v>0.78</v>
      </c>
      <c r="B3853" s="7">
        <v>1.6019620000000001</v>
      </c>
    </row>
    <row r="3854" spans="1:2">
      <c r="A3854" s="7">
        <v>0.78</v>
      </c>
      <c r="B3854" s="7">
        <v>2.2237939999999998</v>
      </c>
    </row>
    <row r="3855" spans="1:2">
      <c r="A3855" s="7">
        <v>0.78</v>
      </c>
      <c r="B3855" s="7">
        <v>4.0964609999999997</v>
      </c>
    </row>
    <row r="3856" spans="1:2">
      <c r="A3856" s="7">
        <v>0.78</v>
      </c>
      <c r="B3856" s="7">
        <v>2.5159560000000001</v>
      </c>
    </row>
    <row r="3857" spans="1:2">
      <c r="A3857" s="7">
        <v>0.78</v>
      </c>
      <c r="B3857" s="7">
        <v>4.7322340000000001</v>
      </c>
    </row>
    <row r="3858" spans="1:2">
      <c r="A3858" s="7">
        <v>0.78</v>
      </c>
      <c r="B3858" s="7">
        <v>4.6899540000000002</v>
      </c>
    </row>
    <row r="3859" spans="1:2">
      <c r="A3859" s="7">
        <v>0.78</v>
      </c>
      <c r="B3859" s="7">
        <v>4.6899540000000002</v>
      </c>
    </row>
    <row r="3860" spans="1:2">
      <c r="A3860" s="7">
        <v>0.78</v>
      </c>
      <c r="B3860" s="7">
        <v>3.8501669999999999</v>
      </c>
    </row>
    <row r="3861" spans="1:2">
      <c r="A3861" s="7">
        <v>0.78</v>
      </c>
      <c r="B3861" s="7">
        <v>3.8501669999999999</v>
      </c>
    </row>
    <row r="3862" spans="1:2">
      <c r="A3862" s="7">
        <v>0.78</v>
      </c>
      <c r="B3862" s="7">
        <v>3.602903</v>
      </c>
    </row>
    <row r="3863" spans="1:2">
      <c r="A3863" s="7">
        <v>0.78</v>
      </c>
      <c r="B3863" s="7">
        <v>4.0497129999999997</v>
      </c>
    </row>
    <row r="3864" spans="1:2">
      <c r="A3864" s="7">
        <v>0.78</v>
      </c>
      <c r="B3864" s="7">
        <v>4.1061459999999999</v>
      </c>
    </row>
    <row r="3865" spans="1:2">
      <c r="A3865" s="7">
        <v>0.78</v>
      </c>
      <c r="B3865" s="7">
        <v>1.9981819999999999</v>
      </c>
    </row>
    <row r="3866" spans="1:2">
      <c r="A3866" s="7">
        <v>0.78</v>
      </c>
      <c r="B3866" s="7">
        <v>5.776033</v>
      </c>
    </row>
    <row r="3867" spans="1:2">
      <c r="A3867" s="7">
        <v>0.78</v>
      </c>
      <c r="B3867" s="7">
        <v>4.5144890000000002</v>
      </c>
    </row>
    <row r="3868" spans="1:2">
      <c r="A3868" s="7">
        <v>0.78</v>
      </c>
      <c r="B3868" s="7">
        <v>3.073159</v>
      </c>
    </row>
    <row r="3869" spans="1:2">
      <c r="A3869" s="7">
        <v>0.78</v>
      </c>
      <c r="B3869" s="7">
        <v>2.8684560000000001</v>
      </c>
    </row>
    <row r="3870" spans="1:2">
      <c r="A3870" s="7">
        <v>0.78</v>
      </c>
      <c r="B3870" s="7">
        <v>1.5600229999999999</v>
      </c>
    </row>
    <row r="3871" spans="1:2">
      <c r="A3871" s="7">
        <v>0.78</v>
      </c>
      <c r="B3871" s="7">
        <v>2.0869659999999999</v>
      </c>
    </row>
    <row r="3872" spans="1:2">
      <c r="A3872" s="7">
        <v>0.78</v>
      </c>
      <c r="B3872" s="7">
        <v>2.2378969999999998</v>
      </c>
    </row>
    <row r="3873" spans="1:2">
      <c r="A3873" s="7">
        <v>0.78</v>
      </c>
      <c r="B3873" s="7">
        <v>3.0926990000000001</v>
      </c>
    </row>
    <row r="3874" spans="1:2">
      <c r="A3874" s="7">
        <v>0.78</v>
      </c>
      <c r="B3874" s="7">
        <v>1.5644800000000001</v>
      </c>
    </row>
    <row r="3875" spans="1:2">
      <c r="A3875" s="7">
        <v>0.78</v>
      </c>
      <c r="B3875" s="7">
        <v>3.3373729999999999</v>
      </c>
    </row>
    <row r="3876" spans="1:2">
      <c r="A3876" s="7">
        <v>0.78</v>
      </c>
      <c r="B3876" s="7">
        <v>2.0741019999999999</v>
      </c>
    </row>
    <row r="3877" spans="1:2">
      <c r="A3877" s="7">
        <v>0.78</v>
      </c>
      <c r="B3877" s="7">
        <v>2.7004269999999999</v>
      </c>
    </row>
    <row r="3878" spans="1:2">
      <c r="A3878" s="7">
        <v>0.78</v>
      </c>
      <c r="B3878" s="7">
        <v>2.0376970000000001</v>
      </c>
    </row>
    <row r="3879" spans="1:2">
      <c r="A3879" s="7">
        <v>0.78</v>
      </c>
      <c r="B3879" s="7">
        <v>3.6401599999999998</v>
      </c>
    </row>
    <row r="3880" spans="1:2">
      <c r="A3880" s="7">
        <v>0.78</v>
      </c>
      <c r="B3880" s="7">
        <v>1.6536960000000001</v>
      </c>
    </row>
    <row r="3881" spans="1:2">
      <c r="A3881" s="7">
        <v>0.78</v>
      </c>
      <c r="B3881" s="7">
        <v>1.6253759999999999</v>
      </c>
    </row>
    <row r="3882" spans="1:2">
      <c r="A3882" s="7">
        <v>0.78</v>
      </c>
      <c r="B3882" s="7">
        <v>1.319599</v>
      </c>
    </row>
    <row r="3883" spans="1:2">
      <c r="A3883" s="7">
        <v>0.78</v>
      </c>
      <c r="B3883" s="7">
        <v>1.9524790000000001</v>
      </c>
    </row>
    <row r="3884" spans="1:2">
      <c r="A3884" s="7">
        <v>0.78</v>
      </c>
      <c r="B3884" s="7">
        <v>2.3755259999999998</v>
      </c>
    </row>
    <row r="3885" spans="1:2">
      <c r="A3885" s="7">
        <v>0.78</v>
      </c>
      <c r="B3885" s="7">
        <v>1.8483130000000001</v>
      </c>
    </row>
    <row r="3886" spans="1:2">
      <c r="A3886" s="7">
        <v>0.78</v>
      </c>
      <c r="B3886" s="7">
        <v>2.8065220000000002</v>
      </c>
    </row>
    <row r="3887" spans="1:2">
      <c r="A3887" s="7">
        <v>0.77</v>
      </c>
      <c r="B3887" s="7">
        <v>1.9853130000000001</v>
      </c>
    </row>
    <row r="3888" spans="1:2">
      <c r="A3888" s="7">
        <v>0.77</v>
      </c>
      <c r="B3888" s="7">
        <v>2.4201969999999999</v>
      </c>
    </row>
    <row r="3889" spans="1:2">
      <c r="A3889" s="7">
        <v>0.77</v>
      </c>
      <c r="B3889" s="7">
        <v>3.3257479999999999</v>
      </c>
    </row>
    <row r="3890" spans="1:2">
      <c r="A3890" s="7">
        <v>0.77</v>
      </c>
      <c r="B3890" s="7">
        <v>2.7015090000000002</v>
      </c>
    </row>
    <row r="3891" spans="1:2">
      <c r="A3891" s="7">
        <v>0.77</v>
      </c>
      <c r="B3891" s="7">
        <v>2.2478180000000001</v>
      </c>
    </row>
    <row r="3892" spans="1:2">
      <c r="A3892" s="7">
        <v>0.77</v>
      </c>
      <c r="B3892" s="7">
        <v>2.0984259999999999</v>
      </c>
    </row>
    <row r="3893" spans="1:2">
      <c r="A3893" s="7">
        <v>0.77</v>
      </c>
      <c r="B3893" s="7">
        <v>4.291099</v>
      </c>
    </row>
    <row r="3894" spans="1:2">
      <c r="A3894" s="7">
        <v>0.77</v>
      </c>
      <c r="B3894" s="7">
        <v>1.9320870000000001</v>
      </c>
    </row>
    <row r="3895" spans="1:2">
      <c r="A3895" s="7">
        <v>0.77</v>
      </c>
      <c r="B3895" s="7">
        <v>4.6455970000000004</v>
      </c>
    </row>
    <row r="3896" spans="1:2">
      <c r="A3896" s="7">
        <v>0.77</v>
      </c>
      <c r="B3896" s="7">
        <v>2.870581</v>
      </c>
    </row>
    <row r="3897" spans="1:2">
      <c r="A3897" s="7">
        <v>0.77</v>
      </c>
      <c r="B3897" s="7">
        <v>2.8740579999999998</v>
      </c>
    </row>
    <row r="3898" spans="1:2">
      <c r="A3898" s="7">
        <v>0.77</v>
      </c>
      <c r="B3898" s="7">
        <v>4.4649679999999998</v>
      </c>
    </row>
    <row r="3899" spans="1:2">
      <c r="A3899" s="7">
        <v>0.77</v>
      </c>
      <c r="B3899" s="7">
        <v>3.1301519999999998</v>
      </c>
    </row>
    <row r="3900" spans="1:2">
      <c r="A3900" s="7">
        <v>0.77</v>
      </c>
      <c r="B3900" s="7">
        <v>2.264885</v>
      </c>
    </row>
    <row r="3901" spans="1:2">
      <c r="A3901" s="7">
        <v>0.77</v>
      </c>
      <c r="B3901" s="7">
        <v>3.617826</v>
      </c>
    </row>
    <row r="3902" spans="1:2">
      <c r="A3902" s="7">
        <v>0.77</v>
      </c>
      <c r="B3902" s="7">
        <v>3.3662640000000001</v>
      </c>
    </row>
    <row r="3903" spans="1:2">
      <c r="A3903" s="7">
        <v>0.77</v>
      </c>
      <c r="B3903" s="7">
        <v>2.8451089999999999</v>
      </c>
    </row>
    <row r="3904" spans="1:2">
      <c r="A3904" s="7">
        <v>0.77</v>
      </c>
      <c r="B3904" s="7">
        <v>3.1624370000000002</v>
      </c>
    </row>
    <row r="3905" spans="1:2">
      <c r="A3905" s="7">
        <v>0.77</v>
      </c>
      <c r="B3905" s="7">
        <v>1.629896</v>
      </c>
    </row>
    <row r="3906" spans="1:2">
      <c r="A3906" s="7">
        <v>0.77</v>
      </c>
      <c r="B3906" s="7">
        <v>2.0832250000000001</v>
      </c>
    </row>
    <row r="3907" spans="1:2">
      <c r="A3907" s="7">
        <v>0.77</v>
      </c>
      <c r="B3907" s="7">
        <v>1.5383739999999999</v>
      </c>
    </row>
    <row r="3908" spans="1:2">
      <c r="A3908" s="7">
        <v>0.77</v>
      </c>
      <c r="B3908" s="7">
        <v>1.4499740000000001</v>
      </c>
    </row>
    <row r="3909" spans="1:2">
      <c r="A3909" s="7">
        <v>0.77</v>
      </c>
      <c r="B3909" s="7">
        <v>2.6673559999999998</v>
      </c>
    </row>
    <row r="3910" spans="1:2">
      <c r="A3910" s="7">
        <v>0.77</v>
      </c>
      <c r="B3910" s="7">
        <v>4.5363980000000002</v>
      </c>
    </row>
    <row r="3911" spans="1:2">
      <c r="A3911" s="7">
        <v>0.77</v>
      </c>
      <c r="B3911" s="7">
        <v>4.0999400000000001</v>
      </c>
    </row>
    <row r="3912" spans="1:2">
      <c r="A3912" s="7">
        <v>0.77</v>
      </c>
      <c r="B3912" s="7">
        <v>2.2967010000000001</v>
      </c>
    </row>
    <row r="3913" spans="1:2">
      <c r="A3913" s="7">
        <v>0.77</v>
      </c>
      <c r="B3913" s="7">
        <v>1.701697</v>
      </c>
    </row>
    <row r="3914" spans="1:2">
      <c r="A3914" s="7">
        <v>0.77</v>
      </c>
      <c r="B3914" s="7">
        <v>2.7079629999999999</v>
      </c>
    </row>
    <row r="3915" spans="1:2">
      <c r="A3915" s="7">
        <v>0.77</v>
      </c>
      <c r="B3915" s="7">
        <v>2.7631519999999998</v>
      </c>
    </row>
    <row r="3916" spans="1:2">
      <c r="A3916" s="7">
        <v>0.77</v>
      </c>
      <c r="B3916" s="7">
        <v>2.5203769999999999</v>
      </c>
    </row>
    <row r="3917" spans="1:2">
      <c r="A3917" s="7">
        <v>0.77</v>
      </c>
      <c r="B3917" s="7">
        <v>2.3783180000000002</v>
      </c>
    </row>
    <row r="3918" spans="1:2">
      <c r="A3918" s="7">
        <v>0.77</v>
      </c>
      <c r="B3918" s="7">
        <v>5.0553220000000003</v>
      </c>
    </row>
    <row r="3919" spans="1:2">
      <c r="A3919" s="7">
        <v>0.77</v>
      </c>
      <c r="B3919" s="7">
        <v>4.1935539999999998</v>
      </c>
    </row>
    <row r="3920" spans="1:2">
      <c r="A3920" s="7">
        <v>0.77</v>
      </c>
      <c r="B3920" s="7">
        <v>2.0767869999999999</v>
      </c>
    </row>
    <row r="3921" spans="1:2">
      <c r="A3921" s="7">
        <v>0.77</v>
      </c>
      <c r="B3921" s="7">
        <v>2.048953</v>
      </c>
    </row>
    <row r="3922" spans="1:2">
      <c r="A3922" s="7">
        <v>0.77</v>
      </c>
      <c r="B3922" s="7">
        <v>2.8858220000000001</v>
      </c>
    </row>
    <row r="3923" spans="1:2">
      <c r="A3923" s="7">
        <v>0.77</v>
      </c>
      <c r="B3923" s="7">
        <v>2.7574239999999999</v>
      </c>
    </row>
    <row r="3924" spans="1:2">
      <c r="A3924" s="7">
        <v>0.77</v>
      </c>
      <c r="B3924" s="7">
        <v>2.5840619999999999</v>
      </c>
    </row>
    <row r="3925" spans="1:2">
      <c r="A3925" s="7">
        <v>0.77</v>
      </c>
      <c r="B3925" s="7">
        <v>2.9766010000000001</v>
      </c>
    </row>
    <row r="3926" spans="1:2">
      <c r="A3926" s="7">
        <v>0.77</v>
      </c>
      <c r="B3926" s="7">
        <v>2.9545689999999998</v>
      </c>
    </row>
    <row r="3927" spans="1:2">
      <c r="A3927" s="7">
        <v>0.77</v>
      </c>
      <c r="B3927" s="7">
        <v>3.1096970000000002</v>
      </c>
    </row>
    <row r="3928" spans="1:2">
      <c r="A3928" s="7">
        <v>0.77</v>
      </c>
      <c r="B3928" s="7">
        <v>2.2469980000000001</v>
      </c>
    </row>
    <row r="3929" spans="1:2">
      <c r="A3929" s="7">
        <v>0.77</v>
      </c>
      <c r="B3929" s="7">
        <v>2.5330979999999998</v>
      </c>
    </row>
    <row r="3930" spans="1:2">
      <c r="A3930" s="7">
        <v>0.77</v>
      </c>
      <c r="B3930" s="7">
        <v>2.647688</v>
      </c>
    </row>
    <row r="3931" spans="1:2">
      <c r="A3931" s="7">
        <v>0.77</v>
      </c>
      <c r="B3931" s="7">
        <v>3.192971</v>
      </c>
    </row>
    <row r="3932" spans="1:2">
      <c r="A3932" s="7">
        <v>0.77</v>
      </c>
      <c r="B3932" s="7">
        <v>2.5839249999999998</v>
      </c>
    </row>
    <row r="3933" spans="1:2">
      <c r="A3933" s="7">
        <v>0.77</v>
      </c>
      <c r="B3933" s="7">
        <v>1.599537</v>
      </c>
    </row>
    <row r="3934" spans="1:2">
      <c r="A3934" s="7">
        <v>0.77</v>
      </c>
      <c r="B3934" s="7">
        <v>1.876673</v>
      </c>
    </row>
    <row r="3935" spans="1:2">
      <c r="A3935" s="7">
        <v>0.77</v>
      </c>
      <c r="B3935" s="7">
        <v>3.5878399999999999</v>
      </c>
    </row>
    <row r="3936" spans="1:2">
      <c r="A3936" s="7">
        <v>0.77</v>
      </c>
      <c r="B3936" s="7">
        <v>2.2868249999999999</v>
      </c>
    </row>
    <row r="3937" spans="1:2">
      <c r="A3937" s="7">
        <v>0.77</v>
      </c>
      <c r="B3937" s="7">
        <v>2.8328060000000002</v>
      </c>
    </row>
    <row r="3938" spans="1:2">
      <c r="A3938" s="7">
        <v>0.77</v>
      </c>
      <c r="B3938" s="7">
        <v>1.7692920000000001</v>
      </c>
    </row>
    <row r="3939" spans="1:2">
      <c r="A3939" s="7">
        <v>0.77</v>
      </c>
      <c r="B3939" s="7">
        <v>3.0937160000000001</v>
      </c>
    </row>
    <row r="3940" spans="1:2">
      <c r="A3940" s="7">
        <v>0.77</v>
      </c>
      <c r="B3940" s="7">
        <v>2.5986039999999999</v>
      </c>
    </row>
    <row r="3941" spans="1:2">
      <c r="A3941" s="7">
        <v>0.77</v>
      </c>
      <c r="B3941" s="7">
        <v>1.6186389999999999</v>
      </c>
    </row>
    <row r="3942" spans="1:2">
      <c r="A3942" s="7">
        <v>0.77</v>
      </c>
      <c r="B3942" s="7">
        <v>2.0397409999999998</v>
      </c>
    </row>
    <row r="3943" spans="1:2">
      <c r="A3943" s="7">
        <v>0.77</v>
      </c>
      <c r="B3943" s="7">
        <v>2.1448550000000002</v>
      </c>
    </row>
    <row r="3944" spans="1:2">
      <c r="A3944" s="7">
        <v>0.77</v>
      </c>
      <c r="B3944" s="7">
        <v>1.8303370000000001</v>
      </c>
    </row>
    <row r="3945" spans="1:2">
      <c r="A3945" s="7">
        <v>0.77</v>
      </c>
      <c r="B3945" s="7">
        <v>2.2722479999999998</v>
      </c>
    </row>
    <row r="3946" spans="1:2">
      <c r="A3946" s="7">
        <v>0.77</v>
      </c>
      <c r="B3946" s="7">
        <v>3.123637</v>
      </c>
    </row>
    <row r="3947" spans="1:2">
      <c r="A3947" s="7">
        <v>0.77</v>
      </c>
      <c r="B3947" s="7">
        <v>2.7034820000000002</v>
      </c>
    </row>
    <row r="3948" spans="1:2">
      <c r="A3948" s="7">
        <v>0.77</v>
      </c>
      <c r="B3948" s="7">
        <v>2.7920980000000002</v>
      </c>
    </row>
    <row r="3949" spans="1:2">
      <c r="A3949" s="7">
        <v>0.77</v>
      </c>
      <c r="B3949" s="7">
        <v>3.966383</v>
      </c>
    </row>
    <row r="3950" spans="1:2">
      <c r="A3950" s="7">
        <v>0.77</v>
      </c>
      <c r="B3950" s="7">
        <v>1.4488190000000001</v>
      </c>
    </row>
    <row r="3951" spans="1:2">
      <c r="A3951" s="7">
        <v>0.77</v>
      </c>
      <c r="B3951" s="7">
        <v>2.6269680000000002</v>
      </c>
    </row>
    <row r="3952" spans="1:2">
      <c r="A3952" s="7">
        <v>0.77</v>
      </c>
      <c r="B3952" s="7">
        <v>1.755344</v>
      </c>
    </row>
    <row r="3953" spans="1:2">
      <c r="A3953" s="7">
        <v>0.77</v>
      </c>
      <c r="B3953" s="7">
        <v>2.5645920000000002</v>
      </c>
    </row>
    <row r="3954" spans="1:2">
      <c r="A3954" s="7">
        <v>0.76</v>
      </c>
      <c r="B3954" s="7">
        <v>2.2198869999999999</v>
      </c>
    </row>
    <row r="3955" spans="1:2">
      <c r="A3955" s="7">
        <v>0.76</v>
      </c>
      <c r="B3955" s="7">
        <v>4.5783509999999996</v>
      </c>
    </row>
    <row r="3956" spans="1:2">
      <c r="A3956" s="7">
        <v>0.76</v>
      </c>
      <c r="B3956" s="7">
        <v>3.1136689999999998</v>
      </c>
    </row>
    <row r="3957" spans="1:2">
      <c r="A3957" s="7">
        <v>0.76</v>
      </c>
      <c r="B3957" s="7">
        <v>2.5444900000000001</v>
      </c>
    </row>
    <row r="3958" spans="1:2">
      <c r="A3958" s="7">
        <v>0.76</v>
      </c>
      <c r="B3958" s="7">
        <v>1.4785740000000001</v>
      </c>
    </row>
    <row r="3959" spans="1:2">
      <c r="A3959" s="7">
        <v>0.76</v>
      </c>
      <c r="B3959" s="7">
        <v>3.4252039999999999</v>
      </c>
    </row>
    <row r="3960" spans="1:2">
      <c r="A3960" s="7">
        <v>0.76</v>
      </c>
      <c r="B3960" s="7">
        <v>2.8009729999999999</v>
      </c>
    </row>
    <row r="3961" spans="1:2">
      <c r="A3961" s="7">
        <v>0.76</v>
      </c>
      <c r="B3961" s="7">
        <v>4.1675620000000002</v>
      </c>
    </row>
    <row r="3962" spans="1:2">
      <c r="A3962" s="7">
        <v>0.76</v>
      </c>
      <c r="B3962" s="7">
        <v>2.4681489999999999</v>
      </c>
    </row>
    <row r="3963" spans="1:2">
      <c r="A3963" s="7">
        <v>0.76</v>
      </c>
      <c r="B3963" s="7">
        <v>2.9692430000000001</v>
      </c>
    </row>
    <row r="3964" spans="1:2">
      <c r="A3964" s="7">
        <v>0.76</v>
      </c>
      <c r="B3964" s="7">
        <v>3.4996770000000001</v>
      </c>
    </row>
    <row r="3965" spans="1:2">
      <c r="A3965" s="7">
        <v>0.76</v>
      </c>
      <c r="B3965" s="7">
        <v>2.6179209999999999</v>
      </c>
    </row>
    <row r="3966" spans="1:2">
      <c r="A3966" s="7">
        <v>0.76</v>
      </c>
      <c r="B3966" s="7">
        <v>3.0277599999999998</v>
      </c>
    </row>
    <row r="3967" spans="1:2">
      <c r="A3967" s="7">
        <v>0.76</v>
      </c>
      <c r="B3967" s="7">
        <v>2.6633309999999999</v>
      </c>
    </row>
    <row r="3968" spans="1:2">
      <c r="A3968" s="7">
        <v>0.76</v>
      </c>
      <c r="B3968" s="7">
        <v>3.0194269999999999</v>
      </c>
    </row>
    <row r="3969" spans="1:2">
      <c r="A3969" s="7">
        <v>0.76</v>
      </c>
      <c r="B3969" s="7">
        <v>2.624571</v>
      </c>
    </row>
    <row r="3970" spans="1:2">
      <c r="A3970" s="7">
        <v>0.76</v>
      </c>
      <c r="B3970" s="7">
        <v>2.692199</v>
      </c>
    </row>
    <row r="3971" spans="1:2">
      <c r="A3971" s="7">
        <v>0.76</v>
      </c>
      <c r="B3971" s="7">
        <v>2.9564400000000002</v>
      </c>
    </row>
    <row r="3972" spans="1:2">
      <c r="A3972" s="7">
        <v>0.76</v>
      </c>
      <c r="B3972" s="7">
        <v>4.0029839999999997</v>
      </c>
    </row>
    <row r="3973" spans="1:2">
      <c r="A3973" s="7">
        <v>0.76</v>
      </c>
      <c r="B3973" s="7">
        <v>1.575121</v>
      </c>
    </row>
    <row r="3974" spans="1:2">
      <c r="A3974" s="7">
        <v>0.76</v>
      </c>
      <c r="B3974" s="7">
        <v>2.3541979999999998</v>
      </c>
    </row>
    <row r="3975" spans="1:2">
      <c r="A3975" s="7">
        <v>0.76</v>
      </c>
      <c r="B3975" s="7">
        <v>4.6846449999999997</v>
      </c>
    </row>
    <row r="3976" spans="1:2">
      <c r="A3976" s="7">
        <v>0.76</v>
      </c>
      <c r="B3976" s="7">
        <v>1.93119</v>
      </c>
    </row>
    <row r="3977" spans="1:2">
      <c r="A3977" s="7">
        <v>0.76</v>
      </c>
      <c r="B3977" s="7">
        <v>2.7450589999999999</v>
      </c>
    </row>
    <row r="3978" spans="1:2">
      <c r="A3978" s="7">
        <v>0.76</v>
      </c>
      <c r="B3978" s="7">
        <v>2.1172650000000002</v>
      </c>
    </row>
    <row r="3979" spans="1:2">
      <c r="A3979" s="7">
        <v>0.76</v>
      </c>
      <c r="B3979" s="7">
        <v>5.4005729999999996</v>
      </c>
    </row>
    <row r="3980" spans="1:2">
      <c r="A3980" s="7">
        <v>0.76</v>
      </c>
      <c r="B3980" s="7">
        <v>3.328271</v>
      </c>
    </row>
    <row r="3981" spans="1:2">
      <c r="A3981" s="7">
        <v>0.76</v>
      </c>
      <c r="B3981" s="7">
        <v>2.6084109999999998</v>
      </c>
    </row>
    <row r="3982" spans="1:2">
      <c r="A3982" s="7">
        <v>0.76</v>
      </c>
      <c r="B3982" s="7">
        <v>2.7594379999999998</v>
      </c>
    </row>
    <row r="3983" spans="1:2">
      <c r="A3983" s="7">
        <v>0.76</v>
      </c>
      <c r="B3983" s="7">
        <v>4.3012980000000001</v>
      </c>
    </row>
    <row r="3984" spans="1:2">
      <c r="A3984" s="7">
        <v>0.76</v>
      </c>
      <c r="B3984" s="7">
        <v>3.477662</v>
      </c>
    </row>
    <row r="3985" spans="1:2">
      <c r="A3985" s="7">
        <v>0.76</v>
      </c>
      <c r="B3985" s="7">
        <v>2.399241</v>
      </c>
    </row>
    <row r="3986" spans="1:2">
      <c r="A3986" s="7">
        <v>0.76</v>
      </c>
      <c r="B3986" s="7">
        <v>2.8678780000000001</v>
      </c>
    </row>
    <row r="3987" spans="1:2">
      <c r="A3987" s="7">
        <v>0.76</v>
      </c>
      <c r="B3987" s="7">
        <v>3.4531890000000001</v>
      </c>
    </row>
    <row r="3988" spans="1:2">
      <c r="A3988" s="7">
        <v>0.76</v>
      </c>
      <c r="B3988" s="7">
        <v>1.5012380000000001</v>
      </c>
    </row>
    <row r="3989" spans="1:2">
      <c r="A3989" s="7">
        <v>0.76</v>
      </c>
      <c r="B3989" s="7">
        <v>2.3137490000000001</v>
      </c>
    </row>
    <row r="3990" spans="1:2">
      <c r="A3990" s="7">
        <v>0.76</v>
      </c>
      <c r="B3990" s="7">
        <v>3.7789779999999999</v>
      </c>
    </row>
    <row r="3991" spans="1:2">
      <c r="A3991" s="7">
        <v>0.76</v>
      </c>
      <c r="B3991" s="7">
        <v>2.5590649999999999</v>
      </c>
    </row>
    <row r="3992" spans="1:2">
      <c r="A3992" s="7">
        <v>0.76</v>
      </c>
      <c r="B3992" s="7">
        <v>1.908345</v>
      </c>
    </row>
    <row r="3993" spans="1:2">
      <c r="A3993" s="7">
        <v>0.76</v>
      </c>
      <c r="B3993" s="7">
        <v>3.532076</v>
      </c>
    </row>
    <row r="3994" spans="1:2">
      <c r="A3994" s="7">
        <v>0.76</v>
      </c>
      <c r="B3994" s="7">
        <v>4.0192690000000004</v>
      </c>
    </row>
    <row r="3995" spans="1:2">
      <c r="A3995" s="7">
        <v>0.76</v>
      </c>
      <c r="B3995" s="7">
        <v>1.9012260000000001</v>
      </c>
    </row>
    <row r="3996" spans="1:2">
      <c r="A3996" s="7">
        <v>0.76</v>
      </c>
      <c r="B3996" s="7">
        <v>4.5781179999999999</v>
      </c>
    </row>
    <row r="3997" spans="1:2">
      <c r="A3997" s="7">
        <v>0.76</v>
      </c>
      <c r="B3997" s="7">
        <v>2.5072930000000002</v>
      </c>
    </row>
    <row r="3998" spans="1:2">
      <c r="A3998" s="7">
        <v>0.76</v>
      </c>
      <c r="B3998" s="7">
        <v>2.1505079999999999</v>
      </c>
    </row>
    <row r="3999" spans="1:2">
      <c r="A3999" s="7">
        <v>0.76</v>
      </c>
      <c r="B3999" s="7">
        <v>3.2240389999999999</v>
      </c>
    </row>
    <row r="4000" spans="1:2">
      <c r="A4000" s="7">
        <v>0.76</v>
      </c>
      <c r="B4000" s="7">
        <v>1.918831</v>
      </c>
    </row>
    <row r="4001" spans="1:2">
      <c r="A4001" s="7">
        <v>0.76</v>
      </c>
      <c r="B4001" s="7">
        <v>2.774762</v>
      </c>
    </row>
    <row r="4002" spans="1:2">
      <c r="A4002" s="7">
        <v>0.76</v>
      </c>
      <c r="B4002" s="7">
        <v>3.1084369999999999</v>
      </c>
    </row>
    <row r="4003" spans="1:2">
      <c r="A4003" s="7">
        <v>0.76</v>
      </c>
      <c r="B4003" s="7">
        <v>2.375556</v>
      </c>
    </row>
    <row r="4004" spans="1:2">
      <c r="A4004" s="7">
        <v>0.76</v>
      </c>
      <c r="B4004" s="7">
        <v>1.543558</v>
      </c>
    </row>
    <row r="4005" spans="1:2">
      <c r="A4005" s="7">
        <v>0.76</v>
      </c>
      <c r="B4005" s="7">
        <v>4.1026759999999998</v>
      </c>
    </row>
    <row r="4006" spans="1:2">
      <c r="A4006" s="7">
        <v>0.76</v>
      </c>
      <c r="B4006" s="7">
        <v>1.9080159999999999</v>
      </c>
    </row>
    <row r="4007" spans="1:2">
      <c r="A4007" s="7">
        <v>0.76</v>
      </c>
      <c r="B4007" s="7">
        <v>1.8170869999999999</v>
      </c>
    </row>
    <row r="4008" spans="1:2">
      <c r="A4008" s="7">
        <v>0.76</v>
      </c>
      <c r="B4008" s="7">
        <v>3.277237</v>
      </c>
    </row>
    <row r="4009" spans="1:2">
      <c r="A4009" s="7">
        <v>0.76</v>
      </c>
      <c r="B4009" s="7">
        <v>3.7111550000000002</v>
      </c>
    </row>
    <row r="4010" spans="1:2">
      <c r="A4010" s="7">
        <v>0.76</v>
      </c>
      <c r="B4010" s="7">
        <v>3.1910180000000001</v>
      </c>
    </row>
    <row r="4011" spans="1:2">
      <c r="A4011" s="7">
        <v>0.76</v>
      </c>
      <c r="B4011" s="7">
        <v>3.5375939999999999</v>
      </c>
    </row>
    <row r="4012" spans="1:2">
      <c r="A4012" s="7">
        <v>0.76</v>
      </c>
      <c r="B4012" s="7">
        <v>2.353907</v>
      </c>
    </row>
    <row r="4013" spans="1:2">
      <c r="A4013" s="7">
        <v>0.76</v>
      </c>
      <c r="B4013" s="7">
        <v>2.4849510000000001</v>
      </c>
    </row>
    <row r="4014" spans="1:2">
      <c r="A4014" s="7">
        <v>0.76</v>
      </c>
      <c r="B4014" s="7">
        <v>1.715123</v>
      </c>
    </row>
    <row r="4015" spans="1:2">
      <c r="A4015" s="7">
        <v>0.76</v>
      </c>
      <c r="B4015" s="7">
        <v>1.3039689999999999</v>
      </c>
    </row>
    <row r="4016" spans="1:2">
      <c r="A4016" s="7">
        <v>0.76</v>
      </c>
      <c r="B4016" s="7">
        <v>2.009201</v>
      </c>
    </row>
    <row r="4017" spans="1:2">
      <c r="A4017" s="7">
        <v>0.76</v>
      </c>
      <c r="B4017" s="7">
        <v>1.5177210000000001</v>
      </c>
    </row>
    <row r="4018" spans="1:2">
      <c r="A4018" s="7">
        <v>0.76</v>
      </c>
      <c r="B4018" s="7">
        <v>2.8716550000000001</v>
      </c>
    </row>
    <row r="4019" spans="1:2">
      <c r="A4019" s="7">
        <v>0.76</v>
      </c>
      <c r="B4019" s="7">
        <v>2.1820889999999999</v>
      </c>
    </row>
    <row r="4020" spans="1:2">
      <c r="A4020" s="7">
        <v>0.76</v>
      </c>
      <c r="B4020" s="7">
        <v>1.7605949999999999</v>
      </c>
    </row>
    <row r="4021" spans="1:2">
      <c r="A4021" s="7">
        <v>0.76</v>
      </c>
      <c r="B4021" s="7">
        <v>2.2035870000000002</v>
      </c>
    </row>
    <row r="4022" spans="1:2">
      <c r="A4022" s="7">
        <v>0.76</v>
      </c>
      <c r="B4022" s="7">
        <v>2.4017569999999999</v>
      </c>
    </row>
    <row r="4023" spans="1:2">
      <c r="A4023" s="7">
        <v>0.75</v>
      </c>
      <c r="B4023" s="7">
        <v>2.751573</v>
      </c>
    </row>
    <row r="4024" spans="1:2">
      <c r="A4024" s="7">
        <v>0.75</v>
      </c>
      <c r="B4024" s="7">
        <v>1.572333</v>
      </c>
    </row>
    <row r="4025" spans="1:2">
      <c r="A4025" s="7">
        <v>0.75</v>
      </c>
      <c r="B4025" s="7">
        <v>3.34897</v>
      </c>
    </row>
    <row r="4026" spans="1:2">
      <c r="A4026" s="7">
        <v>0.75</v>
      </c>
      <c r="B4026" s="7">
        <v>2.7887650000000002</v>
      </c>
    </row>
    <row r="4027" spans="1:2">
      <c r="A4027" s="7">
        <v>0.75</v>
      </c>
      <c r="B4027" s="7">
        <v>3.3140149999999999</v>
      </c>
    </row>
    <row r="4028" spans="1:2">
      <c r="A4028" s="7">
        <v>0.75</v>
      </c>
      <c r="B4028" s="7">
        <v>2.0793180000000002</v>
      </c>
    </row>
    <row r="4029" spans="1:2">
      <c r="A4029" s="7">
        <v>0.75</v>
      </c>
      <c r="B4029" s="7">
        <v>2.6826970000000001</v>
      </c>
    </row>
    <row r="4030" spans="1:2">
      <c r="A4030" s="7">
        <v>0.75</v>
      </c>
      <c r="B4030" s="7">
        <v>3.1052010000000001</v>
      </c>
    </row>
    <row r="4031" spans="1:2">
      <c r="A4031" s="7">
        <v>0.75</v>
      </c>
      <c r="B4031" s="7">
        <v>2.943892</v>
      </c>
    </row>
    <row r="4032" spans="1:2">
      <c r="A4032" s="7">
        <v>0.75</v>
      </c>
      <c r="B4032" s="7">
        <v>2.0154169999999998</v>
      </c>
    </row>
    <row r="4033" spans="1:2">
      <c r="A4033" s="7">
        <v>0.75</v>
      </c>
      <c r="B4033" s="7">
        <v>2.167681</v>
      </c>
    </row>
    <row r="4034" spans="1:2">
      <c r="A4034" s="7">
        <v>0.75</v>
      </c>
      <c r="B4034" s="7">
        <v>4.8615500000000003</v>
      </c>
    </row>
    <row r="4035" spans="1:2">
      <c r="A4035" s="7">
        <v>0.75</v>
      </c>
      <c r="B4035" s="7">
        <v>2.8763260000000002</v>
      </c>
    </row>
    <row r="4036" spans="1:2">
      <c r="A4036" s="7">
        <v>0.75</v>
      </c>
      <c r="B4036" s="7">
        <v>3.78396</v>
      </c>
    </row>
    <row r="4037" spans="1:2">
      <c r="A4037" s="7">
        <v>0.75</v>
      </c>
      <c r="B4037" s="7">
        <v>2.14852</v>
      </c>
    </row>
    <row r="4038" spans="1:2">
      <c r="A4038" s="7">
        <v>0.75</v>
      </c>
      <c r="B4038" s="7">
        <v>2.3446750000000001</v>
      </c>
    </row>
    <row r="4039" spans="1:2">
      <c r="A4039" s="7">
        <v>0.75</v>
      </c>
      <c r="B4039" s="7">
        <v>1.7273480000000001</v>
      </c>
    </row>
    <row r="4040" spans="1:2">
      <c r="A4040" s="7">
        <v>0.75</v>
      </c>
      <c r="B4040" s="7">
        <v>4.7119210000000002</v>
      </c>
    </row>
    <row r="4041" spans="1:2">
      <c r="A4041" s="7">
        <v>0.75</v>
      </c>
      <c r="B4041" s="7">
        <v>3.8315830000000002</v>
      </c>
    </row>
    <row r="4042" spans="1:2">
      <c r="A4042" s="7">
        <v>0.75</v>
      </c>
      <c r="B4042" s="7">
        <v>2.833847</v>
      </c>
    </row>
    <row r="4043" spans="1:2">
      <c r="A4043" s="7">
        <v>0.75</v>
      </c>
      <c r="B4043" s="7">
        <v>2.5314969999999999</v>
      </c>
    </row>
    <row r="4044" spans="1:2">
      <c r="A4044" s="7">
        <v>0.75</v>
      </c>
      <c r="B4044" s="7">
        <v>1.82982</v>
      </c>
    </row>
    <row r="4045" spans="1:2">
      <c r="A4045" s="7">
        <v>0.75</v>
      </c>
      <c r="B4045" s="7">
        <v>4.3953350000000002</v>
      </c>
    </row>
    <row r="4046" spans="1:2">
      <c r="A4046" s="7">
        <v>0.75</v>
      </c>
      <c r="B4046" s="7">
        <v>2.6307779999999998</v>
      </c>
    </row>
    <row r="4047" spans="1:2">
      <c r="A4047" s="7">
        <v>0.75</v>
      </c>
      <c r="B4047" s="7">
        <v>3.619761</v>
      </c>
    </row>
    <row r="4048" spans="1:2">
      <c r="A4048" s="7">
        <v>0.75</v>
      </c>
      <c r="B4048" s="7">
        <v>2.5333070000000002</v>
      </c>
    </row>
    <row r="4049" spans="1:2">
      <c r="A4049" s="7">
        <v>0.75</v>
      </c>
      <c r="B4049" s="7">
        <v>3.8982939999999999</v>
      </c>
    </row>
    <row r="4050" spans="1:2">
      <c r="A4050" s="7">
        <v>0.75</v>
      </c>
      <c r="B4050" s="7">
        <v>5.1621629999999996</v>
      </c>
    </row>
    <row r="4051" spans="1:2">
      <c r="A4051" s="7">
        <v>0.75</v>
      </c>
      <c r="B4051" s="7">
        <v>1.507153</v>
      </c>
    </row>
    <row r="4052" spans="1:2">
      <c r="A4052" s="7">
        <v>0.75</v>
      </c>
      <c r="B4052" s="7">
        <v>3.404763</v>
      </c>
    </row>
    <row r="4053" spans="1:2">
      <c r="A4053" s="7">
        <v>0.75</v>
      </c>
      <c r="B4053" s="7">
        <v>2.5448210000000002</v>
      </c>
    </row>
    <row r="4054" spans="1:2">
      <c r="A4054" s="7">
        <v>0.75</v>
      </c>
      <c r="B4054" s="7">
        <v>2.6332949999999999</v>
      </c>
    </row>
    <row r="4055" spans="1:2">
      <c r="A4055" s="7">
        <v>0.75</v>
      </c>
      <c r="B4055" s="7">
        <v>3.864506</v>
      </c>
    </row>
    <row r="4056" spans="1:2">
      <c r="A4056" s="7">
        <v>0.75</v>
      </c>
      <c r="B4056" s="7">
        <v>2.1095229999999998</v>
      </c>
    </row>
    <row r="4057" spans="1:2">
      <c r="A4057" s="7">
        <v>0.75</v>
      </c>
      <c r="B4057" s="7">
        <v>3.6610499999999999</v>
      </c>
    </row>
    <row r="4058" spans="1:2">
      <c r="A4058" s="7">
        <v>0.75</v>
      </c>
      <c r="B4058" s="7">
        <v>2.3073359999999998</v>
      </c>
    </row>
    <row r="4059" spans="1:2">
      <c r="A4059" s="7">
        <v>0.75</v>
      </c>
      <c r="B4059" s="7">
        <v>4.032591</v>
      </c>
    </row>
    <row r="4060" spans="1:2">
      <c r="A4060" s="7">
        <v>0.75</v>
      </c>
      <c r="B4060" s="7">
        <v>1.7652110000000001</v>
      </c>
    </row>
    <row r="4061" spans="1:2">
      <c r="A4061" s="7">
        <v>0.75</v>
      </c>
      <c r="B4061" s="7">
        <v>3.171214</v>
      </c>
    </row>
    <row r="4062" spans="1:2">
      <c r="A4062" s="7">
        <v>0.75</v>
      </c>
      <c r="B4062" s="7">
        <v>2.4571079999999998</v>
      </c>
    </row>
    <row r="4063" spans="1:2">
      <c r="A4063" s="7">
        <v>0.75</v>
      </c>
      <c r="B4063" s="7">
        <v>1.6634409999999999</v>
      </c>
    </row>
    <row r="4064" spans="1:2">
      <c r="A4064" s="7">
        <v>0.75</v>
      </c>
      <c r="B4064" s="7">
        <v>2.6063519999999998</v>
      </c>
    </row>
    <row r="4065" spans="1:2">
      <c r="A4065" s="7">
        <v>0.75</v>
      </c>
      <c r="B4065" s="7">
        <v>4.4585619999999997</v>
      </c>
    </row>
    <row r="4066" spans="1:2">
      <c r="A4066" s="7">
        <v>0.75</v>
      </c>
      <c r="B4066" s="7">
        <v>1.508532</v>
      </c>
    </row>
    <row r="4067" spans="1:2">
      <c r="A4067" s="7">
        <v>0.75</v>
      </c>
      <c r="B4067" s="7">
        <v>2.2857959999999999</v>
      </c>
    </row>
    <row r="4068" spans="1:2">
      <c r="A4068" s="7">
        <v>0.75</v>
      </c>
      <c r="B4068" s="7">
        <v>2.6075710000000001</v>
      </c>
    </row>
    <row r="4069" spans="1:2">
      <c r="A4069" s="7">
        <v>0.75</v>
      </c>
      <c r="B4069" s="7">
        <v>2.4736359999999999</v>
      </c>
    </row>
    <row r="4070" spans="1:2">
      <c r="A4070" s="7">
        <v>0.75</v>
      </c>
      <c r="B4070" s="7">
        <v>2.3766949999999998</v>
      </c>
    </row>
    <row r="4071" spans="1:2">
      <c r="A4071" s="7">
        <v>0.75</v>
      </c>
      <c r="B4071" s="7">
        <v>3.941338</v>
      </c>
    </row>
    <row r="4072" spans="1:2">
      <c r="A4072" s="7">
        <v>0.75</v>
      </c>
      <c r="B4072" s="7">
        <v>1.500208</v>
      </c>
    </row>
    <row r="4073" spans="1:2">
      <c r="A4073" s="7">
        <v>0.75</v>
      </c>
      <c r="B4073" s="7">
        <v>2.185041</v>
      </c>
    </row>
    <row r="4074" spans="1:2">
      <c r="A4074" s="7">
        <v>0.75</v>
      </c>
      <c r="B4074" s="7">
        <v>3.1905000000000001</v>
      </c>
    </row>
    <row r="4075" spans="1:2">
      <c r="A4075" s="7">
        <v>0.75</v>
      </c>
      <c r="B4075" s="7">
        <v>3.851912</v>
      </c>
    </row>
    <row r="4076" spans="1:2">
      <c r="A4076" s="7">
        <v>0.75</v>
      </c>
      <c r="B4076" s="7">
        <v>4.231884</v>
      </c>
    </row>
    <row r="4077" spans="1:2">
      <c r="A4077" s="7">
        <v>0.75</v>
      </c>
      <c r="B4077" s="7">
        <v>3.4691540000000001</v>
      </c>
    </row>
    <row r="4078" spans="1:2">
      <c r="A4078" s="7">
        <v>0.75</v>
      </c>
      <c r="B4078" s="7">
        <v>2.9289939999999999</v>
      </c>
    </row>
    <row r="4079" spans="1:2">
      <c r="A4079" s="7">
        <v>0.75</v>
      </c>
      <c r="B4079" s="7">
        <v>4.9639959999999999</v>
      </c>
    </row>
    <row r="4080" spans="1:2">
      <c r="A4080" s="7">
        <v>0.75</v>
      </c>
      <c r="B4080" s="7">
        <v>2.6836319999999998</v>
      </c>
    </row>
    <row r="4081" spans="1:2">
      <c r="A4081" s="7">
        <v>0.75</v>
      </c>
      <c r="B4081" s="7">
        <v>3.512038</v>
      </c>
    </row>
    <row r="4082" spans="1:2">
      <c r="A4082" s="7">
        <v>0.75</v>
      </c>
      <c r="B4082" s="7">
        <v>2.07958</v>
      </c>
    </row>
    <row r="4083" spans="1:2">
      <c r="A4083" s="7">
        <v>0.75</v>
      </c>
      <c r="B4083" s="7">
        <v>1.43895</v>
      </c>
    </row>
    <row r="4084" spans="1:2">
      <c r="A4084" s="7">
        <v>0.75</v>
      </c>
      <c r="B4084" s="7">
        <v>1.302953</v>
      </c>
    </row>
    <row r="4085" spans="1:2">
      <c r="A4085" s="7">
        <v>0.74</v>
      </c>
      <c r="B4085" s="7">
        <v>2.3959060000000001</v>
      </c>
    </row>
    <row r="4086" spans="1:2">
      <c r="A4086" s="7">
        <v>0.74</v>
      </c>
      <c r="B4086" s="7">
        <v>3.502386</v>
      </c>
    </row>
    <row r="4087" spans="1:2">
      <c r="A4087" s="7">
        <v>0.74</v>
      </c>
      <c r="B4087" s="7">
        <v>3.8017050000000001</v>
      </c>
    </row>
    <row r="4088" spans="1:2">
      <c r="A4088" s="7">
        <v>0.74</v>
      </c>
      <c r="B4088" s="7">
        <v>1.5719669999999999</v>
      </c>
    </row>
    <row r="4089" spans="1:2">
      <c r="A4089" s="7">
        <v>0.74</v>
      </c>
      <c r="B4089" s="7">
        <v>3.5126580000000001</v>
      </c>
    </row>
    <row r="4090" spans="1:2">
      <c r="A4090" s="7">
        <v>0.74</v>
      </c>
      <c r="B4090" s="7">
        <v>5.0831900000000001</v>
      </c>
    </row>
    <row r="4091" spans="1:2">
      <c r="A4091" s="7">
        <v>0.74</v>
      </c>
      <c r="B4091" s="7">
        <v>2.071914</v>
      </c>
    </row>
    <row r="4092" spans="1:2">
      <c r="A4092" s="7">
        <v>0.74</v>
      </c>
      <c r="B4092" s="7">
        <v>2.680517</v>
      </c>
    </row>
    <row r="4093" spans="1:2">
      <c r="A4093" s="7">
        <v>0.74</v>
      </c>
      <c r="B4093" s="7">
        <v>3.201578</v>
      </c>
    </row>
    <row r="4094" spans="1:2">
      <c r="A4094" s="7">
        <v>0.74</v>
      </c>
      <c r="B4094" s="7">
        <v>3.2373310000000002</v>
      </c>
    </row>
    <row r="4095" spans="1:2">
      <c r="A4095" s="7">
        <v>0.74</v>
      </c>
      <c r="B4095" s="7">
        <v>1.3804609999999999</v>
      </c>
    </row>
    <row r="4096" spans="1:2">
      <c r="A4096" s="7">
        <v>0.74</v>
      </c>
      <c r="B4096" s="7">
        <v>1.810964</v>
      </c>
    </row>
    <row r="4097" spans="1:2">
      <c r="A4097" s="7">
        <v>0.74</v>
      </c>
      <c r="B4097" s="7">
        <v>4.643459</v>
      </c>
    </row>
    <row r="4098" spans="1:2">
      <c r="A4098" s="7">
        <v>0.74</v>
      </c>
      <c r="B4098" s="7">
        <v>1.9027480000000001</v>
      </c>
    </row>
    <row r="4099" spans="1:2">
      <c r="A4099" s="7">
        <v>0.74</v>
      </c>
      <c r="B4099" s="7">
        <v>3.0317949999999998</v>
      </c>
    </row>
    <row r="4100" spans="1:2">
      <c r="A4100" s="7">
        <v>0.74</v>
      </c>
      <c r="B4100" s="7">
        <v>2.104263</v>
      </c>
    </row>
    <row r="4101" spans="1:2">
      <c r="A4101" s="7">
        <v>0.74</v>
      </c>
      <c r="B4101" s="7">
        <v>3.5580379999999998</v>
      </c>
    </row>
    <row r="4102" spans="1:2">
      <c r="A4102" s="7">
        <v>0.74</v>
      </c>
      <c r="B4102" s="7">
        <v>1.717808</v>
      </c>
    </row>
    <row r="4103" spans="1:2">
      <c r="A4103" s="7">
        <v>0.74</v>
      </c>
      <c r="B4103" s="7">
        <v>1.9189830000000001</v>
      </c>
    </row>
    <row r="4104" spans="1:2">
      <c r="A4104" s="7">
        <v>0.74</v>
      </c>
      <c r="B4104" s="7">
        <v>4.5850920000000004</v>
      </c>
    </row>
    <row r="4105" spans="1:2">
      <c r="A4105" s="7">
        <v>0.74</v>
      </c>
      <c r="B4105" s="7">
        <v>3.4275340000000001</v>
      </c>
    </row>
    <row r="4106" spans="1:2">
      <c r="A4106" s="7">
        <v>0.74</v>
      </c>
      <c r="B4106" s="7">
        <v>1.592212</v>
      </c>
    </row>
    <row r="4107" spans="1:2">
      <c r="A4107" s="7">
        <v>0.74</v>
      </c>
      <c r="B4107" s="7">
        <v>2.5143140000000002</v>
      </c>
    </row>
    <row r="4108" spans="1:2">
      <c r="A4108" s="7">
        <v>0.74</v>
      </c>
      <c r="B4108" s="7">
        <v>4.9249790000000004</v>
      </c>
    </row>
    <row r="4109" spans="1:2">
      <c r="A4109" s="7">
        <v>0.74</v>
      </c>
      <c r="B4109" s="7">
        <v>1.854625</v>
      </c>
    </row>
    <row r="4110" spans="1:2">
      <c r="A4110" s="7">
        <v>0.74</v>
      </c>
      <c r="B4110" s="7">
        <v>1.315455</v>
      </c>
    </row>
    <row r="4111" spans="1:2">
      <c r="A4111" s="7">
        <v>0.74</v>
      </c>
      <c r="B4111" s="7">
        <v>2.1610960000000001</v>
      </c>
    </row>
    <row r="4112" spans="1:2">
      <c r="A4112" s="7">
        <v>0.74</v>
      </c>
      <c r="B4112" s="7">
        <v>2.5669879999999998</v>
      </c>
    </row>
    <row r="4113" spans="1:2">
      <c r="A4113" s="7">
        <v>0.74</v>
      </c>
      <c r="B4113" s="7">
        <v>3.5980650000000001</v>
      </c>
    </row>
    <row r="4114" spans="1:2">
      <c r="A4114" s="7">
        <v>0.74</v>
      </c>
      <c r="B4114" s="7">
        <v>3.7859500000000001</v>
      </c>
    </row>
    <row r="4115" spans="1:2">
      <c r="A4115" s="7">
        <v>0.74</v>
      </c>
      <c r="B4115" s="7">
        <v>2.6978879999999998</v>
      </c>
    </row>
    <row r="4116" spans="1:2">
      <c r="A4116" s="7">
        <v>0.74</v>
      </c>
      <c r="B4116" s="7">
        <v>3.816147</v>
      </c>
    </row>
    <row r="4117" spans="1:2">
      <c r="A4117" s="7">
        <v>0.74</v>
      </c>
      <c r="B4117" s="7">
        <v>2.026821</v>
      </c>
    </row>
    <row r="4118" spans="1:2">
      <c r="A4118" s="7">
        <v>0.74</v>
      </c>
      <c r="B4118" s="7">
        <v>2.284376</v>
      </c>
    </row>
    <row r="4119" spans="1:2">
      <c r="A4119" s="7">
        <v>0.74</v>
      </c>
      <c r="B4119" s="7">
        <v>3.338625</v>
      </c>
    </row>
    <row r="4120" spans="1:2">
      <c r="A4120" s="7">
        <v>0.74</v>
      </c>
      <c r="B4120" s="7">
        <v>3.64262</v>
      </c>
    </row>
    <row r="4121" spans="1:2">
      <c r="A4121" s="7">
        <v>0.74</v>
      </c>
      <c r="B4121" s="7">
        <v>2.5579399999999999</v>
      </c>
    </row>
    <row r="4122" spans="1:2">
      <c r="A4122" s="7">
        <v>0.74</v>
      </c>
      <c r="B4122" s="7">
        <v>2.941198</v>
      </c>
    </row>
    <row r="4123" spans="1:2">
      <c r="A4123" s="7">
        <v>0.74</v>
      </c>
      <c r="B4123" s="7">
        <v>2.9836900000000002</v>
      </c>
    </row>
    <row r="4124" spans="1:2">
      <c r="A4124" s="7">
        <v>0.74</v>
      </c>
      <c r="B4124" s="7">
        <v>3.0296189999999998</v>
      </c>
    </row>
    <row r="4125" spans="1:2">
      <c r="A4125" s="7">
        <v>0.74</v>
      </c>
      <c r="B4125" s="7">
        <v>2.80307</v>
      </c>
    </row>
    <row r="4126" spans="1:2">
      <c r="A4126" s="7">
        <v>0.74</v>
      </c>
      <c r="B4126" s="7">
        <v>1.3521069999999999</v>
      </c>
    </row>
    <row r="4127" spans="1:2">
      <c r="A4127" s="7">
        <v>0.74</v>
      </c>
      <c r="B4127" s="7">
        <v>2.9967790000000001</v>
      </c>
    </row>
    <row r="4128" spans="1:2">
      <c r="A4128" s="7">
        <v>0.74</v>
      </c>
      <c r="B4128" s="7">
        <v>2.5690750000000002</v>
      </c>
    </row>
    <row r="4129" spans="1:2">
      <c r="A4129" s="7">
        <v>0.74</v>
      </c>
      <c r="B4129" s="7">
        <v>3.0049109999999999</v>
      </c>
    </row>
    <row r="4130" spans="1:2">
      <c r="A4130" s="7">
        <v>0.74</v>
      </c>
      <c r="B4130" s="7">
        <v>2.6720220000000001</v>
      </c>
    </row>
    <row r="4131" spans="1:2">
      <c r="A4131" s="7">
        <v>0.74</v>
      </c>
      <c r="B4131" s="7">
        <v>1.890633</v>
      </c>
    </row>
    <row r="4132" spans="1:2">
      <c r="A4132" s="7">
        <v>0.74</v>
      </c>
      <c r="B4132" s="7">
        <v>3.405646</v>
      </c>
    </row>
    <row r="4133" spans="1:2">
      <c r="A4133" s="7">
        <v>0.74</v>
      </c>
      <c r="B4133" s="7">
        <v>3.9983469999999999</v>
      </c>
    </row>
    <row r="4134" spans="1:2">
      <c r="A4134" s="7">
        <v>0.74</v>
      </c>
      <c r="B4134" s="7">
        <v>1.3088040000000001</v>
      </c>
    </row>
    <row r="4135" spans="1:2">
      <c r="A4135" s="7">
        <v>0.74</v>
      </c>
      <c r="B4135" s="7">
        <v>2.829304</v>
      </c>
    </row>
    <row r="4136" spans="1:2">
      <c r="A4136" s="7">
        <v>0.74</v>
      </c>
      <c r="B4136" s="7">
        <v>2.550462</v>
      </c>
    </row>
    <row r="4137" spans="1:2">
      <c r="A4137" s="7">
        <v>0.74</v>
      </c>
      <c r="B4137" s="7">
        <v>2.816919</v>
      </c>
    </row>
    <row r="4138" spans="1:2">
      <c r="A4138" s="7">
        <v>0.74</v>
      </c>
      <c r="B4138" s="7">
        <v>3.347788</v>
      </c>
    </row>
    <row r="4139" spans="1:2">
      <c r="A4139" s="7">
        <v>0.74</v>
      </c>
      <c r="B4139" s="7">
        <v>2.624781</v>
      </c>
    </row>
    <row r="4140" spans="1:2">
      <c r="A4140" s="7">
        <v>0.74</v>
      </c>
      <c r="B4140" s="7">
        <v>2.2178629999999999</v>
      </c>
    </row>
    <row r="4141" spans="1:2">
      <c r="A4141" s="7">
        <v>0.74</v>
      </c>
      <c r="B4141" s="7">
        <v>3.3069730000000002</v>
      </c>
    </row>
    <row r="4142" spans="1:2">
      <c r="A4142" s="7">
        <v>0.74</v>
      </c>
      <c r="B4142" s="7">
        <v>2.5638480000000001</v>
      </c>
    </row>
    <row r="4143" spans="1:2">
      <c r="A4143" s="7">
        <v>0.74</v>
      </c>
      <c r="B4143" s="7">
        <v>2.7344439999999999</v>
      </c>
    </row>
    <row r="4144" spans="1:2">
      <c r="A4144" s="7">
        <v>0.74</v>
      </c>
      <c r="B4144" s="7">
        <v>2.3638659999999998</v>
      </c>
    </row>
    <row r="4145" spans="1:2">
      <c r="A4145" s="7">
        <v>0.74</v>
      </c>
      <c r="B4145" s="7">
        <v>3.2052230000000002</v>
      </c>
    </row>
    <row r="4146" spans="1:2">
      <c r="A4146" s="7">
        <v>0.74</v>
      </c>
      <c r="B4146" s="7">
        <v>2.1301640000000002</v>
      </c>
    </row>
    <row r="4147" spans="1:2">
      <c r="A4147" s="7">
        <v>0.73</v>
      </c>
      <c r="B4147" s="7">
        <v>2.311833</v>
      </c>
    </row>
    <row r="4148" spans="1:2">
      <c r="A4148" s="7">
        <v>0.73</v>
      </c>
      <c r="B4148" s="7">
        <v>2.4070610000000001</v>
      </c>
    </row>
    <row r="4149" spans="1:2">
      <c r="A4149" s="7">
        <v>0.73</v>
      </c>
      <c r="B4149" s="7">
        <v>1.3888020000000001</v>
      </c>
    </row>
    <row r="4150" spans="1:2">
      <c r="A4150" s="7">
        <v>0.73</v>
      </c>
      <c r="B4150" s="7">
        <v>2.1500979999999998</v>
      </c>
    </row>
    <row r="4151" spans="1:2">
      <c r="A4151" s="7">
        <v>0.73</v>
      </c>
      <c r="B4151" s="7">
        <v>3.7842699999999998</v>
      </c>
    </row>
    <row r="4152" spans="1:2">
      <c r="A4152" s="7">
        <v>0.73</v>
      </c>
      <c r="B4152" s="7">
        <v>1.703498</v>
      </c>
    </row>
    <row r="4153" spans="1:2">
      <c r="A4153" s="7">
        <v>0.73</v>
      </c>
      <c r="B4153" s="7">
        <v>1.703498</v>
      </c>
    </row>
    <row r="4154" spans="1:2">
      <c r="A4154" s="7">
        <v>0.73</v>
      </c>
      <c r="B4154" s="7">
        <v>3.9968119999999998</v>
      </c>
    </row>
    <row r="4155" spans="1:2">
      <c r="A4155" s="7">
        <v>0.73</v>
      </c>
      <c r="B4155" s="7">
        <v>4.1905169999999998</v>
      </c>
    </row>
    <row r="4156" spans="1:2">
      <c r="A4156" s="7">
        <v>0.73</v>
      </c>
      <c r="B4156" s="7">
        <v>2.4054000000000002</v>
      </c>
    </row>
    <row r="4157" spans="1:2">
      <c r="A4157" s="7">
        <v>0.73</v>
      </c>
      <c r="B4157" s="7">
        <v>2.0696599999999998</v>
      </c>
    </row>
    <row r="4158" spans="1:2">
      <c r="A4158" s="7">
        <v>0.73</v>
      </c>
      <c r="B4158" s="7">
        <v>1.624655</v>
      </c>
    </row>
    <row r="4159" spans="1:2">
      <c r="A4159" s="7">
        <v>0.73</v>
      </c>
      <c r="B4159" s="7">
        <v>3.8477950000000001</v>
      </c>
    </row>
    <row r="4160" spans="1:2">
      <c r="A4160" s="7">
        <v>0.73</v>
      </c>
      <c r="B4160" s="7">
        <v>2.490021</v>
      </c>
    </row>
    <row r="4161" spans="1:2">
      <c r="A4161" s="7">
        <v>0.73</v>
      </c>
      <c r="B4161" s="7">
        <v>2.129883</v>
      </c>
    </row>
    <row r="4162" spans="1:2">
      <c r="A4162" s="7">
        <v>0.73</v>
      </c>
      <c r="B4162" s="7">
        <v>2.9827170000000001</v>
      </c>
    </row>
    <row r="4163" spans="1:2">
      <c r="A4163" s="7">
        <v>0.73</v>
      </c>
      <c r="B4163" s="7">
        <v>3.5786889999999998</v>
      </c>
    </row>
    <row r="4164" spans="1:2">
      <c r="A4164" s="7">
        <v>0.73</v>
      </c>
      <c r="B4164" s="7">
        <v>2.9955340000000001</v>
      </c>
    </row>
    <row r="4165" spans="1:2">
      <c r="A4165" s="7">
        <v>0.73</v>
      </c>
      <c r="B4165" s="7">
        <v>1.7528539999999999</v>
      </c>
    </row>
    <row r="4166" spans="1:2">
      <c r="A4166" s="7">
        <v>0.73</v>
      </c>
      <c r="B4166" s="7">
        <v>3.888919</v>
      </c>
    </row>
    <row r="4167" spans="1:2">
      <c r="A4167" s="7">
        <v>0.73</v>
      </c>
      <c r="B4167" s="7">
        <v>1.7839370000000001</v>
      </c>
    </row>
    <row r="4168" spans="1:2">
      <c r="A4168" s="7">
        <v>0.73</v>
      </c>
      <c r="B4168" s="7">
        <v>2.8514780000000002</v>
      </c>
    </row>
    <row r="4169" spans="1:2">
      <c r="A4169" s="7">
        <v>0.73</v>
      </c>
      <c r="B4169" s="7">
        <v>2.3712140000000002</v>
      </c>
    </row>
    <row r="4170" spans="1:2">
      <c r="A4170" s="7">
        <v>0.73</v>
      </c>
      <c r="B4170" s="7">
        <v>1.804422</v>
      </c>
    </row>
    <row r="4171" spans="1:2">
      <c r="A4171" s="7">
        <v>0.73</v>
      </c>
      <c r="B4171" s="7">
        <v>1.5314350000000001</v>
      </c>
    </row>
    <row r="4172" spans="1:2">
      <c r="A4172" s="7">
        <v>0.73</v>
      </c>
      <c r="B4172" s="7">
        <v>2.678175</v>
      </c>
    </row>
    <row r="4173" spans="1:2">
      <c r="A4173" s="7">
        <v>0.73</v>
      </c>
      <c r="B4173" s="7">
        <v>4.5022589999999996</v>
      </c>
    </row>
    <row r="4174" spans="1:2">
      <c r="A4174" s="7">
        <v>0.73</v>
      </c>
      <c r="B4174" s="7">
        <v>2.5709749999999998</v>
      </c>
    </row>
    <row r="4175" spans="1:2">
      <c r="A4175" s="7">
        <v>0.73</v>
      </c>
      <c r="B4175" s="7">
        <v>2.8082609999999999</v>
      </c>
    </row>
    <row r="4176" spans="1:2">
      <c r="A4176" s="7">
        <v>0.73</v>
      </c>
      <c r="B4176" s="7">
        <v>3.4051879999999999</v>
      </c>
    </row>
    <row r="4177" spans="1:2">
      <c r="A4177" s="7">
        <v>0.73</v>
      </c>
      <c r="B4177" s="7">
        <v>2.4560010000000001</v>
      </c>
    </row>
    <row r="4178" spans="1:2">
      <c r="A4178" s="7">
        <v>0.73</v>
      </c>
      <c r="B4178" s="7">
        <v>3.86117</v>
      </c>
    </row>
    <row r="4179" spans="1:2">
      <c r="A4179" s="7">
        <v>0.73</v>
      </c>
      <c r="B4179" s="7">
        <v>1.5888089999999999</v>
      </c>
    </row>
    <row r="4180" spans="1:2">
      <c r="A4180" s="7">
        <v>0.73</v>
      </c>
      <c r="B4180" s="7">
        <v>2.4322010000000001</v>
      </c>
    </row>
    <row r="4181" spans="1:2">
      <c r="A4181" s="7">
        <v>0.73</v>
      </c>
      <c r="B4181" s="7">
        <v>1.6958409999999999</v>
      </c>
    </row>
    <row r="4182" spans="1:2">
      <c r="A4182" s="7">
        <v>0.73</v>
      </c>
      <c r="B4182" s="7">
        <v>3.8216649999999999</v>
      </c>
    </row>
    <row r="4183" spans="1:2">
      <c r="A4183" s="7">
        <v>0.73</v>
      </c>
      <c r="B4183" s="7">
        <v>3.3446289999999999</v>
      </c>
    </row>
    <row r="4184" spans="1:2">
      <c r="A4184" s="7">
        <v>0.73</v>
      </c>
      <c r="B4184" s="7">
        <v>3.2568260000000002</v>
      </c>
    </row>
    <row r="4185" spans="1:2">
      <c r="A4185" s="7">
        <v>0.73</v>
      </c>
      <c r="B4185" s="7">
        <v>2.782181</v>
      </c>
    </row>
    <row r="4186" spans="1:2">
      <c r="A4186" s="7">
        <v>0.73</v>
      </c>
      <c r="B4186" s="7">
        <v>1.5818430000000001</v>
      </c>
    </row>
    <row r="4187" spans="1:2">
      <c r="A4187" s="7">
        <v>0.73</v>
      </c>
      <c r="B4187" s="7">
        <v>2.9487679999999998</v>
      </c>
    </row>
    <row r="4188" spans="1:2">
      <c r="A4188" s="7">
        <v>0.73</v>
      </c>
      <c r="B4188" s="7">
        <v>3.9676979999999999</v>
      </c>
    </row>
    <row r="4189" spans="1:2">
      <c r="A4189" s="7">
        <v>0.73</v>
      </c>
      <c r="B4189" s="7">
        <v>2.1836289999999998</v>
      </c>
    </row>
    <row r="4190" spans="1:2">
      <c r="A4190" s="7">
        <v>0.73</v>
      </c>
      <c r="B4190" s="7">
        <v>2.0237050000000001</v>
      </c>
    </row>
    <row r="4191" spans="1:2">
      <c r="A4191" s="7">
        <v>0.73</v>
      </c>
      <c r="B4191" s="7">
        <v>2.6296360000000001</v>
      </c>
    </row>
    <row r="4192" spans="1:2">
      <c r="A4192" s="7">
        <v>0.73</v>
      </c>
      <c r="B4192" s="7">
        <v>2.388055</v>
      </c>
    </row>
    <row r="4193" spans="1:2">
      <c r="A4193" s="7">
        <v>0.73</v>
      </c>
      <c r="B4193" s="7">
        <v>1.9627600000000001</v>
      </c>
    </row>
    <row r="4194" spans="1:2">
      <c r="A4194" s="7">
        <v>0.73</v>
      </c>
      <c r="B4194" s="7">
        <v>3.2686850000000001</v>
      </c>
    </row>
    <row r="4195" spans="1:2">
      <c r="A4195" s="7">
        <v>0.73</v>
      </c>
      <c r="B4195" s="7">
        <v>2.4507759999999998</v>
      </c>
    </row>
    <row r="4196" spans="1:2">
      <c r="A4196" s="7">
        <v>0.73</v>
      </c>
      <c r="B4196" s="7">
        <v>3.2871890000000001</v>
      </c>
    </row>
    <row r="4197" spans="1:2">
      <c r="A4197" s="7">
        <v>0.73</v>
      </c>
      <c r="B4197" s="7">
        <v>1.6822520000000001</v>
      </c>
    </row>
    <row r="4198" spans="1:2">
      <c r="A4198" s="7">
        <v>0.73</v>
      </c>
      <c r="B4198" s="7">
        <v>4.0460609999999999</v>
      </c>
    </row>
    <row r="4199" spans="1:2">
      <c r="A4199" s="7">
        <v>0.73</v>
      </c>
      <c r="B4199" s="7">
        <v>1.6037809999999999</v>
      </c>
    </row>
    <row r="4200" spans="1:2">
      <c r="A4200" s="7">
        <v>0.73</v>
      </c>
      <c r="B4200" s="7">
        <v>2.6709149999999999</v>
      </c>
    </row>
    <row r="4201" spans="1:2">
      <c r="A4201" s="7">
        <v>0.73</v>
      </c>
      <c r="B4201" s="7">
        <v>2.3082280000000002</v>
      </c>
    </row>
    <row r="4202" spans="1:2">
      <c r="A4202" s="7">
        <v>0.73</v>
      </c>
      <c r="B4202" s="7">
        <v>2.2365529999999998</v>
      </c>
    </row>
    <row r="4203" spans="1:2">
      <c r="A4203" s="7">
        <v>0.73</v>
      </c>
      <c r="B4203" s="7">
        <v>3.811302</v>
      </c>
    </row>
    <row r="4204" spans="1:2">
      <c r="A4204" s="7">
        <v>0.73</v>
      </c>
      <c r="B4204" s="7">
        <v>2.2728320000000002</v>
      </c>
    </row>
    <row r="4205" spans="1:2">
      <c r="A4205" s="7">
        <v>0.73</v>
      </c>
      <c r="B4205" s="7">
        <v>3.1137839999999999</v>
      </c>
    </row>
    <row r="4206" spans="1:2">
      <c r="A4206" s="7">
        <v>0.73</v>
      </c>
      <c r="B4206" s="7">
        <v>1.6528160000000001</v>
      </c>
    </row>
    <row r="4207" spans="1:2">
      <c r="A4207" s="7">
        <v>0.73</v>
      </c>
      <c r="B4207" s="7">
        <v>2.9183789999999998</v>
      </c>
    </row>
    <row r="4208" spans="1:2">
      <c r="A4208" s="7">
        <v>0.73</v>
      </c>
      <c r="B4208" s="7">
        <v>4.5862730000000003</v>
      </c>
    </row>
    <row r="4209" spans="1:2">
      <c r="A4209" s="7">
        <v>0.73</v>
      </c>
      <c r="B4209" s="7">
        <v>3.0232429999999999</v>
      </c>
    </row>
    <row r="4210" spans="1:2">
      <c r="A4210" s="7">
        <v>0.73</v>
      </c>
      <c r="B4210" s="7">
        <v>3.3104960000000001</v>
      </c>
    </row>
    <row r="4211" spans="1:2">
      <c r="A4211" s="7">
        <v>0.73</v>
      </c>
      <c r="B4211" s="7">
        <v>2.31325</v>
      </c>
    </row>
    <row r="4212" spans="1:2">
      <c r="A4212" s="7">
        <v>0.73</v>
      </c>
      <c r="B4212" s="7">
        <v>2.377793</v>
      </c>
    </row>
    <row r="4213" spans="1:2">
      <c r="A4213" s="7">
        <v>0.73</v>
      </c>
      <c r="B4213" s="7">
        <v>2.463457</v>
      </c>
    </row>
    <row r="4214" spans="1:2">
      <c r="A4214" s="7">
        <v>0.73</v>
      </c>
      <c r="B4214" s="7">
        <v>4.7008809999999999</v>
      </c>
    </row>
    <row r="4215" spans="1:2">
      <c r="A4215" s="7">
        <v>0.73</v>
      </c>
      <c r="B4215" s="7">
        <v>1.5359499999999999</v>
      </c>
    </row>
    <row r="4216" spans="1:2">
      <c r="A4216" s="7">
        <v>0.73</v>
      </c>
      <c r="B4216" s="7">
        <v>1.893103</v>
      </c>
    </row>
    <row r="4217" spans="1:2">
      <c r="A4217" s="7">
        <v>0.73</v>
      </c>
      <c r="B4217" s="7">
        <v>2.7146680000000001</v>
      </c>
    </row>
    <row r="4218" spans="1:2">
      <c r="A4218" s="7">
        <v>0.73</v>
      </c>
      <c r="B4218" s="7">
        <v>4.2725280000000003</v>
      </c>
    </row>
    <row r="4219" spans="1:2">
      <c r="A4219" s="7">
        <v>0.73</v>
      </c>
      <c r="B4219" s="7">
        <v>3.2927569999999999</v>
      </c>
    </row>
    <row r="4220" spans="1:2">
      <c r="A4220" s="7">
        <v>0.73</v>
      </c>
      <c r="B4220" s="7">
        <v>4.1643559999999997</v>
      </c>
    </row>
    <row r="4221" spans="1:2">
      <c r="A4221" s="7">
        <v>0.73</v>
      </c>
      <c r="B4221" s="7">
        <v>3.2128489999999998</v>
      </c>
    </row>
    <row r="4222" spans="1:2">
      <c r="A4222" s="7">
        <v>0.73</v>
      </c>
      <c r="B4222" s="7">
        <v>1.531372</v>
      </c>
    </row>
    <row r="4223" spans="1:2">
      <c r="A4223" s="7">
        <v>0.73</v>
      </c>
      <c r="B4223" s="7">
        <v>2.6193610000000001</v>
      </c>
    </row>
    <row r="4224" spans="1:2">
      <c r="A4224" s="7">
        <v>0.73</v>
      </c>
      <c r="B4224" s="7">
        <v>1.8137350000000001</v>
      </c>
    </row>
    <row r="4225" spans="1:2">
      <c r="A4225" s="7">
        <v>0.73</v>
      </c>
      <c r="B4225" s="7">
        <v>1.9175409999999999</v>
      </c>
    </row>
    <row r="4226" spans="1:2">
      <c r="A4226" s="7">
        <v>0.73</v>
      </c>
      <c r="B4226" s="7">
        <v>2.3467660000000001</v>
      </c>
    </row>
    <row r="4227" spans="1:2">
      <c r="A4227" s="7">
        <v>0.73</v>
      </c>
      <c r="B4227" s="7">
        <v>2.1780529999999998</v>
      </c>
    </row>
    <row r="4228" spans="1:2">
      <c r="A4228" s="7">
        <v>0.73</v>
      </c>
      <c r="B4228" s="7">
        <v>4.431953</v>
      </c>
    </row>
    <row r="4229" spans="1:2">
      <c r="A4229" s="7">
        <v>0.73</v>
      </c>
      <c r="B4229" s="7">
        <v>2.1415769999999998</v>
      </c>
    </row>
    <row r="4230" spans="1:2">
      <c r="A4230" s="7">
        <v>0.73</v>
      </c>
      <c r="B4230" s="7">
        <v>1.7914190000000001</v>
      </c>
    </row>
    <row r="4231" spans="1:2">
      <c r="A4231" s="7">
        <v>0.73</v>
      </c>
      <c r="B4231" s="7">
        <v>2.4285380000000001</v>
      </c>
    </row>
    <row r="4232" spans="1:2">
      <c r="A4232" s="7">
        <v>0.73</v>
      </c>
      <c r="B4232" s="7">
        <v>2.8936000000000002</v>
      </c>
    </row>
    <row r="4233" spans="1:2">
      <c r="A4233" s="7">
        <v>0.73</v>
      </c>
      <c r="B4233" s="7">
        <v>2.4184380000000001</v>
      </c>
    </row>
    <row r="4234" spans="1:2">
      <c r="A4234" s="7">
        <v>0.73</v>
      </c>
      <c r="B4234" s="7">
        <v>2.6765940000000001</v>
      </c>
    </row>
    <row r="4235" spans="1:2">
      <c r="A4235" s="7">
        <v>0.73</v>
      </c>
      <c r="B4235" s="7">
        <v>3.2457660000000002</v>
      </c>
    </row>
    <row r="4236" spans="1:2">
      <c r="A4236" s="7">
        <v>0.72</v>
      </c>
      <c r="B4236" s="7">
        <v>1.9058349999999999</v>
      </c>
    </row>
    <row r="4237" spans="1:2">
      <c r="A4237" s="7">
        <v>0.72</v>
      </c>
      <c r="B4237" s="7">
        <v>4.0415330000000003</v>
      </c>
    </row>
    <row r="4238" spans="1:2">
      <c r="A4238" s="7">
        <v>0.72</v>
      </c>
      <c r="B4238" s="7">
        <v>3.3803160000000001</v>
      </c>
    </row>
    <row r="4239" spans="1:2">
      <c r="A4239" s="7">
        <v>0.72</v>
      </c>
      <c r="B4239" s="7">
        <v>2.2165590000000002</v>
      </c>
    </row>
    <row r="4240" spans="1:2">
      <c r="A4240" s="7">
        <v>0.72</v>
      </c>
      <c r="B4240" s="7">
        <v>2.3969269999999998</v>
      </c>
    </row>
    <row r="4241" spans="1:2">
      <c r="A4241" s="7">
        <v>0.72</v>
      </c>
      <c r="B4241" s="7">
        <v>1.7907500000000001</v>
      </c>
    </row>
    <row r="4242" spans="1:2">
      <c r="A4242" s="7">
        <v>0.72</v>
      </c>
      <c r="B4242" s="7">
        <v>2.9136549999999999</v>
      </c>
    </row>
    <row r="4243" spans="1:2">
      <c r="A4243" s="7">
        <v>0.72</v>
      </c>
      <c r="B4243" s="7">
        <v>1.6469640000000001</v>
      </c>
    </row>
    <row r="4244" spans="1:2">
      <c r="A4244" s="7">
        <v>0.72</v>
      </c>
      <c r="B4244" s="7">
        <v>2.338428</v>
      </c>
    </row>
    <row r="4245" spans="1:2">
      <c r="A4245" s="7">
        <v>0.72</v>
      </c>
      <c r="B4245" s="7">
        <v>2.8875359999999999</v>
      </c>
    </row>
    <row r="4246" spans="1:2">
      <c r="A4246" s="7">
        <v>0.72</v>
      </c>
      <c r="B4246" s="7">
        <v>1.8523590000000001</v>
      </c>
    </row>
    <row r="4247" spans="1:2">
      <c r="A4247" s="7">
        <v>0.72</v>
      </c>
      <c r="B4247" s="7">
        <v>3.0780439999999998</v>
      </c>
    </row>
    <row r="4248" spans="1:2">
      <c r="A4248" s="7">
        <v>0.72</v>
      </c>
      <c r="B4248" s="7">
        <v>3.6024699999999998</v>
      </c>
    </row>
    <row r="4249" spans="1:2">
      <c r="A4249" s="7">
        <v>0.72</v>
      </c>
      <c r="B4249" s="7">
        <v>2.1329289999999999</v>
      </c>
    </row>
    <row r="4250" spans="1:2">
      <c r="A4250" s="7">
        <v>0.72</v>
      </c>
      <c r="B4250" s="7">
        <v>1.42554</v>
      </c>
    </row>
    <row r="4251" spans="1:2">
      <c r="A4251" s="7">
        <v>0.72</v>
      </c>
      <c r="B4251" s="7">
        <v>3.1695920000000002</v>
      </c>
    </row>
    <row r="4252" spans="1:2">
      <c r="A4252" s="7">
        <v>0.72</v>
      </c>
      <c r="B4252" s="7">
        <v>2.851232</v>
      </c>
    </row>
    <row r="4253" spans="1:2">
      <c r="A4253" s="7">
        <v>0.72</v>
      </c>
      <c r="B4253" s="7">
        <v>3.288205</v>
      </c>
    </row>
    <row r="4254" spans="1:2">
      <c r="A4254" s="7">
        <v>0.72</v>
      </c>
      <c r="B4254" s="7">
        <v>3.0846450000000001</v>
      </c>
    </row>
    <row r="4255" spans="1:2">
      <c r="A4255" s="7">
        <v>0.72</v>
      </c>
      <c r="B4255" s="7">
        <v>4.0545260000000001</v>
      </c>
    </row>
    <row r="4256" spans="1:2">
      <c r="A4256" s="7">
        <v>0.72</v>
      </c>
      <c r="B4256" s="7">
        <v>2.2815530000000002</v>
      </c>
    </row>
    <row r="4257" spans="1:2">
      <c r="A4257" s="7">
        <v>0.72</v>
      </c>
      <c r="B4257" s="7">
        <v>2.1317309999999998</v>
      </c>
    </row>
    <row r="4258" spans="1:2">
      <c r="A4258" s="7">
        <v>0.72</v>
      </c>
      <c r="B4258" s="7">
        <v>2.2085300000000001</v>
      </c>
    </row>
    <row r="4259" spans="1:2">
      <c r="A4259" s="7">
        <v>0.72</v>
      </c>
      <c r="B4259" s="7">
        <v>1.635032</v>
      </c>
    </row>
    <row r="4260" spans="1:2">
      <c r="A4260" s="7">
        <v>0.72</v>
      </c>
      <c r="B4260" s="7">
        <v>2.3596339999999998</v>
      </c>
    </row>
    <row r="4261" spans="1:2">
      <c r="A4261" s="7">
        <v>0.72</v>
      </c>
      <c r="B4261" s="7">
        <v>1.3983650000000001</v>
      </c>
    </row>
    <row r="4262" spans="1:2">
      <c r="A4262" s="7">
        <v>0.72</v>
      </c>
      <c r="B4262" s="7">
        <v>1.3983650000000001</v>
      </c>
    </row>
    <row r="4263" spans="1:2">
      <c r="A4263" s="7">
        <v>0.72</v>
      </c>
      <c r="B4263" s="7">
        <v>3.2431130000000001</v>
      </c>
    </row>
    <row r="4264" spans="1:2">
      <c r="A4264" s="7">
        <v>0.72</v>
      </c>
      <c r="B4264" s="7">
        <v>3.85602</v>
      </c>
    </row>
    <row r="4265" spans="1:2">
      <c r="A4265" s="7">
        <v>0.72</v>
      </c>
      <c r="B4265" s="7">
        <v>2.925109</v>
      </c>
    </row>
    <row r="4266" spans="1:2">
      <c r="A4266" s="7">
        <v>0.72</v>
      </c>
      <c r="B4266" s="7">
        <v>1.743153</v>
      </c>
    </row>
    <row r="4267" spans="1:2">
      <c r="A4267" s="7">
        <v>0.72</v>
      </c>
      <c r="B4267" s="7">
        <v>1.7435480000000001</v>
      </c>
    </row>
    <row r="4268" spans="1:2">
      <c r="A4268" s="7">
        <v>0.72</v>
      </c>
      <c r="B4268" s="7">
        <v>2.722785</v>
      </c>
    </row>
    <row r="4269" spans="1:2">
      <c r="A4269" s="7">
        <v>0.72</v>
      </c>
      <c r="B4269" s="7">
        <v>3.9713620000000001</v>
      </c>
    </row>
    <row r="4270" spans="1:2">
      <c r="A4270" s="7">
        <v>0.72</v>
      </c>
      <c r="B4270" s="7">
        <v>4.0044550000000001</v>
      </c>
    </row>
    <row r="4271" spans="1:2">
      <c r="A4271" s="7">
        <v>0.72</v>
      </c>
      <c r="B4271" s="7">
        <v>2.3748689999999999</v>
      </c>
    </row>
    <row r="4272" spans="1:2">
      <c r="A4272" s="7">
        <v>0.72</v>
      </c>
      <c r="B4272" s="7">
        <v>3.6542620000000001</v>
      </c>
    </row>
    <row r="4273" spans="1:2">
      <c r="A4273" s="7">
        <v>0.72</v>
      </c>
      <c r="B4273" s="7">
        <v>2.568257</v>
      </c>
    </row>
    <row r="4274" spans="1:2">
      <c r="A4274" s="7">
        <v>0.72</v>
      </c>
      <c r="B4274" s="7">
        <v>2.2791169999999998</v>
      </c>
    </row>
    <row r="4275" spans="1:2">
      <c r="A4275" s="7">
        <v>0.72</v>
      </c>
      <c r="B4275" s="7">
        <v>2.5729150000000001</v>
      </c>
    </row>
    <row r="4276" spans="1:2">
      <c r="A4276" s="7">
        <v>0.72</v>
      </c>
      <c r="B4276" s="7">
        <v>4.1739379999999997</v>
      </c>
    </row>
    <row r="4277" spans="1:2">
      <c r="A4277" s="7">
        <v>0.72</v>
      </c>
      <c r="B4277" s="7">
        <v>1.6708989999999999</v>
      </c>
    </row>
    <row r="4278" spans="1:2">
      <c r="A4278" s="7">
        <v>0.72</v>
      </c>
      <c r="B4278" s="7">
        <v>2.6168689999999999</v>
      </c>
    </row>
    <row r="4279" spans="1:2">
      <c r="A4279" s="7">
        <v>0.72</v>
      </c>
      <c r="B4279" s="7">
        <v>2.7546759999999999</v>
      </c>
    </row>
    <row r="4280" spans="1:2">
      <c r="A4280" s="7">
        <v>0.72</v>
      </c>
      <c r="B4280" s="7">
        <v>4.2214859999999996</v>
      </c>
    </row>
    <row r="4281" spans="1:2">
      <c r="A4281" s="7">
        <v>0.72</v>
      </c>
      <c r="B4281" s="7">
        <v>2.1602269999999999</v>
      </c>
    </row>
    <row r="4282" spans="1:2">
      <c r="A4282" s="7">
        <v>0.72</v>
      </c>
      <c r="B4282" s="7">
        <v>3.302311</v>
      </c>
    </row>
    <row r="4283" spans="1:2">
      <c r="A4283" s="7">
        <v>0.72</v>
      </c>
      <c r="B4283" s="7">
        <v>3.7220800000000001</v>
      </c>
    </row>
    <row r="4284" spans="1:2">
      <c r="A4284" s="7">
        <v>0.72</v>
      </c>
      <c r="B4284" s="7">
        <v>3.3693740000000001</v>
      </c>
    </row>
    <row r="4285" spans="1:2">
      <c r="A4285" s="7">
        <v>0.72</v>
      </c>
      <c r="B4285" s="7">
        <v>2.8250679999999999</v>
      </c>
    </row>
    <row r="4286" spans="1:2">
      <c r="A4286" s="7">
        <v>0.72</v>
      </c>
      <c r="B4286" s="7">
        <v>2.6867860000000001</v>
      </c>
    </row>
    <row r="4287" spans="1:2">
      <c r="A4287" s="7">
        <v>0.72</v>
      </c>
      <c r="B4287" s="7">
        <v>4.1014590000000002</v>
      </c>
    </row>
    <row r="4288" spans="1:2">
      <c r="A4288" s="7">
        <v>0.72</v>
      </c>
      <c r="B4288" s="7">
        <v>2.2506080000000002</v>
      </c>
    </row>
    <row r="4289" spans="1:2">
      <c r="A4289" s="7">
        <v>0.72</v>
      </c>
      <c r="B4289" s="7">
        <v>3.6931989999999999</v>
      </c>
    </row>
    <row r="4290" spans="1:2">
      <c r="A4290" s="7">
        <v>0.72</v>
      </c>
      <c r="B4290" s="7">
        <v>3.1439110000000001</v>
      </c>
    </row>
    <row r="4291" spans="1:2">
      <c r="A4291" s="7">
        <v>0.72</v>
      </c>
      <c r="B4291" s="7">
        <v>2.651138</v>
      </c>
    </row>
    <row r="4292" spans="1:2">
      <c r="A4292" s="7">
        <v>0.72</v>
      </c>
      <c r="B4292" s="7">
        <v>3.1495030000000002</v>
      </c>
    </row>
    <row r="4293" spans="1:2">
      <c r="A4293" s="7">
        <v>0.72</v>
      </c>
      <c r="B4293" s="7">
        <v>2.8949020000000001</v>
      </c>
    </row>
    <row r="4294" spans="1:2">
      <c r="A4294" s="7">
        <v>0.72</v>
      </c>
      <c r="B4294" s="7">
        <v>3.3715890000000002</v>
      </c>
    </row>
    <row r="4295" spans="1:2">
      <c r="A4295" s="7">
        <v>0.72</v>
      </c>
      <c r="B4295" s="7">
        <v>3.600231</v>
      </c>
    </row>
    <row r="4296" spans="1:2">
      <c r="A4296" s="7">
        <v>0.72</v>
      </c>
      <c r="B4296" s="7">
        <v>5.057976</v>
      </c>
    </row>
    <row r="4297" spans="1:2">
      <c r="A4297" s="7">
        <v>0.72</v>
      </c>
      <c r="B4297" s="7">
        <v>3.0721270000000001</v>
      </c>
    </row>
    <row r="4298" spans="1:2">
      <c r="A4298" s="7">
        <v>0.72</v>
      </c>
      <c r="B4298" s="7">
        <v>2.9940660000000001</v>
      </c>
    </row>
    <row r="4299" spans="1:2">
      <c r="A4299" s="7">
        <v>0.72</v>
      </c>
      <c r="B4299" s="7">
        <v>3.3609800000000001</v>
      </c>
    </row>
    <row r="4300" spans="1:2">
      <c r="A4300" s="7">
        <v>0.72</v>
      </c>
      <c r="B4300" s="7">
        <v>2.1577980000000001</v>
      </c>
    </row>
    <row r="4301" spans="1:2">
      <c r="A4301" s="7">
        <v>0.72</v>
      </c>
      <c r="B4301" s="7">
        <v>1.688437</v>
      </c>
    </row>
    <row r="4302" spans="1:2">
      <c r="A4302" s="7">
        <v>0.71</v>
      </c>
      <c r="B4302" s="7">
        <v>3.7839909999999999</v>
      </c>
    </row>
    <row r="4303" spans="1:2">
      <c r="A4303" s="7">
        <v>0.71</v>
      </c>
      <c r="B4303" s="7">
        <v>2.901265</v>
      </c>
    </row>
    <row r="4304" spans="1:2">
      <c r="A4304" s="7">
        <v>0.71</v>
      </c>
      <c r="B4304" s="7">
        <v>3.0498059999999998</v>
      </c>
    </row>
    <row r="4305" spans="1:2">
      <c r="A4305" s="7">
        <v>0.71</v>
      </c>
      <c r="B4305" s="7">
        <v>2.3084470000000001</v>
      </c>
    </row>
    <row r="4306" spans="1:2">
      <c r="A4306" s="7">
        <v>0.71</v>
      </c>
      <c r="B4306" s="7">
        <v>2.1881159999999999</v>
      </c>
    </row>
    <row r="4307" spans="1:2">
      <c r="A4307" s="7">
        <v>0.71</v>
      </c>
      <c r="B4307" s="7">
        <v>1.9008050000000001</v>
      </c>
    </row>
    <row r="4308" spans="1:2">
      <c r="A4308" s="7">
        <v>0.71</v>
      </c>
      <c r="B4308" s="7">
        <v>2.594373</v>
      </c>
    </row>
    <row r="4309" spans="1:2">
      <c r="A4309" s="7">
        <v>0.71</v>
      </c>
      <c r="B4309" s="7">
        <v>2.3796650000000001</v>
      </c>
    </row>
    <row r="4310" spans="1:2">
      <c r="A4310" s="7">
        <v>0.71</v>
      </c>
      <c r="B4310" s="7">
        <v>2.6806649999999999</v>
      </c>
    </row>
    <row r="4311" spans="1:2">
      <c r="A4311" s="7">
        <v>0.71</v>
      </c>
      <c r="B4311" s="7">
        <v>3.7590170000000001</v>
      </c>
    </row>
    <row r="4312" spans="1:2">
      <c r="A4312" s="7">
        <v>0.71</v>
      </c>
      <c r="B4312" s="7">
        <v>2.203862</v>
      </c>
    </row>
    <row r="4313" spans="1:2">
      <c r="A4313" s="7">
        <v>0.71</v>
      </c>
      <c r="B4313" s="7">
        <v>2.142849</v>
      </c>
    </row>
    <row r="4314" spans="1:2">
      <c r="A4314" s="7">
        <v>0.71</v>
      </c>
      <c r="B4314" s="7">
        <v>2.945624</v>
      </c>
    </row>
    <row r="4315" spans="1:2">
      <c r="A4315" s="7">
        <v>0.71</v>
      </c>
      <c r="B4315" s="7">
        <v>2.7521640000000001</v>
      </c>
    </row>
    <row r="4316" spans="1:2">
      <c r="A4316" s="7">
        <v>0.71</v>
      </c>
      <c r="B4316" s="7">
        <v>1.8185180000000001</v>
      </c>
    </row>
    <row r="4317" spans="1:2">
      <c r="A4317" s="7">
        <v>0.71</v>
      </c>
      <c r="B4317" s="7">
        <v>1.3254980000000001</v>
      </c>
    </row>
    <row r="4318" spans="1:2">
      <c r="A4318" s="7">
        <v>0.71</v>
      </c>
      <c r="B4318" s="7">
        <v>4.3568290000000003</v>
      </c>
    </row>
    <row r="4319" spans="1:2">
      <c r="A4319" s="7">
        <v>0.71</v>
      </c>
      <c r="B4319" s="7">
        <v>2.7437900000000002</v>
      </c>
    </row>
    <row r="4320" spans="1:2">
      <c r="A4320" s="7">
        <v>0.71</v>
      </c>
      <c r="B4320" s="7">
        <v>2.8013270000000001</v>
      </c>
    </row>
    <row r="4321" spans="1:2">
      <c r="A4321" s="7">
        <v>0.71</v>
      </c>
      <c r="B4321" s="7">
        <v>3.8924289999999999</v>
      </c>
    </row>
    <row r="4322" spans="1:2">
      <c r="A4322" s="7">
        <v>0.71</v>
      </c>
      <c r="B4322" s="7">
        <v>4.3759550000000003</v>
      </c>
    </row>
    <row r="4323" spans="1:2">
      <c r="A4323" s="7">
        <v>0.71</v>
      </c>
      <c r="B4323" s="7">
        <v>1.448998</v>
      </c>
    </row>
    <row r="4324" spans="1:2">
      <c r="A4324" s="7">
        <v>0.71</v>
      </c>
      <c r="B4324" s="7">
        <v>1.979233</v>
      </c>
    </row>
    <row r="4325" spans="1:2">
      <c r="A4325" s="7">
        <v>0.71</v>
      </c>
      <c r="B4325" s="7">
        <v>2.4681860000000002</v>
      </c>
    </row>
    <row r="4326" spans="1:2">
      <c r="A4326" s="7">
        <v>0.71</v>
      </c>
      <c r="B4326" s="7">
        <v>3.6700490000000001</v>
      </c>
    </row>
    <row r="4327" spans="1:2">
      <c r="A4327" s="7">
        <v>0.71</v>
      </c>
      <c r="B4327" s="7">
        <v>3.0149210000000002</v>
      </c>
    </row>
    <row r="4328" spans="1:2">
      <c r="A4328" s="7">
        <v>0.71</v>
      </c>
      <c r="B4328" s="7">
        <v>4.0756240000000004</v>
      </c>
    </row>
    <row r="4329" spans="1:2">
      <c r="A4329" s="7">
        <v>0.71</v>
      </c>
      <c r="B4329" s="7">
        <v>2.7798470000000002</v>
      </c>
    </row>
    <row r="4330" spans="1:2">
      <c r="A4330" s="7">
        <v>0.71</v>
      </c>
      <c r="B4330" s="7">
        <v>2.7568429999999999</v>
      </c>
    </row>
    <row r="4331" spans="1:2">
      <c r="A4331" s="7">
        <v>0.71</v>
      </c>
      <c r="B4331" s="7">
        <v>2.8969580000000001</v>
      </c>
    </row>
    <row r="4332" spans="1:2">
      <c r="A4332" s="7">
        <v>0.71</v>
      </c>
      <c r="B4332" s="7">
        <v>4.6176579999999996</v>
      </c>
    </row>
    <row r="4333" spans="1:2">
      <c r="A4333" s="7">
        <v>0.71</v>
      </c>
      <c r="B4333" s="7">
        <v>2.4100440000000001</v>
      </c>
    </row>
    <row r="4334" spans="1:2">
      <c r="A4334" s="7">
        <v>0.71</v>
      </c>
      <c r="B4334" s="7">
        <v>1.8431109999999999</v>
      </c>
    </row>
    <row r="4335" spans="1:2">
      <c r="A4335" s="7">
        <v>0.71</v>
      </c>
      <c r="B4335" s="7">
        <v>1.8431109999999999</v>
      </c>
    </row>
    <row r="4336" spans="1:2">
      <c r="A4336" s="7">
        <v>0.71</v>
      </c>
      <c r="B4336" s="7">
        <v>2.3362530000000001</v>
      </c>
    </row>
    <row r="4337" spans="1:2">
      <c r="A4337" s="7">
        <v>0.71</v>
      </c>
      <c r="B4337" s="7">
        <v>2.880455</v>
      </c>
    </row>
    <row r="4338" spans="1:2">
      <c r="A4338" s="7">
        <v>0.71</v>
      </c>
      <c r="B4338" s="7">
        <v>3.6617359999999999</v>
      </c>
    </row>
    <row r="4339" spans="1:2">
      <c r="A4339" s="7">
        <v>0.71</v>
      </c>
      <c r="B4339" s="7">
        <v>2.7346689999999998</v>
      </c>
    </row>
    <row r="4340" spans="1:2">
      <c r="A4340" s="7">
        <v>0.71</v>
      </c>
      <c r="B4340" s="7">
        <v>1.824946</v>
      </c>
    </row>
    <row r="4341" spans="1:2">
      <c r="A4341" s="7">
        <v>0.71</v>
      </c>
      <c r="B4341" s="7">
        <v>2.3709020000000001</v>
      </c>
    </row>
    <row r="4342" spans="1:2">
      <c r="A4342" s="7">
        <v>0.71</v>
      </c>
      <c r="B4342" s="7">
        <v>2.8450890000000002</v>
      </c>
    </row>
    <row r="4343" spans="1:2">
      <c r="A4343" s="7">
        <v>0.71</v>
      </c>
      <c r="B4343" s="7">
        <v>3.9457429999999998</v>
      </c>
    </row>
    <row r="4344" spans="1:2">
      <c r="A4344" s="7">
        <v>0.71</v>
      </c>
      <c r="B4344" s="7">
        <v>2.8877440000000001</v>
      </c>
    </row>
    <row r="4345" spans="1:2">
      <c r="A4345" s="7">
        <v>0.71</v>
      </c>
      <c r="B4345" s="7">
        <v>3.6514760000000002</v>
      </c>
    </row>
    <row r="4346" spans="1:2">
      <c r="A4346" s="7">
        <v>0.71</v>
      </c>
      <c r="B4346" s="7">
        <v>3.6461239999999999</v>
      </c>
    </row>
    <row r="4347" spans="1:2">
      <c r="A4347" s="7">
        <v>0.71</v>
      </c>
      <c r="B4347" s="7">
        <v>3.475562</v>
      </c>
    </row>
    <row r="4348" spans="1:2">
      <c r="A4348" s="7">
        <v>0.71</v>
      </c>
      <c r="B4348" s="7">
        <v>3.8755030000000001</v>
      </c>
    </row>
    <row r="4349" spans="1:2">
      <c r="A4349" s="7">
        <v>0.71</v>
      </c>
      <c r="B4349" s="7">
        <v>2.6246909999999999</v>
      </c>
    </row>
    <row r="4350" spans="1:2">
      <c r="A4350" s="7">
        <v>0.71</v>
      </c>
      <c r="B4350" s="7">
        <v>3.1702180000000002</v>
      </c>
    </row>
    <row r="4351" spans="1:2">
      <c r="A4351" s="7">
        <v>0.71</v>
      </c>
      <c r="B4351" s="7">
        <v>2.0514779999999999</v>
      </c>
    </row>
    <row r="4352" spans="1:2">
      <c r="A4352" s="7">
        <v>0.71</v>
      </c>
      <c r="B4352" s="7">
        <v>2.2870720000000002</v>
      </c>
    </row>
    <row r="4353" spans="1:2">
      <c r="A4353" s="7">
        <v>0.71</v>
      </c>
      <c r="B4353" s="7">
        <v>2.1360709999999998</v>
      </c>
    </row>
    <row r="4354" spans="1:2">
      <c r="A4354" s="7">
        <v>0.71</v>
      </c>
      <c r="B4354" s="7">
        <v>3.8224100000000001</v>
      </c>
    </row>
    <row r="4355" spans="1:2">
      <c r="A4355" s="7">
        <v>0.71</v>
      </c>
      <c r="B4355" s="7">
        <v>2.8991630000000002</v>
      </c>
    </row>
    <row r="4356" spans="1:2">
      <c r="A4356" s="7">
        <v>0.71</v>
      </c>
      <c r="B4356" s="7">
        <v>1.755395</v>
      </c>
    </row>
    <row r="4357" spans="1:2">
      <c r="A4357" s="7">
        <v>0.71</v>
      </c>
      <c r="B4357" s="7">
        <v>2.5829759999999999</v>
      </c>
    </row>
    <row r="4358" spans="1:2">
      <c r="A4358" s="7">
        <v>0.71</v>
      </c>
      <c r="B4358" s="7">
        <v>1.5474140000000001</v>
      </c>
    </row>
    <row r="4359" spans="1:2">
      <c r="A4359" s="7">
        <v>0.71</v>
      </c>
      <c r="B4359" s="7">
        <v>2.6932369999999999</v>
      </c>
    </row>
    <row r="4360" spans="1:2">
      <c r="A4360" s="7">
        <v>0.71</v>
      </c>
      <c r="B4360" s="7">
        <v>2.0884299999999998</v>
      </c>
    </row>
    <row r="4361" spans="1:2">
      <c r="A4361" s="7">
        <v>0.71</v>
      </c>
      <c r="B4361" s="7">
        <v>2.0884299999999998</v>
      </c>
    </row>
    <row r="4362" spans="1:2">
      <c r="A4362" s="7">
        <v>0.71</v>
      </c>
      <c r="B4362" s="7">
        <v>3.4243480000000002</v>
      </c>
    </row>
    <row r="4363" spans="1:2">
      <c r="A4363" s="7">
        <v>0.71</v>
      </c>
      <c r="B4363" s="7">
        <v>2.5640369999999999</v>
      </c>
    </row>
    <row r="4364" spans="1:2">
      <c r="A4364" s="7">
        <v>0.71</v>
      </c>
      <c r="B4364" s="7">
        <v>1.435136</v>
      </c>
    </row>
    <row r="4365" spans="1:2">
      <c r="A4365" s="7">
        <v>0.71</v>
      </c>
      <c r="B4365" s="7">
        <v>3.4638909999999998</v>
      </c>
    </row>
    <row r="4366" spans="1:2">
      <c r="A4366" s="7">
        <v>0.71</v>
      </c>
      <c r="B4366" s="7">
        <v>1.8994599999999999</v>
      </c>
    </row>
    <row r="4367" spans="1:2">
      <c r="A4367" s="7">
        <v>0.71</v>
      </c>
      <c r="B4367" s="7">
        <v>3.0273919999999999</v>
      </c>
    </row>
    <row r="4368" spans="1:2">
      <c r="A4368" s="7">
        <v>0.71</v>
      </c>
      <c r="B4368" s="7">
        <v>1.8965879999999999</v>
      </c>
    </row>
    <row r="4369" spans="1:2">
      <c r="A4369" s="7">
        <v>0.71</v>
      </c>
      <c r="B4369" s="7">
        <v>1.553579</v>
      </c>
    </row>
    <row r="4370" spans="1:2">
      <c r="A4370" s="7">
        <v>0.71</v>
      </c>
      <c r="B4370" s="7">
        <v>1.981193</v>
      </c>
    </row>
    <row r="4371" spans="1:2">
      <c r="A4371" s="7">
        <v>0.71</v>
      </c>
      <c r="B4371" s="7">
        <v>1.981193</v>
      </c>
    </row>
    <row r="4372" spans="1:2">
      <c r="A4372" s="7">
        <v>0.71</v>
      </c>
      <c r="B4372" s="7">
        <v>1.981193</v>
      </c>
    </row>
    <row r="4373" spans="1:2">
      <c r="A4373" s="7">
        <v>0.71</v>
      </c>
      <c r="B4373" s="7">
        <v>1.9482950000000001</v>
      </c>
    </row>
    <row r="4374" spans="1:2">
      <c r="A4374" s="7">
        <v>0.71</v>
      </c>
      <c r="B4374" s="7">
        <v>1.9084639999999999</v>
      </c>
    </row>
    <row r="4375" spans="1:2">
      <c r="A4375" s="7">
        <v>0.7</v>
      </c>
      <c r="B4375" s="7">
        <v>3.2738580000000002</v>
      </c>
    </row>
    <row r="4376" spans="1:2">
      <c r="A4376" s="7">
        <v>0.7</v>
      </c>
      <c r="B4376" s="7">
        <v>3.2333750000000001</v>
      </c>
    </row>
    <row r="4377" spans="1:2">
      <c r="A4377" s="7">
        <v>0.7</v>
      </c>
      <c r="B4377" s="7">
        <v>1.8251820000000001</v>
      </c>
    </row>
    <row r="4378" spans="1:2">
      <c r="A4378" s="7">
        <v>0.7</v>
      </c>
      <c r="B4378" s="7">
        <v>2.5642749999999999</v>
      </c>
    </row>
    <row r="4379" spans="1:2">
      <c r="A4379" s="7">
        <v>0.7</v>
      </c>
      <c r="B4379" s="7">
        <v>2.5407440000000001</v>
      </c>
    </row>
    <row r="4380" spans="1:2">
      <c r="A4380" s="7">
        <v>0.7</v>
      </c>
      <c r="B4380" s="7">
        <v>2.7481279999999999</v>
      </c>
    </row>
    <row r="4381" spans="1:2">
      <c r="A4381" s="7">
        <v>0.7</v>
      </c>
      <c r="B4381" s="7">
        <v>2.9710700000000001</v>
      </c>
    </row>
    <row r="4382" spans="1:2">
      <c r="A4382" s="7">
        <v>0.7</v>
      </c>
      <c r="B4382" s="7">
        <v>3.055447</v>
      </c>
    </row>
    <row r="4383" spans="1:2">
      <c r="A4383" s="7">
        <v>0.7</v>
      </c>
      <c r="B4383" s="7">
        <v>2.2725550000000001</v>
      </c>
    </row>
    <row r="4384" spans="1:2">
      <c r="A4384" s="7">
        <v>0.7</v>
      </c>
      <c r="B4384" s="7">
        <v>3.2545540000000002</v>
      </c>
    </row>
    <row r="4385" spans="1:2">
      <c r="A4385" s="7">
        <v>0.7</v>
      </c>
      <c r="B4385" s="7">
        <v>3.2545540000000002</v>
      </c>
    </row>
    <row r="4386" spans="1:2">
      <c r="A4386" s="7">
        <v>0.7</v>
      </c>
      <c r="B4386" s="7">
        <v>2.2658339999999999</v>
      </c>
    </row>
    <row r="4387" spans="1:2">
      <c r="A4387" s="7">
        <v>0.7</v>
      </c>
      <c r="B4387" s="7">
        <v>4.4924999999999997</v>
      </c>
    </row>
    <row r="4388" spans="1:2">
      <c r="A4388" s="7">
        <v>0.7</v>
      </c>
      <c r="B4388" s="7">
        <v>4.9249790000000004</v>
      </c>
    </row>
    <row r="4389" spans="1:2">
      <c r="A4389" s="7">
        <v>0.7</v>
      </c>
      <c r="B4389" s="7">
        <v>3.2268859999999999</v>
      </c>
    </row>
    <row r="4390" spans="1:2">
      <c r="A4390" s="7">
        <v>0.7</v>
      </c>
      <c r="B4390" s="7">
        <v>1.44242</v>
      </c>
    </row>
    <row r="4391" spans="1:2">
      <c r="A4391" s="7">
        <v>0.7</v>
      </c>
      <c r="B4391" s="7">
        <v>1.7461359999999999</v>
      </c>
    </row>
    <row r="4392" spans="1:2">
      <c r="A4392" s="7">
        <v>0.7</v>
      </c>
      <c r="B4392" s="7">
        <v>3.0699459999999998</v>
      </c>
    </row>
    <row r="4393" spans="1:2">
      <c r="A4393" s="7">
        <v>0.7</v>
      </c>
      <c r="B4393" s="7">
        <v>3.0633590000000002</v>
      </c>
    </row>
    <row r="4394" spans="1:2">
      <c r="A4394" s="7">
        <v>0.7</v>
      </c>
      <c r="B4394" s="7">
        <v>3.0379209999999999</v>
      </c>
    </row>
    <row r="4395" spans="1:2">
      <c r="A4395" s="7">
        <v>0.7</v>
      </c>
      <c r="B4395" s="7">
        <v>2.0965780000000001</v>
      </c>
    </row>
    <row r="4396" spans="1:2">
      <c r="A4396" s="7">
        <v>0.7</v>
      </c>
      <c r="B4396" s="7">
        <v>3.6552039999999999</v>
      </c>
    </row>
    <row r="4397" spans="1:2">
      <c r="A4397" s="7">
        <v>0.7</v>
      </c>
      <c r="B4397" s="7">
        <v>3.4216129999999998</v>
      </c>
    </row>
    <row r="4398" spans="1:2">
      <c r="A4398" s="7">
        <v>0.7</v>
      </c>
      <c r="B4398" s="7">
        <v>1.695991</v>
      </c>
    </row>
    <row r="4399" spans="1:2">
      <c r="A4399" s="7">
        <v>0.7</v>
      </c>
      <c r="B4399" s="7">
        <v>3.144558</v>
      </c>
    </row>
    <row r="4400" spans="1:2">
      <c r="A4400" s="7">
        <v>0.7</v>
      </c>
      <c r="B4400" s="7">
        <v>2.8088099999999998</v>
      </c>
    </row>
    <row r="4401" spans="1:2">
      <c r="A4401" s="7">
        <v>0.7</v>
      </c>
      <c r="B4401" s="7">
        <v>3.1139990000000002</v>
      </c>
    </row>
    <row r="4402" spans="1:2">
      <c r="A4402" s="7">
        <v>0.7</v>
      </c>
      <c r="B4402" s="7">
        <v>3.9483290000000002</v>
      </c>
    </row>
    <row r="4403" spans="1:2">
      <c r="A4403" s="7">
        <v>0.7</v>
      </c>
      <c r="B4403" s="7">
        <v>2.2255180000000001</v>
      </c>
    </row>
    <row r="4404" spans="1:2">
      <c r="A4404" s="7">
        <v>0.7</v>
      </c>
      <c r="B4404" s="7">
        <v>2.0213779999999999</v>
      </c>
    </row>
    <row r="4405" spans="1:2">
      <c r="A4405" s="7">
        <v>0.7</v>
      </c>
      <c r="B4405" s="7">
        <v>5.191236</v>
      </c>
    </row>
    <row r="4406" spans="1:2">
      <c r="A4406" s="7">
        <v>0.7</v>
      </c>
      <c r="B4406" s="7">
        <v>1.5908500000000001</v>
      </c>
    </row>
    <row r="4407" spans="1:2">
      <c r="A4407" s="7">
        <v>0.7</v>
      </c>
      <c r="B4407" s="7">
        <v>2.9663149999999998</v>
      </c>
    </row>
    <row r="4408" spans="1:2">
      <c r="A4408" s="7">
        <v>0.7</v>
      </c>
      <c r="B4408" s="7">
        <v>2.3160790000000002</v>
      </c>
    </row>
    <row r="4409" spans="1:2">
      <c r="A4409" s="7">
        <v>0.7</v>
      </c>
      <c r="B4409" s="7">
        <v>2.998615</v>
      </c>
    </row>
    <row r="4410" spans="1:2">
      <c r="A4410" s="7">
        <v>0.7</v>
      </c>
      <c r="B4410" s="7">
        <v>3.0632730000000001</v>
      </c>
    </row>
    <row r="4411" spans="1:2">
      <c r="A4411" s="7">
        <v>0.7</v>
      </c>
      <c r="B4411" s="7">
        <v>3.0632730000000001</v>
      </c>
    </row>
    <row r="4412" spans="1:2">
      <c r="A4412" s="7">
        <v>0.7</v>
      </c>
      <c r="B4412" s="7">
        <v>2.53803</v>
      </c>
    </row>
    <row r="4413" spans="1:2">
      <c r="A4413" s="7">
        <v>0.7</v>
      </c>
      <c r="B4413" s="7">
        <v>3.9138579999999998</v>
      </c>
    </row>
    <row r="4414" spans="1:2">
      <c r="A4414" s="7">
        <v>0.7</v>
      </c>
      <c r="B4414" s="7">
        <v>2.1420360000000001</v>
      </c>
    </row>
    <row r="4415" spans="1:2">
      <c r="A4415" s="7">
        <v>0.7</v>
      </c>
      <c r="B4415" s="7">
        <v>2.2456269999999998</v>
      </c>
    </row>
    <row r="4416" spans="1:2">
      <c r="A4416" s="7">
        <v>0.7</v>
      </c>
      <c r="B4416" s="7">
        <v>2.4562719999999998</v>
      </c>
    </row>
    <row r="4417" spans="1:2">
      <c r="A4417" s="7">
        <v>0.7</v>
      </c>
      <c r="B4417" s="7">
        <v>1.651654</v>
      </c>
    </row>
    <row r="4418" spans="1:2">
      <c r="A4418" s="7">
        <v>0.7</v>
      </c>
      <c r="B4418" s="7">
        <v>1.685746</v>
      </c>
    </row>
    <row r="4419" spans="1:2">
      <c r="A4419" s="7">
        <v>0.7</v>
      </c>
      <c r="B4419" s="7">
        <v>1.4032230000000001</v>
      </c>
    </row>
    <row r="4420" spans="1:2">
      <c r="A4420" s="7">
        <v>0.7</v>
      </c>
      <c r="B4420" s="7">
        <v>2.768662</v>
      </c>
    </row>
    <row r="4421" spans="1:2">
      <c r="A4421" s="7">
        <v>0.7</v>
      </c>
      <c r="B4421" s="7">
        <v>1.8044480000000001</v>
      </c>
    </row>
    <row r="4422" spans="1:2">
      <c r="A4422" s="7">
        <v>0.7</v>
      </c>
      <c r="B4422" s="7">
        <v>2.9446759999999998</v>
      </c>
    </row>
    <row r="4423" spans="1:2">
      <c r="A4423" s="7">
        <v>0.7</v>
      </c>
      <c r="B4423" s="7">
        <v>4.2036550000000004</v>
      </c>
    </row>
    <row r="4424" spans="1:2">
      <c r="A4424" s="7">
        <v>0.7</v>
      </c>
      <c r="B4424" s="7">
        <v>3.1375090000000001</v>
      </c>
    </row>
    <row r="4425" spans="1:2">
      <c r="A4425" s="7">
        <v>0.7</v>
      </c>
      <c r="B4425" s="7">
        <v>2.0453709999999998</v>
      </c>
    </row>
    <row r="4426" spans="1:2">
      <c r="A4426" s="7">
        <v>0.7</v>
      </c>
      <c r="B4426" s="7">
        <v>1.8004530000000001</v>
      </c>
    </row>
    <row r="4427" spans="1:2">
      <c r="A4427" s="7">
        <v>0.7</v>
      </c>
      <c r="B4427" s="7">
        <v>2.8055889999999999</v>
      </c>
    </row>
    <row r="4428" spans="1:2">
      <c r="A4428" s="7">
        <v>0.7</v>
      </c>
      <c r="B4428" s="7">
        <v>2.645324</v>
      </c>
    </row>
    <row r="4429" spans="1:2">
      <c r="A4429" s="7">
        <v>0.7</v>
      </c>
      <c r="B4429" s="7">
        <v>3.3272430000000002</v>
      </c>
    </row>
    <row r="4430" spans="1:2">
      <c r="A4430" s="7">
        <v>0.7</v>
      </c>
      <c r="B4430" s="7">
        <v>1.813329</v>
      </c>
    </row>
    <row r="4431" spans="1:2">
      <c r="A4431" s="7">
        <v>0.7</v>
      </c>
      <c r="B4431" s="7">
        <v>2.417573</v>
      </c>
    </row>
    <row r="4432" spans="1:2">
      <c r="A4432" s="7">
        <v>0.7</v>
      </c>
      <c r="B4432" s="7">
        <v>4.0554240000000004</v>
      </c>
    </row>
    <row r="4433" spans="1:2">
      <c r="A4433" s="7">
        <v>0.7</v>
      </c>
      <c r="B4433" s="7">
        <v>2.4232619999999998</v>
      </c>
    </row>
    <row r="4434" spans="1:2">
      <c r="A4434" s="7">
        <v>0.7</v>
      </c>
      <c r="B4434" s="7">
        <v>2.919899</v>
      </c>
    </row>
    <row r="4435" spans="1:2">
      <c r="A4435" s="7">
        <v>0.7</v>
      </c>
      <c r="B4435" s="7">
        <v>2.919899</v>
      </c>
    </row>
    <row r="4436" spans="1:2">
      <c r="A4436" s="7">
        <v>0.7</v>
      </c>
      <c r="B4436" s="7">
        <v>2.2106620000000001</v>
      </c>
    </row>
    <row r="4437" spans="1:2">
      <c r="A4437" s="7">
        <v>0.7</v>
      </c>
      <c r="B4437" s="7">
        <v>2.2106620000000001</v>
      </c>
    </row>
    <row r="4438" spans="1:2">
      <c r="A4438" s="7">
        <v>0.7</v>
      </c>
      <c r="B4438" s="7">
        <v>2.0192559999999999</v>
      </c>
    </row>
    <row r="4439" spans="1:2">
      <c r="A4439" s="7">
        <v>0.7</v>
      </c>
      <c r="B4439" s="7">
        <v>3.1864300000000001</v>
      </c>
    </row>
    <row r="4440" spans="1:2">
      <c r="A4440" s="7">
        <v>0.7</v>
      </c>
      <c r="B4440" s="7">
        <v>2.1215350000000002</v>
      </c>
    </row>
    <row r="4441" spans="1:2">
      <c r="A4441" s="7">
        <v>0.7</v>
      </c>
      <c r="B4441" s="7">
        <v>2.5427759999999999</v>
      </c>
    </row>
    <row r="4442" spans="1:2">
      <c r="A4442" s="7">
        <v>0.7</v>
      </c>
      <c r="B4442" s="7">
        <v>3.0480360000000002</v>
      </c>
    </row>
    <row r="4443" spans="1:2">
      <c r="A4443" s="7">
        <v>0.7</v>
      </c>
      <c r="B4443" s="7">
        <v>2.3904070000000002</v>
      </c>
    </row>
    <row r="4444" spans="1:2">
      <c r="A4444" s="7">
        <v>0.7</v>
      </c>
      <c r="B4444" s="7">
        <v>1.5419700000000001</v>
      </c>
    </row>
    <row r="4445" spans="1:2">
      <c r="A4445" s="7">
        <v>0.7</v>
      </c>
      <c r="B4445" s="7">
        <v>3.2352959999999999</v>
      </c>
    </row>
    <row r="4446" spans="1:2">
      <c r="A4446" s="7">
        <v>0.7</v>
      </c>
      <c r="B4446" s="7">
        <v>2.7613370000000002</v>
      </c>
    </row>
    <row r="4447" spans="1:2">
      <c r="A4447" s="7">
        <v>0.7</v>
      </c>
      <c r="B4447" s="7">
        <v>3.6438429999999999</v>
      </c>
    </row>
    <row r="4448" spans="1:2">
      <c r="A4448" s="7">
        <v>0.7</v>
      </c>
      <c r="B4448" s="7">
        <v>2.96062</v>
      </c>
    </row>
    <row r="4449" spans="1:2">
      <c r="A4449" s="7">
        <v>0.7</v>
      </c>
      <c r="B4449" s="7">
        <v>1.363629</v>
      </c>
    </row>
    <row r="4450" spans="1:2">
      <c r="A4450" s="7">
        <v>0.7</v>
      </c>
      <c r="B4450" s="7">
        <v>3.2881999999999998</v>
      </c>
    </row>
    <row r="4451" spans="1:2">
      <c r="A4451" s="7">
        <v>0.69</v>
      </c>
      <c r="B4451" s="7">
        <v>2.3470209999999998</v>
      </c>
    </row>
    <row r="4452" spans="1:2">
      <c r="A4452" s="7">
        <v>0.69</v>
      </c>
      <c r="B4452" s="7">
        <v>2.509004</v>
      </c>
    </row>
    <row r="4453" spans="1:2">
      <c r="A4453" s="7">
        <v>0.69</v>
      </c>
      <c r="B4453" s="7">
        <v>2.509004</v>
      </c>
    </row>
    <row r="4454" spans="1:2">
      <c r="A4454" s="7">
        <v>0.69</v>
      </c>
      <c r="B4454" s="7">
        <v>2.2940299999999998</v>
      </c>
    </row>
    <row r="4455" spans="1:2">
      <c r="A4455" s="7">
        <v>0.69</v>
      </c>
      <c r="B4455" s="7">
        <v>3.1121979999999998</v>
      </c>
    </row>
    <row r="4456" spans="1:2">
      <c r="A4456" s="7">
        <v>0.69</v>
      </c>
      <c r="B4456" s="7">
        <v>2.3266369999999998</v>
      </c>
    </row>
    <row r="4457" spans="1:2">
      <c r="A4457" s="7">
        <v>0.69</v>
      </c>
      <c r="B4457" s="7">
        <v>3.1101519999999998</v>
      </c>
    </row>
    <row r="4458" spans="1:2">
      <c r="A4458" s="7">
        <v>0.69</v>
      </c>
      <c r="B4458" s="7">
        <v>2.5994350000000002</v>
      </c>
    </row>
    <row r="4459" spans="1:2">
      <c r="A4459" s="7">
        <v>0.69</v>
      </c>
      <c r="B4459" s="7">
        <v>2.690769</v>
      </c>
    </row>
    <row r="4460" spans="1:2">
      <c r="A4460" s="7">
        <v>0.69</v>
      </c>
      <c r="B4460" s="7">
        <v>2.690769</v>
      </c>
    </row>
    <row r="4461" spans="1:2">
      <c r="A4461" s="7">
        <v>0.69</v>
      </c>
      <c r="B4461" s="7">
        <v>1.789366</v>
      </c>
    </row>
    <row r="4462" spans="1:2">
      <c r="A4462" s="7">
        <v>0.69</v>
      </c>
      <c r="B4462" s="7">
        <v>2.0926300000000002</v>
      </c>
    </row>
    <row r="4463" spans="1:2">
      <c r="A4463" s="7">
        <v>0.69</v>
      </c>
      <c r="B4463" s="7">
        <v>2.7400039999999999</v>
      </c>
    </row>
    <row r="4464" spans="1:2">
      <c r="A4464" s="7">
        <v>0.69</v>
      </c>
      <c r="B4464" s="7">
        <v>3.6542620000000001</v>
      </c>
    </row>
    <row r="4465" spans="1:2">
      <c r="A4465" s="7">
        <v>0.69</v>
      </c>
      <c r="B4465" s="7">
        <v>1.912245</v>
      </c>
    </row>
    <row r="4466" spans="1:2">
      <c r="A4466" s="7">
        <v>0.69</v>
      </c>
      <c r="B4466" s="7">
        <v>1.525617</v>
      </c>
    </row>
    <row r="4467" spans="1:2">
      <c r="A4467" s="7">
        <v>0.69</v>
      </c>
      <c r="B4467" s="7">
        <v>2.3445339999999999</v>
      </c>
    </row>
    <row r="4468" spans="1:2">
      <c r="A4468" s="7">
        <v>0.69</v>
      </c>
      <c r="B4468" s="7">
        <v>3.447695</v>
      </c>
    </row>
    <row r="4469" spans="1:2">
      <c r="A4469" s="7">
        <v>0.69</v>
      </c>
      <c r="B4469" s="7">
        <v>3.0480230000000001</v>
      </c>
    </row>
    <row r="4470" spans="1:2">
      <c r="A4470" s="7">
        <v>0.69</v>
      </c>
      <c r="B4470" s="7">
        <v>2.4503710000000001</v>
      </c>
    </row>
    <row r="4471" spans="1:2">
      <c r="A4471" s="7">
        <v>0.69</v>
      </c>
      <c r="B4471" s="7">
        <v>3.0255610000000002</v>
      </c>
    </row>
    <row r="4472" spans="1:2">
      <c r="A4472" s="7">
        <v>0.69</v>
      </c>
      <c r="B4472" s="7">
        <v>2.0207290000000002</v>
      </c>
    </row>
    <row r="4473" spans="1:2">
      <c r="A4473" s="7">
        <v>0.69</v>
      </c>
      <c r="B4473" s="7">
        <v>2.040054</v>
      </c>
    </row>
    <row r="4474" spans="1:2">
      <c r="A4474" s="7">
        <v>0.69</v>
      </c>
      <c r="B4474" s="7">
        <v>2.738016</v>
      </c>
    </row>
    <row r="4475" spans="1:2">
      <c r="A4475" s="7">
        <v>0.69</v>
      </c>
      <c r="B4475" s="7">
        <v>3.0393479999999999</v>
      </c>
    </row>
    <row r="4476" spans="1:2">
      <c r="A4476" s="7">
        <v>0.69</v>
      </c>
      <c r="B4476" s="7">
        <v>3.0280019999999999</v>
      </c>
    </row>
    <row r="4477" spans="1:2">
      <c r="A4477" s="7">
        <v>0.69</v>
      </c>
      <c r="B4477" s="7">
        <v>2.0737779999999999</v>
      </c>
    </row>
    <row r="4478" spans="1:2">
      <c r="A4478" s="7">
        <v>0.69</v>
      </c>
      <c r="B4478" s="7">
        <v>2.1259969999999999</v>
      </c>
    </row>
    <row r="4479" spans="1:2">
      <c r="A4479" s="7">
        <v>0.69</v>
      </c>
      <c r="B4479" s="7">
        <v>2.5928629999999999</v>
      </c>
    </row>
    <row r="4480" spans="1:2">
      <c r="A4480" s="7">
        <v>0.69</v>
      </c>
      <c r="B4480" s="7">
        <v>3.1636899999999999</v>
      </c>
    </row>
    <row r="4481" spans="1:2">
      <c r="A4481" s="7">
        <v>0.69</v>
      </c>
      <c r="B4481" s="7">
        <v>1.7968949999999999</v>
      </c>
    </row>
    <row r="4482" spans="1:2">
      <c r="A4482" s="7">
        <v>0.69</v>
      </c>
      <c r="B4482" s="7">
        <v>2.3508279999999999</v>
      </c>
    </row>
    <row r="4483" spans="1:2">
      <c r="A4483" s="7">
        <v>0.69</v>
      </c>
      <c r="B4483" s="7">
        <v>2.7321240000000002</v>
      </c>
    </row>
    <row r="4484" spans="1:2">
      <c r="A4484" s="7">
        <v>0.69</v>
      </c>
      <c r="B4484" s="7">
        <v>2.9215300000000002</v>
      </c>
    </row>
    <row r="4485" spans="1:2">
      <c r="A4485" s="7">
        <v>0.69</v>
      </c>
      <c r="B4485" s="7">
        <v>2.1906409999999998</v>
      </c>
    </row>
    <row r="4486" spans="1:2">
      <c r="A4486" s="7">
        <v>0.69</v>
      </c>
      <c r="B4486" s="7">
        <v>1.577458</v>
      </c>
    </row>
    <row r="4487" spans="1:2">
      <c r="A4487" s="7">
        <v>0.69</v>
      </c>
      <c r="B4487" s="7">
        <v>3.04521</v>
      </c>
    </row>
    <row r="4488" spans="1:2">
      <c r="A4488" s="7">
        <v>0.69</v>
      </c>
      <c r="B4488" s="7">
        <v>2.5225559999999998</v>
      </c>
    </row>
    <row r="4489" spans="1:2">
      <c r="A4489" s="7">
        <v>0.69</v>
      </c>
      <c r="B4489" s="7">
        <v>1.3852580000000001</v>
      </c>
    </row>
    <row r="4490" spans="1:2">
      <c r="A4490" s="7">
        <v>0.69</v>
      </c>
      <c r="B4490" s="7">
        <v>3.0597020000000001</v>
      </c>
    </row>
    <row r="4491" spans="1:2">
      <c r="A4491" s="7">
        <v>0.69</v>
      </c>
      <c r="B4491" s="7">
        <v>2.529099</v>
      </c>
    </row>
    <row r="4492" spans="1:2">
      <c r="A4492" s="7">
        <v>0.69</v>
      </c>
      <c r="B4492" s="7">
        <v>3.5377399999999999</v>
      </c>
    </row>
    <row r="4493" spans="1:2">
      <c r="A4493" s="7">
        <v>0.69</v>
      </c>
      <c r="B4493" s="7">
        <v>4.145975</v>
      </c>
    </row>
    <row r="4494" spans="1:2">
      <c r="A4494" s="7">
        <v>0.69</v>
      </c>
      <c r="B4494" s="7">
        <v>3.1922250000000001</v>
      </c>
    </row>
    <row r="4495" spans="1:2">
      <c r="A4495" s="7">
        <v>0.69</v>
      </c>
      <c r="B4495" s="7">
        <v>3.8039670000000001</v>
      </c>
    </row>
    <row r="4496" spans="1:2">
      <c r="A4496" s="7">
        <v>0.69</v>
      </c>
      <c r="B4496" s="7">
        <v>3.3756339999999998</v>
      </c>
    </row>
    <row r="4497" spans="1:2">
      <c r="A4497" s="7">
        <v>0.69</v>
      </c>
      <c r="B4497" s="7">
        <v>2.024473</v>
      </c>
    </row>
    <row r="4498" spans="1:2">
      <c r="A4498" s="7">
        <v>0.69</v>
      </c>
      <c r="B4498" s="7">
        <v>1.500216</v>
      </c>
    </row>
    <row r="4499" spans="1:2">
      <c r="A4499" s="7">
        <v>0.69</v>
      </c>
      <c r="B4499" s="7">
        <v>2.4336190000000002</v>
      </c>
    </row>
    <row r="4500" spans="1:2">
      <c r="A4500" s="7">
        <v>0.69</v>
      </c>
      <c r="B4500" s="7">
        <v>2.148603</v>
      </c>
    </row>
    <row r="4501" spans="1:2">
      <c r="A4501" s="7">
        <v>0.69</v>
      </c>
      <c r="B4501" s="7">
        <v>3.4871590000000001</v>
      </c>
    </row>
    <row r="4502" spans="1:2">
      <c r="A4502" s="7">
        <v>0.69</v>
      </c>
      <c r="B4502" s="7">
        <v>2.3121960000000001</v>
      </c>
    </row>
    <row r="4503" spans="1:2">
      <c r="A4503" s="7">
        <v>0.69</v>
      </c>
      <c r="B4503" s="7">
        <v>3.6669269999999998</v>
      </c>
    </row>
    <row r="4504" spans="1:2">
      <c r="A4504" s="7">
        <v>0.69</v>
      </c>
      <c r="B4504" s="7">
        <v>1.877945</v>
      </c>
    </row>
    <row r="4505" spans="1:2">
      <c r="A4505" s="7">
        <v>0.69</v>
      </c>
      <c r="B4505" s="7">
        <v>3.1888040000000002</v>
      </c>
    </row>
    <row r="4506" spans="1:2">
      <c r="A4506" s="7">
        <v>0.69</v>
      </c>
      <c r="B4506" s="7">
        <v>1.863405</v>
      </c>
    </row>
    <row r="4507" spans="1:2">
      <c r="A4507" s="7">
        <v>0.69</v>
      </c>
      <c r="B4507" s="7">
        <v>2.5874929999999998</v>
      </c>
    </row>
    <row r="4508" spans="1:2">
      <c r="A4508" s="7">
        <v>0.69</v>
      </c>
      <c r="B4508" s="7">
        <v>3.484696</v>
      </c>
    </row>
    <row r="4509" spans="1:2">
      <c r="A4509" s="7">
        <v>0.69</v>
      </c>
      <c r="B4509" s="7">
        <v>1.7872520000000001</v>
      </c>
    </row>
    <row r="4510" spans="1:2">
      <c r="A4510" s="7">
        <v>0.69</v>
      </c>
      <c r="B4510" s="7">
        <v>3.0316320000000001</v>
      </c>
    </row>
    <row r="4511" spans="1:2">
      <c r="A4511" s="7">
        <v>0.69</v>
      </c>
      <c r="B4511" s="7">
        <v>2.1920999999999999</v>
      </c>
    </row>
    <row r="4512" spans="1:2">
      <c r="A4512" s="7">
        <v>0.69</v>
      </c>
      <c r="B4512" s="7">
        <v>2.4477350000000002</v>
      </c>
    </row>
    <row r="4513" spans="1:2">
      <c r="A4513" s="7">
        <v>0.69</v>
      </c>
      <c r="B4513" s="7">
        <v>3.0253399999999999</v>
      </c>
    </row>
    <row r="4514" spans="1:2">
      <c r="A4514" s="7">
        <v>0.69</v>
      </c>
      <c r="B4514" s="7">
        <v>2.1404700000000001</v>
      </c>
    </row>
    <row r="4515" spans="1:2">
      <c r="A4515" s="7">
        <v>0.69</v>
      </c>
      <c r="B4515" s="7">
        <v>2.1177459999999999</v>
      </c>
    </row>
    <row r="4516" spans="1:2">
      <c r="A4516" s="7">
        <v>0.69</v>
      </c>
      <c r="B4516" s="7">
        <v>3.5925579999999999</v>
      </c>
    </row>
    <row r="4517" spans="1:2">
      <c r="A4517" s="7">
        <v>0.69</v>
      </c>
      <c r="B4517" s="7">
        <v>3.347073</v>
      </c>
    </row>
    <row r="4518" spans="1:2">
      <c r="A4518" s="7">
        <v>0.69</v>
      </c>
      <c r="B4518" s="7">
        <v>1.8978699999999999</v>
      </c>
    </row>
    <row r="4519" spans="1:2">
      <c r="A4519" s="7">
        <v>0.69</v>
      </c>
      <c r="B4519" s="7">
        <v>3.0950760000000002</v>
      </c>
    </row>
    <row r="4520" spans="1:2">
      <c r="A4520" s="7">
        <v>0.69</v>
      </c>
      <c r="B4520" s="7">
        <v>2.8153100000000002</v>
      </c>
    </row>
    <row r="4521" spans="1:2">
      <c r="A4521" s="7">
        <v>0.68</v>
      </c>
      <c r="B4521" s="7">
        <v>2.4887589999999999</v>
      </c>
    </row>
    <row r="4522" spans="1:2">
      <c r="A4522" s="7">
        <v>0.68</v>
      </c>
      <c r="B4522" s="7">
        <v>3.407203</v>
      </c>
    </row>
    <row r="4523" spans="1:2">
      <c r="A4523" s="7">
        <v>0.68</v>
      </c>
      <c r="B4523" s="7">
        <v>3.407203</v>
      </c>
    </row>
    <row r="4524" spans="1:2">
      <c r="A4524" s="7">
        <v>0.68</v>
      </c>
      <c r="B4524" s="7">
        <v>3.746712</v>
      </c>
    </row>
    <row r="4525" spans="1:2">
      <c r="A4525" s="7">
        <v>0.68</v>
      </c>
      <c r="B4525" s="7">
        <v>1.6689529999999999</v>
      </c>
    </row>
    <row r="4526" spans="1:2">
      <c r="A4526" s="7">
        <v>0.68</v>
      </c>
      <c r="B4526" s="7">
        <v>2.2667440000000001</v>
      </c>
    </row>
    <row r="4527" spans="1:2">
      <c r="A4527" s="7">
        <v>0.68</v>
      </c>
      <c r="B4527" s="7">
        <v>1.573869</v>
      </c>
    </row>
    <row r="4528" spans="1:2">
      <c r="A4528" s="7">
        <v>0.68</v>
      </c>
      <c r="B4528" s="7">
        <v>4.2573600000000003</v>
      </c>
    </row>
    <row r="4529" spans="1:2">
      <c r="A4529" s="7">
        <v>0.68</v>
      </c>
      <c r="B4529" s="7">
        <v>2.0908820000000001</v>
      </c>
    </row>
    <row r="4530" spans="1:2">
      <c r="A4530" s="7">
        <v>0.68</v>
      </c>
      <c r="B4530" s="7">
        <v>3.454135</v>
      </c>
    </row>
    <row r="4531" spans="1:2">
      <c r="A4531" s="7">
        <v>0.68</v>
      </c>
      <c r="B4531" s="7">
        <v>2.1376819999999999</v>
      </c>
    </row>
    <row r="4532" spans="1:2">
      <c r="A4532" s="7">
        <v>0.68</v>
      </c>
      <c r="B4532" s="7">
        <v>3.862663</v>
      </c>
    </row>
    <row r="4533" spans="1:2">
      <c r="A4533" s="7">
        <v>0.68</v>
      </c>
      <c r="B4533" s="7">
        <v>2.1417630000000001</v>
      </c>
    </row>
    <row r="4534" spans="1:2">
      <c r="A4534" s="7">
        <v>0.68</v>
      </c>
      <c r="B4534" s="7">
        <v>2.8874369999999998</v>
      </c>
    </row>
    <row r="4535" spans="1:2">
      <c r="A4535" s="7">
        <v>0.68</v>
      </c>
      <c r="B4535" s="7">
        <v>3.8507389999999999</v>
      </c>
    </row>
    <row r="4536" spans="1:2">
      <c r="A4536" s="7">
        <v>0.68</v>
      </c>
      <c r="B4536" s="7">
        <v>5.518027</v>
      </c>
    </row>
    <row r="4537" spans="1:2">
      <c r="A4537" s="7">
        <v>0.68</v>
      </c>
      <c r="B4537" s="7">
        <v>3.1813030000000002</v>
      </c>
    </row>
    <row r="4538" spans="1:2">
      <c r="A4538" s="7">
        <v>0.68</v>
      </c>
      <c r="B4538" s="7">
        <v>3.095888</v>
      </c>
    </row>
    <row r="4539" spans="1:2">
      <c r="A4539" s="7">
        <v>0.68</v>
      </c>
      <c r="B4539" s="7">
        <v>2.3171040000000001</v>
      </c>
    </row>
    <row r="4540" spans="1:2">
      <c r="A4540" s="7">
        <v>0.68</v>
      </c>
      <c r="B4540" s="7">
        <v>1.9036649999999999</v>
      </c>
    </row>
    <row r="4541" spans="1:2">
      <c r="A4541" s="7">
        <v>0.68</v>
      </c>
      <c r="B4541" s="7">
        <v>4.0809600000000001</v>
      </c>
    </row>
    <row r="4542" spans="1:2">
      <c r="A4542" s="7">
        <v>0.68</v>
      </c>
      <c r="B4542" s="7">
        <v>3.5862050000000001</v>
      </c>
    </row>
    <row r="4543" spans="1:2">
      <c r="A4543" s="7">
        <v>0.68</v>
      </c>
      <c r="B4543" s="7">
        <v>3.7105329999999999</v>
      </c>
    </row>
    <row r="4544" spans="1:2">
      <c r="A4544" s="7">
        <v>0.68</v>
      </c>
      <c r="B4544" s="7">
        <v>3.732472</v>
      </c>
    </row>
    <row r="4545" spans="1:2">
      <c r="A4545" s="7">
        <v>0.68</v>
      </c>
      <c r="B4545" s="7">
        <v>3.732472</v>
      </c>
    </row>
    <row r="4546" spans="1:2">
      <c r="A4546" s="7">
        <v>0.68</v>
      </c>
      <c r="B4546" s="7">
        <v>3.568899</v>
      </c>
    </row>
    <row r="4547" spans="1:2">
      <c r="A4547" s="7">
        <v>0.68</v>
      </c>
      <c r="B4547" s="7">
        <v>3.8332120000000001</v>
      </c>
    </row>
    <row r="4548" spans="1:2">
      <c r="A4548" s="7">
        <v>0.68</v>
      </c>
      <c r="B4548" s="7">
        <v>4.2785029999999997</v>
      </c>
    </row>
    <row r="4549" spans="1:2">
      <c r="A4549" s="7">
        <v>0.68</v>
      </c>
      <c r="B4549" s="7">
        <v>2.3931179999999999</v>
      </c>
    </row>
    <row r="4550" spans="1:2">
      <c r="A4550" s="7">
        <v>0.68</v>
      </c>
      <c r="B4550" s="7">
        <v>3.0346190000000002</v>
      </c>
    </row>
    <row r="4551" spans="1:2">
      <c r="A4551" s="7">
        <v>0.68</v>
      </c>
      <c r="B4551" s="7">
        <v>1.5883350000000001</v>
      </c>
    </row>
    <row r="4552" spans="1:2">
      <c r="A4552" s="7">
        <v>0.68</v>
      </c>
      <c r="B4552" s="7">
        <v>3.1622690000000002</v>
      </c>
    </row>
    <row r="4553" spans="1:2">
      <c r="A4553" s="7">
        <v>0.68</v>
      </c>
      <c r="B4553" s="7">
        <v>2.06393</v>
      </c>
    </row>
    <row r="4554" spans="1:2">
      <c r="A4554" s="7">
        <v>0.68</v>
      </c>
      <c r="B4554" s="7">
        <v>1.836999</v>
      </c>
    </row>
    <row r="4555" spans="1:2">
      <c r="A4555" s="7">
        <v>0.68</v>
      </c>
      <c r="B4555" s="7">
        <v>2.8005330000000002</v>
      </c>
    </row>
    <row r="4556" spans="1:2">
      <c r="A4556" s="7">
        <v>0.68</v>
      </c>
      <c r="B4556" s="7">
        <v>2.3366709999999999</v>
      </c>
    </row>
    <row r="4557" spans="1:2">
      <c r="A4557" s="7">
        <v>0.68</v>
      </c>
      <c r="B4557" s="7">
        <v>2.3366709999999999</v>
      </c>
    </row>
    <row r="4558" spans="1:2">
      <c r="A4558" s="7">
        <v>0.68</v>
      </c>
      <c r="B4558" s="7">
        <v>4.3471479999999998</v>
      </c>
    </row>
    <row r="4559" spans="1:2">
      <c r="A4559" s="7">
        <v>0.68</v>
      </c>
      <c r="B4559" s="7">
        <v>2.9212829999999999</v>
      </c>
    </row>
    <row r="4560" spans="1:2">
      <c r="A4560" s="7">
        <v>0.68</v>
      </c>
      <c r="B4560" s="7">
        <v>3.5837370000000002</v>
      </c>
    </row>
    <row r="4561" spans="1:2">
      <c r="A4561" s="7">
        <v>0.68</v>
      </c>
      <c r="B4561" s="7">
        <v>1.359361</v>
      </c>
    </row>
    <row r="4562" spans="1:2">
      <c r="A4562" s="7">
        <v>0.68</v>
      </c>
      <c r="B4562" s="7">
        <v>2.0415990000000002</v>
      </c>
    </row>
    <row r="4563" spans="1:2">
      <c r="A4563" s="7">
        <v>0.68</v>
      </c>
      <c r="B4563" s="7">
        <v>2.408255</v>
      </c>
    </row>
    <row r="4564" spans="1:2">
      <c r="A4564" s="7">
        <v>0.68</v>
      </c>
      <c r="B4564" s="7">
        <v>3.1200380000000001</v>
      </c>
    </row>
    <row r="4565" spans="1:2">
      <c r="A4565" s="7">
        <v>0.68</v>
      </c>
      <c r="B4565" s="7">
        <v>2.6835140000000002</v>
      </c>
    </row>
    <row r="4566" spans="1:2">
      <c r="A4566" s="7">
        <v>0.68</v>
      </c>
      <c r="B4566" s="7">
        <v>1.623219</v>
      </c>
    </row>
    <row r="4567" spans="1:2">
      <c r="A4567" s="7">
        <v>0.68</v>
      </c>
      <c r="B4567" s="7">
        <v>2.9187820000000002</v>
      </c>
    </row>
    <row r="4568" spans="1:2">
      <c r="A4568" s="7">
        <v>0.68</v>
      </c>
      <c r="B4568" s="7">
        <v>2.3572090000000001</v>
      </c>
    </row>
    <row r="4569" spans="1:2">
      <c r="A4569" s="7">
        <v>0.68</v>
      </c>
      <c r="B4569" s="7">
        <v>1.792567</v>
      </c>
    </row>
    <row r="4570" spans="1:2">
      <c r="A4570" s="7">
        <v>0.68</v>
      </c>
      <c r="B4570" s="7">
        <v>2.183214</v>
      </c>
    </row>
    <row r="4571" spans="1:2">
      <c r="A4571" s="7">
        <v>0.68</v>
      </c>
      <c r="B4571" s="7">
        <v>2.2011799999999999</v>
      </c>
    </row>
    <row r="4572" spans="1:2">
      <c r="A4572" s="7">
        <v>0.68</v>
      </c>
      <c r="B4572" s="7">
        <v>3.1337100000000002</v>
      </c>
    </row>
    <row r="4573" spans="1:2">
      <c r="A4573" s="7">
        <v>0.68</v>
      </c>
      <c r="B4573" s="7">
        <v>2.2599680000000002</v>
      </c>
    </row>
    <row r="4574" spans="1:2">
      <c r="A4574" s="7">
        <v>0.68</v>
      </c>
      <c r="B4574" s="7">
        <v>3.2493349999999999</v>
      </c>
    </row>
    <row r="4575" spans="1:2">
      <c r="A4575" s="7">
        <v>0.68</v>
      </c>
      <c r="B4575" s="7">
        <v>1.3985970000000001</v>
      </c>
    </row>
    <row r="4576" spans="1:2">
      <c r="A4576" s="7">
        <v>0.68</v>
      </c>
      <c r="B4576" s="7">
        <v>2.5547689999999998</v>
      </c>
    </row>
    <row r="4577" spans="1:2">
      <c r="A4577" s="7">
        <v>0.68</v>
      </c>
      <c r="B4577" s="7">
        <v>3.009722</v>
      </c>
    </row>
    <row r="4578" spans="1:2">
      <c r="A4578" s="7">
        <v>0.68</v>
      </c>
      <c r="B4578" s="7">
        <v>2.4455830000000001</v>
      </c>
    </row>
    <row r="4579" spans="1:2">
      <c r="A4579" s="7">
        <v>0.68</v>
      </c>
      <c r="B4579" s="7">
        <v>4.0682799999999997</v>
      </c>
    </row>
    <row r="4580" spans="1:2">
      <c r="A4580" s="7">
        <v>0.68</v>
      </c>
      <c r="B4580" s="7">
        <v>2.0982590000000001</v>
      </c>
    </row>
    <row r="4581" spans="1:2">
      <c r="A4581" s="7">
        <v>0.68</v>
      </c>
      <c r="B4581" s="7">
        <v>2.3968889999999998</v>
      </c>
    </row>
    <row r="4582" spans="1:2">
      <c r="A4582" s="7">
        <v>0.68</v>
      </c>
      <c r="B4582" s="7">
        <v>4.5923210000000001</v>
      </c>
    </row>
    <row r="4583" spans="1:2">
      <c r="A4583" s="7">
        <v>0.68</v>
      </c>
      <c r="B4583" s="7">
        <v>2.4784350000000002</v>
      </c>
    </row>
    <row r="4584" spans="1:2">
      <c r="A4584" s="7">
        <v>0.68</v>
      </c>
      <c r="B4584" s="7">
        <v>2.8906100000000001</v>
      </c>
    </row>
    <row r="4585" spans="1:2">
      <c r="A4585" s="7">
        <v>0.68</v>
      </c>
      <c r="B4585" s="7">
        <v>2.7565230000000001</v>
      </c>
    </row>
    <row r="4586" spans="1:2">
      <c r="A4586" s="7">
        <v>0.68</v>
      </c>
      <c r="B4586" s="7">
        <v>2.244764</v>
      </c>
    </row>
    <row r="4587" spans="1:2">
      <c r="A4587" s="7">
        <v>0.68</v>
      </c>
      <c r="B4587" s="7">
        <v>3.1950509999999999</v>
      </c>
    </row>
    <row r="4588" spans="1:2">
      <c r="A4588" s="7">
        <v>0.68</v>
      </c>
      <c r="B4588" s="7">
        <v>1.609086</v>
      </c>
    </row>
    <row r="4589" spans="1:2">
      <c r="A4589" s="7">
        <v>0.68</v>
      </c>
      <c r="B4589" s="7">
        <v>2.6197550000000001</v>
      </c>
    </row>
    <row r="4590" spans="1:2">
      <c r="A4590" s="7">
        <v>0.68</v>
      </c>
      <c r="B4590" s="7">
        <v>3.1441690000000002</v>
      </c>
    </row>
    <row r="4591" spans="1:2">
      <c r="A4591" s="7">
        <v>0.68</v>
      </c>
      <c r="B4591" s="7">
        <v>3.9625360000000001</v>
      </c>
    </row>
    <row r="4592" spans="1:2">
      <c r="A4592" s="7">
        <v>0.68</v>
      </c>
      <c r="B4592" s="7">
        <v>5.0875539999999999</v>
      </c>
    </row>
    <row r="4593" spans="1:2">
      <c r="A4593" s="7">
        <v>0.68</v>
      </c>
      <c r="B4593" s="7">
        <v>3.1073870000000001</v>
      </c>
    </row>
    <row r="4594" spans="1:2">
      <c r="A4594" s="7">
        <v>0.68</v>
      </c>
      <c r="B4594" s="7">
        <v>3.0194269999999999</v>
      </c>
    </row>
    <row r="4595" spans="1:2">
      <c r="A4595" s="7">
        <v>0.68</v>
      </c>
      <c r="B4595" s="7">
        <v>3.4357039999999999</v>
      </c>
    </row>
    <row r="4596" spans="1:2">
      <c r="A4596" s="7">
        <v>0.68</v>
      </c>
      <c r="B4596" s="7">
        <v>4.0838929999999998</v>
      </c>
    </row>
    <row r="4597" spans="1:2">
      <c r="A4597" s="7">
        <v>0.68</v>
      </c>
      <c r="B4597" s="7">
        <v>1.7007159999999999</v>
      </c>
    </row>
    <row r="4598" spans="1:2">
      <c r="A4598" s="7">
        <v>0.67</v>
      </c>
      <c r="B4598" s="7">
        <v>2.4707650000000001</v>
      </c>
    </row>
    <row r="4599" spans="1:2">
      <c r="A4599" s="7">
        <v>0.67</v>
      </c>
      <c r="B4599" s="7">
        <v>4.1656560000000002</v>
      </c>
    </row>
    <row r="4600" spans="1:2">
      <c r="A4600" s="7">
        <v>0.67</v>
      </c>
      <c r="B4600" s="7">
        <v>2.7069519999999998</v>
      </c>
    </row>
    <row r="4601" spans="1:2">
      <c r="A4601" s="7">
        <v>0.67</v>
      </c>
      <c r="B4601" s="7">
        <v>2.9357060000000001</v>
      </c>
    </row>
    <row r="4602" spans="1:2">
      <c r="A4602" s="7">
        <v>0.67</v>
      </c>
      <c r="B4602" s="7">
        <v>1.311051</v>
      </c>
    </row>
    <row r="4603" spans="1:2">
      <c r="A4603" s="7">
        <v>0.67</v>
      </c>
      <c r="B4603" s="7">
        <v>2.4535439999999999</v>
      </c>
    </row>
    <row r="4604" spans="1:2">
      <c r="A4604" s="7">
        <v>0.67</v>
      </c>
      <c r="B4604" s="7">
        <v>2.9112589999999998</v>
      </c>
    </row>
    <row r="4605" spans="1:2">
      <c r="A4605" s="7">
        <v>0.67</v>
      </c>
      <c r="B4605" s="7">
        <v>3.339067</v>
      </c>
    </row>
    <row r="4606" spans="1:2">
      <c r="A4606" s="7">
        <v>0.67</v>
      </c>
      <c r="B4606" s="7">
        <v>1.6854560000000001</v>
      </c>
    </row>
    <row r="4607" spans="1:2">
      <c r="A4607" s="7">
        <v>0.67</v>
      </c>
      <c r="B4607" s="7">
        <v>2.1343700000000001</v>
      </c>
    </row>
    <row r="4608" spans="1:2">
      <c r="A4608" s="7">
        <v>0.67</v>
      </c>
      <c r="B4608" s="7">
        <v>4.3406760000000002</v>
      </c>
    </row>
    <row r="4609" spans="1:2">
      <c r="A4609" s="7">
        <v>0.67</v>
      </c>
      <c r="B4609" s="7">
        <v>3.7524670000000002</v>
      </c>
    </row>
    <row r="4610" spans="1:2">
      <c r="A4610" s="7">
        <v>0.67</v>
      </c>
      <c r="B4610" s="7">
        <v>3.7524670000000002</v>
      </c>
    </row>
    <row r="4611" spans="1:2">
      <c r="A4611" s="7">
        <v>0.67</v>
      </c>
      <c r="B4611" s="7">
        <v>2.825637</v>
      </c>
    </row>
    <row r="4612" spans="1:2">
      <c r="A4612" s="7">
        <v>0.67</v>
      </c>
      <c r="B4612" s="7">
        <v>3.2608769999999998</v>
      </c>
    </row>
    <row r="4613" spans="1:2">
      <c r="A4613" s="7">
        <v>0.67</v>
      </c>
      <c r="B4613" s="7">
        <v>3.0556540000000001</v>
      </c>
    </row>
    <row r="4614" spans="1:2">
      <c r="A4614" s="7">
        <v>0.67</v>
      </c>
      <c r="B4614" s="7">
        <v>1.8789709999999999</v>
      </c>
    </row>
    <row r="4615" spans="1:2">
      <c r="A4615" s="7">
        <v>0.67</v>
      </c>
      <c r="B4615" s="7">
        <v>2.6146950000000002</v>
      </c>
    </row>
    <row r="4616" spans="1:2">
      <c r="A4616" s="7">
        <v>0.67</v>
      </c>
      <c r="B4616" s="7">
        <v>2.7062010000000001</v>
      </c>
    </row>
    <row r="4617" spans="1:2">
      <c r="A4617" s="7">
        <v>0.67</v>
      </c>
      <c r="B4617" s="7">
        <v>1.572514</v>
      </c>
    </row>
    <row r="4618" spans="1:2">
      <c r="A4618" s="7">
        <v>0.67</v>
      </c>
      <c r="B4618" s="7">
        <v>2.391518</v>
      </c>
    </row>
    <row r="4619" spans="1:2">
      <c r="A4619" s="7">
        <v>0.67</v>
      </c>
      <c r="B4619" s="7">
        <v>3.3911340000000001</v>
      </c>
    </row>
    <row r="4620" spans="1:2">
      <c r="A4620" s="7">
        <v>0.67</v>
      </c>
      <c r="B4620" s="7">
        <v>1.96292</v>
      </c>
    </row>
    <row r="4621" spans="1:2">
      <c r="A4621" s="7">
        <v>0.67</v>
      </c>
      <c r="B4621" s="7">
        <v>3.4864289999999998</v>
      </c>
    </row>
    <row r="4622" spans="1:2">
      <c r="A4622" s="7">
        <v>0.67</v>
      </c>
      <c r="B4622" s="7">
        <v>4.7856069999999997</v>
      </c>
    </row>
    <row r="4623" spans="1:2">
      <c r="A4623" s="7">
        <v>0.67</v>
      </c>
      <c r="B4623" s="7">
        <v>2.5664609999999999</v>
      </c>
    </row>
    <row r="4624" spans="1:2">
      <c r="A4624" s="7">
        <v>0.67</v>
      </c>
      <c r="B4624" s="7">
        <v>1.563636</v>
      </c>
    </row>
    <row r="4625" spans="1:2">
      <c r="A4625" s="7">
        <v>0.67</v>
      </c>
      <c r="B4625" s="7">
        <v>2.623259</v>
      </c>
    </row>
    <row r="4626" spans="1:2">
      <c r="A4626" s="7">
        <v>0.67</v>
      </c>
      <c r="B4626" s="7">
        <v>2.6314630000000001</v>
      </c>
    </row>
    <row r="4627" spans="1:2">
      <c r="A4627" s="7">
        <v>0.67</v>
      </c>
      <c r="B4627" s="7">
        <v>4.9650439999999998</v>
      </c>
    </row>
    <row r="4628" spans="1:2">
      <c r="A4628" s="7">
        <v>0.67</v>
      </c>
      <c r="B4628" s="7">
        <v>4.6832649999999996</v>
      </c>
    </row>
    <row r="4629" spans="1:2">
      <c r="A4629" s="7">
        <v>0.67</v>
      </c>
      <c r="B4629" s="7">
        <v>3.1790600000000002</v>
      </c>
    </row>
    <row r="4630" spans="1:2">
      <c r="A4630" s="7">
        <v>0.67</v>
      </c>
      <c r="B4630" s="7">
        <v>2.5955080000000001</v>
      </c>
    </row>
    <row r="4631" spans="1:2">
      <c r="A4631" s="7">
        <v>0.67</v>
      </c>
      <c r="B4631" s="7">
        <v>3.1199249999999998</v>
      </c>
    </row>
    <row r="4632" spans="1:2">
      <c r="A4632" s="7">
        <v>0.67</v>
      </c>
      <c r="B4632" s="7">
        <v>3.1199249999999998</v>
      </c>
    </row>
    <row r="4633" spans="1:2">
      <c r="A4633" s="7">
        <v>0.67</v>
      </c>
      <c r="B4633" s="7">
        <v>2.4915880000000001</v>
      </c>
    </row>
    <row r="4634" spans="1:2">
      <c r="A4634" s="7">
        <v>0.67</v>
      </c>
      <c r="B4634" s="7">
        <v>2.1533669999999998</v>
      </c>
    </row>
    <row r="4635" spans="1:2">
      <c r="A4635" s="7">
        <v>0.67</v>
      </c>
      <c r="B4635" s="7">
        <v>1.699462</v>
      </c>
    </row>
    <row r="4636" spans="1:2">
      <c r="A4636" s="7">
        <v>0.67</v>
      </c>
      <c r="B4636" s="7">
        <v>2.5599880000000002</v>
      </c>
    </row>
    <row r="4637" spans="1:2">
      <c r="A4637" s="7">
        <v>0.67</v>
      </c>
      <c r="B4637" s="7">
        <v>2.2027589999999999</v>
      </c>
    </row>
    <row r="4638" spans="1:2">
      <c r="A4638" s="7">
        <v>0.67</v>
      </c>
      <c r="B4638" s="7">
        <v>3.4963190000000002</v>
      </c>
    </row>
    <row r="4639" spans="1:2">
      <c r="A4639" s="7">
        <v>0.67</v>
      </c>
      <c r="B4639" s="7">
        <v>4.2951490000000003</v>
      </c>
    </row>
    <row r="4640" spans="1:2">
      <c r="A4640" s="7">
        <v>0.67</v>
      </c>
      <c r="B4640" s="7">
        <v>2.6328480000000001</v>
      </c>
    </row>
    <row r="4641" spans="1:2">
      <c r="A4641" s="7">
        <v>0.67</v>
      </c>
      <c r="B4641" s="7">
        <v>4.0335320000000001</v>
      </c>
    </row>
    <row r="4642" spans="1:2">
      <c r="A4642" s="7">
        <v>0.67</v>
      </c>
      <c r="B4642" s="7">
        <v>3.954107</v>
      </c>
    </row>
    <row r="4643" spans="1:2">
      <c r="A4643" s="7">
        <v>0.67</v>
      </c>
      <c r="B4643" s="7">
        <v>3.672504</v>
      </c>
    </row>
    <row r="4644" spans="1:2">
      <c r="A4644" s="7">
        <v>0.67</v>
      </c>
      <c r="B4644" s="7">
        <v>3.5400839999999998</v>
      </c>
    </row>
    <row r="4645" spans="1:2">
      <c r="A4645" s="7">
        <v>0.67</v>
      </c>
      <c r="B4645" s="7">
        <v>4.1756169999999999</v>
      </c>
    </row>
    <row r="4646" spans="1:2">
      <c r="A4646" s="7">
        <v>0.67</v>
      </c>
      <c r="B4646" s="7">
        <v>2.6918129999999998</v>
      </c>
    </row>
    <row r="4647" spans="1:2">
      <c r="A4647" s="7">
        <v>0.67</v>
      </c>
      <c r="B4647" s="7">
        <v>2.0661610000000001</v>
      </c>
    </row>
    <row r="4648" spans="1:2">
      <c r="A4648" s="7">
        <v>0.67</v>
      </c>
      <c r="B4648" s="7">
        <v>3.8031030000000001</v>
      </c>
    </row>
    <row r="4649" spans="1:2">
      <c r="A4649" s="7">
        <v>0.67</v>
      </c>
      <c r="B4649" s="7">
        <v>3.451295</v>
      </c>
    </row>
    <row r="4650" spans="1:2">
      <c r="A4650" s="7">
        <v>0.67</v>
      </c>
      <c r="B4650" s="7">
        <v>2.073502</v>
      </c>
    </row>
    <row r="4651" spans="1:2">
      <c r="A4651" s="7">
        <v>0.67</v>
      </c>
      <c r="B4651" s="7">
        <v>3.3675959999999998</v>
      </c>
    </row>
    <row r="4652" spans="1:2">
      <c r="A4652" s="7">
        <v>0.67</v>
      </c>
      <c r="B4652" s="7">
        <v>2.6598799999999998</v>
      </c>
    </row>
    <row r="4653" spans="1:2">
      <c r="A4653" s="7">
        <v>0.67</v>
      </c>
      <c r="B4653" s="7">
        <v>1.572354</v>
      </c>
    </row>
    <row r="4654" spans="1:2">
      <c r="A4654" s="7">
        <v>0.67</v>
      </c>
      <c r="B4654" s="7">
        <v>4.8297650000000001</v>
      </c>
    </row>
    <row r="4655" spans="1:2">
      <c r="A4655" s="7">
        <v>0.67</v>
      </c>
      <c r="B4655" s="7">
        <v>1.3456269999999999</v>
      </c>
    </row>
    <row r="4656" spans="1:2">
      <c r="A4656" s="7">
        <v>0.67</v>
      </c>
      <c r="B4656" s="7">
        <v>5.3996500000000003</v>
      </c>
    </row>
    <row r="4657" spans="1:2">
      <c r="A4657" s="7">
        <v>0.67</v>
      </c>
      <c r="B4657" s="7">
        <v>2.7202459999999999</v>
      </c>
    </row>
    <row r="4658" spans="1:2">
      <c r="A4658" s="7">
        <v>0.67</v>
      </c>
      <c r="B4658" s="7">
        <v>3.4936509999999998</v>
      </c>
    </row>
    <row r="4659" spans="1:2">
      <c r="A4659" s="7">
        <v>0.67</v>
      </c>
      <c r="B4659" s="7">
        <v>1.787874</v>
      </c>
    </row>
    <row r="4660" spans="1:2">
      <c r="A4660" s="7">
        <v>0.67</v>
      </c>
      <c r="B4660" s="7">
        <v>3.9669379999999999</v>
      </c>
    </row>
    <row r="4661" spans="1:2">
      <c r="A4661" s="7">
        <v>0.67</v>
      </c>
      <c r="B4661" s="7">
        <v>1.9752540000000001</v>
      </c>
    </row>
    <row r="4662" spans="1:2">
      <c r="A4662" s="7">
        <v>0.67</v>
      </c>
      <c r="B4662" s="7">
        <v>2.8421270000000001</v>
      </c>
    </row>
    <row r="4663" spans="1:2">
      <c r="A4663" s="7">
        <v>0.67</v>
      </c>
      <c r="B4663" s="7">
        <v>2.534805</v>
      </c>
    </row>
    <row r="4664" spans="1:2">
      <c r="A4664" s="7">
        <v>0.67</v>
      </c>
      <c r="B4664" s="7">
        <v>3.981595</v>
      </c>
    </row>
    <row r="4665" spans="1:2">
      <c r="A4665" s="7">
        <v>0.67</v>
      </c>
      <c r="B4665" s="7">
        <v>3.876979</v>
      </c>
    </row>
    <row r="4666" spans="1:2">
      <c r="A4666" s="7">
        <v>0.67</v>
      </c>
      <c r="B4666" s="7">
        <v>1.3703270000000001</v>
      </c>
    </row>
    <row r="4667" spans="1:2">
      <c r="A4667" s="7">
        <v>0.67</v>
      </c>
      <c r="B4667" s="7">
        <v>3.034602</v>
      </c>
    </row>
    <row r="4668" spans="1:2">
      <c r="A4668" s="7">
        <v>0.67</v>
      </c>
      <c r="B4668" s="7">
        <v>2.2414230000000002</v>
      </c>
    </row>
    <row r="4669" spans="1:2">
      <c r="A4669" s="7">
        <v>0.67</v>
      </c>
      <c r="B4669" s="7">
        <v>3.0999029999999999</v>
      </c>
    </row>
    <row r="4670" spans="1:2">
      <c r="A4670" s="7">
        <v>0.67</v>
      </c>
      <c r="B4670" s="7">
        <v>2.0827420000000001</v>
      </c>
    </row>
    <row r="4671" spans="1:2">
      <c r="A4671" s="7">
        <v>0.66</v>
      </c>
      <c r="B4671" s="7">
        <v>3.3473290000000002</v>
      </c>
    </row>
    <row r="4672" spans="1:2">
      <c r="A4672" s="7">
        <v>0.66</v>
      </c>
      <c r="B4672" s="7">
        <v>1.8105469999999999</v>
      </c>
    </row>
    <row r="4673" spans="1:2">
      <c r="A4673" s="7">
        <v>0.66</v>
      </c>
      <c r="B4673" s="7">
        <v>4.2159360000000001</v>
      </c>
    </row>
    <row r="4674" spans="1:2">
      <c r="A4674" s="7">
        <v>0.66</v>
      </c>
      <c r="B4674" s="7">
        <v>2.340735</v>
      </c>
    </row>
    <row r="4675" spans="1:2">
      <c r="A4675" s="7">
        <v>0.66</v>
      </c>
      <c r="B4675" s="7">
        <v>2.340735</v>
      </c>
    </row>
    <row r="4676" spans="1:2">
      <c r="A4676" s="7">
        <v>0.66</v>
      </c>
      <c r="B4676" s="7">
        <v>2.204332</v>
      </c>
    </row>
    <row r="4677" spans="1:2">
      <c r="A4677" s="7">
        <v>0.66</v>
      </c>
      <c r="B4677" s="7">
        <v>3.8529589999999998</v>
      </c>
    </row>
    <row r="4678" spans="1:2">
      <c r="A4678" s="7">
        <v>0.66</v>
      </c>
      <c r="B4678" s="7">
        <v>1.999641</v>
      </c>
    </row>
    <row r="4679" spans="1:2">
      <c r="A4679" s="7">
        <v>0.66</v>
      </c>
      <c r="B4679" s="7">
        <v>1.9685280000000001</v>
      </c>
    </row>
    <row r="4680" spans="1:2">
      <c r="A4680" s="7">
        <v>0.66</v>
      </c>
      <c r="B4680" s="7">
        <v>1.907278</v>
      </c>
    </row>
    <row r="4681" spans="1:2">
      <c r="A4681" s="7">
        <v>0.66</v>
      </c>
      <c r="B4681" s="7">
        <v>2.0253839999999999</v>
      </c>
    </row>
    <row r="4682" spans="1:2">
      <c r="A4682" s="7">
        <v>0.66</v>
      </c>
      <c r="B4682" s="7">
        <v>1.440798</v>
      </c>
    </row>
    <row r="4683" spans="1:2">
      <c r="A4683" s="7">
        <v>0.66</v>
      </c>
      <c r="B4683" s="7">
        <v>2.1507230000000002</v>
      </c>
    </row>
    <row r="4684" spans="1:2">
      <c r="A4684" s="7">
        <v>0.66</v>
      </c>
      <c r="B4684" s="7">
        <v>2.0603189999999998</v>
      </c>
    </row>
    <row r="4685" spans="1:2">
      <c r="A4685" s="7">
        <v>0.66</v>
      </c>
      <c r="B4685" s="7">
        <v>1.657996</v>
      </c>
    </row>
    <row r="4686" spans="1:2">
      <c r="A4686" s="7">
        <v>0.66</v>
      </c>
      <c r="B4686" s="7">
        <v>3.1127210000000001</v>
      </c>
    </row>
    <row r="4687" spans="1:2">
      <c r="A4687" s="7">
        <v>0.66</v>
      </c>
      <c r="B4687" s="7">
        <v>4.454644</v>
      </c>
    </row>
    <row r="4688" spans="1:2">
      <c r="A4688" s="7">
        <v>0.66</v>
      </c>
      <c r="B4688" s="7">
        <v>1.9177489999999999</v>
      </c>
    </row>
    <row r="4689" spans="1:2">
      <c r="A4689" s="7">
        <v>0.66</v>
      </c>
      <c r="B4689" s="7">
        <v>2.4851049999999999</v>
      </c>
    </row>
    <row r="4690" spans="1:2">
      <c r="A4690" s="7">
        <v>0.66</v>
      </c>
      <c r="B4690" s="7">
        <v>2.7903289999999998</v>
      </c>
    </row>
    <row r="4691" spans="1:2">
      <c r="A4691" s="7">
        <v>0.66</v>
      </c>
      <c r="B4691" s="7">
        <v>2.9561839999999999</v>
      </c>
    </row>
    <row r="4692" spans="1:2">
      <c r="A4692" s="7">
        <v>0.66</v>
      </c>
      <c r="B4692" s="7">
        <v>4.2925190000000004</v>
      </c>
    </row>
    <row r="4693" spans="1:2">
      <c r="A4693" s="7">
        <v>0.66</v>
      </c>
      <c r="B4693" s="7">
        <v>2.0433520000000001</v>
      </c>
    </row>
    <row r="4694" spans="1:2">
      <c r="A4694" s="7">
        <v>0.66</v>
      </c>
      <c r="B4694" s="7">
        <v>1.7382960000000001</v>
      </c>
    </row>
    <row r="4695" spans="1:2">
      <c r="A4695" s="7">
        <v>0.66</v>
      </c>
      <c r="B4695" s="7">
        <v>3.9555910000000001</v>
      </c>
    </row>
    <row r="4696" spans="1:2">
      <c r="A4696" s="7">
        <v>0.66</v>
      </c>
      <c r="B4696" s="7">
        <v>3.7111550000000002</v>
      </c>
    </row>
    <row r="4697" spans="1:2">
      <c r="A4697" s="7">
        <v>0.66</v>
      </c>
      <c r="B4697" s="7">
        <v>2.0195590000000001</v>
      </c>
    </row>
    <row r="4698" spans="1:2">
      <c r="A4698" s="7">
        <v>0.66</v>
      </c>
      <c r="B4698" s="7">
        <v>2.7899859999999999</v>
      </c>
    </row>
    <row r="4699" spans="1:2">
      <c r="A4699" s="7">
        <v>0.66</v>
      </c>
      <c r="B4699" s="7">
        <v>1.9735050000000001</v>
      </c>
    </row>
    <row r="4700" spans="1:2">
      <c r="A4700" s="7">
        <v>0.66</v>
      </c>
      <c r="B4700" s="7">
        <v>2.4211179999999999</v>
      </c>
    </row>
    <row r="4701" spans="1:2">
      <c r="A4701" s="7">
        <v>0.66</v>
      </c>
      <c r="B4701" s="7">
        <v>3.564514</v>
      </c>
    </row>
    <row r="4702" spans="1:2">
      <c r="A4702" s="7">
        <v>0.66</v>
      </c>
      <c r="B4702" s="7">
        <v>2.548772</v>
      </c>
    </row>
    <row r="4703" spans="1:2">
      <c r="A4703" s="7">
        <v>0.66</v>
      </c>
      <c r="B4703" s="7">
        <v>2.9477419999999999</v>
      </c>
    </row>
    <row r="4704" spans="1:2">
      <c r="A4704" s="7">
        <v>0.66</v>
      </c>
      <c r="B4704" s="7">
        <v>2.3977430000000002</v>
      </c>
    </row>
    <row r="4705" spans="1:2">
      <c r="A4705" s="7">
        <v>0.66</v>
      </c>
      <c r="B4705" s="7">
        <v>1.745965</v>
      </c>
    </row>
    <row r="4706" spans="1:2">
      <c r="A4706" s="7">
        <v>0.66</v>
      </c>
      <c r="B4706" s="7">
        <v>2.940296</v>
      </c>
    </row>
    <row r="4707" spans="1:2">
      <c r="A4707" s="7">
        <v>0.66</v>
      </c>
      <c r="B4707" s="7">
        <v>4.5510700000000002</v>
      </c>
    </row>
    <row r="4708" spans="1:2">
      <c r="A4708" s="7">
        <v>0.66</v>
      </c>
      <c r="B4708" s="7">
        <v>3.5655169999999998</v>
      </c>
    </row>
    <row r="4709" spans="1:2">
      <c r="A4709" s="7">
        <v>0.66</v>
      </c>
      <c r="B4709" s="7">
        <v>2.7140219999999999</v>
      </c>
    </row>
    <row r="4710" spans="1:2">
      <c r="A4710" s="7">
        <v>0.66</v>
      </c>
      <c r="B4710" s="7">
        <v>2.142223</v>
      </c>
    </row>
    <row r="4711" spans="1:2">
      <c r="A4711" s="7">
        <v>0.66</v>
      </c>
      <c r="B4711" s="7">
        <v>3.7916940000000001</v>
      </c>
    </row>
    <row r="4712" spans="1:2">
      <c r="A4712" s="7">
        <v>0.66</v>
      </c>
      <c r="B4712" s="7">
        <v>2.5475569999999998</v>
      </c>
    </row>
    <row r="4713" spans="1:2">
      <c r="A4713" s="7">
        <v>0.66</v>
      </c>
      <c r="B4713" s="7">
        <v>3.0816720000000002</v>
      </c>
    </row>
    <row r="4714" spans="1:2">
      <c r="A4714" s="7">
        <v>0.66</v>
      </c>
      <c r="B4714" s="7">
        <v>3.7354699999999998</v>
      </c>
    </row>
    <row r="4715" spans="1:2">
      <c r="A4715" s="7">
        <v>0.66</v>
      </c>
      <c r="B4715" s="7">
        <v>2.6100180000000002</v>
      </c>
    </row>
    <row r="4716" spans="1:2">
      <c r="A4716" s="7">
        <v>0.66</v>
      </c>
      <c r="B4716" s="7">
        <v>2.2968639999999998</v>
      </c>
    </row>
    <row r="4717" spans="1:2">
      <c r="A4717" s="7">
        <v>0.66</v>
      </c>
      <c r="B4717" s="7">
        <v>2.3989449999999999</v>
      </c>
    </row>
    <row r="4718" spans="1:2">
      <c r="A4718" s="7">
        <v>0.66</v>
      </c>
      <c r="B4718" s="7">
        <v>1.7661230000000001</v>
      </c>
    </row>
    <row r="4719" spans="1:2">
      <c r="A4719" s="7">
        <v>0.66</v>
      </c>
      <c r="B4719" s="7">
        <v>3.5839029999999998</v>
      </c>
    </row>
    <row r="4720" spans="1:2">
      <c r="A4720" s="7">
        <v>0.66</v>
      </c>
      <c r="B4720" s="7">
        <v>4.2580359999999997</v>
      </c>
    </row>
    <row r="4721" spans="1:2">
      <c r="A4721" s="7">
        <v>0.66</v>
      </c>
      <c r="B4721" s="7">
        <v>2.4723739999999998</v>
      </c>
    </row>
    <row r="4722" spans="1:2">
      <c r="A4722" s="7">
        <v>0.66</v>
      </c>
      <c r="B4722" s="7">
        <v>6.7388659999999998</v>
      </c>
    </row>
    <row r="4723" spans="1:2">
      <c r="A4723" s="7">
        <v>0.66</v>
      </c>
      <c r="B4723" s="7">
        <v>2.9479120000000001</v>
      </c>
    </row>
    <row r="4724" spans="1:2">
      <c r="A4724" s="7">
        <v>0.66</v>
      </c>
      <c r="B4724" s="7">
        <v>2.7097180000000001</v>
      </c>
    </row>
    <row r="4725" spans="1:2">
      <c r="A4725" s="7">
        <v>0.66</v>
      </c>
      <c r="B4725" s="7">
        <v>3.1206960000000001</v>
      </c>
    </row>
    <row r="4726" spans="1:2">
      <c r="A4726" s="7">
        <v>0.66</v>
      </c>
      <c r="B4726" s="7">
        <v>2.5147219999999999</v>
      </c>
    </row>
    <row r="4727" spans="1:2">
      <c r="A4727" s="7">
        <v>0.66</v>
      </c>
      <c r="B4727" s="7">
        <v>1.8848389999999999</v>
      </c>
    </row>
    <row r="4728" spans="1:2">
      <c r="A4728" s="7">
        <v>0.66</v>
      </c>
      <c r="B4728" s="7">
        <v>3.1990620000000001</v>
      </c>
    </row>
    <row r="4729" spans="1:2">
      <c r="A4729" s="7">
        <v>0.66</v>
      </c>
      <c r="B4729" s="7">
        <v>2.5412870000000001</v>
      </c>
    </row>
    <row r="4730" spans="1:2">
      <c r="A4730" s="7">
        <v>0.65</v>
      </c>
      <c r="B4730" s="7">
        <v>2.927041</v>
      </c>
    </row>
    <row r="4731" spans="1:2">
      <c r="A4731" s="7">
        <v>0.65</v>
      </c>
      <c r="B4731" s="7">
        <v>2.2488649999999999</v>
      </c>
    </row>
    <row r="4732" spans="1:2">
      <c r="A4732" s="7">
        <v>0.65</v>
      </c>
      <c r="B4732" s="7">
        <v>3.2087590000000001</v>
      </c>
    </row>
    <row r="4733" spans="1:2">
      <c r="A4733" s="7">
        <v>0.65</v>
      </c>
      <c r="B4733" s="7">
        <v>2.6616789999999999</v>
      </c>
    </row>
    <row r="4734" spans="1:2">
      <c r="A4734" s="7">
        <v>0.65</v>
      </c>
      <c r="B4734" s="7">
        <v>2.3174999999999999</v>
      </c>
    </row>
    <row r="4735" spans="1:2">
      <c r="A4735" s="7">
        <v>0.65</v>
      </c>
      <c r="B4735" s="7">
        <v>2.3174999999999999</v>
      </c>
    </row>
    <row r="4736" spans="1:2">
      <c r="A4736" s="7">
        <v>0.65</v>
      </c>
      <c r="B4736" s="7">
        <v>3.4451170000000002</v>
      </c>
    </row>
    <row r="4737" spans="1:2">
      <c r="A4737" s="7">
        <v>0.65</v>
      </c>
      <c r="B4737" s="7">
        <v>3.4451170000000002</v>
      </c>
    </row>
    <row r="4738" spans="1:2">
      <c r="A4738" s="7">
        <v>0.65</v>
      </c>
      <c r="B4738" s="7">
        <v>3.66255</v>
      </c>
    </row>
    <row r="4739" spans="1:2">
      <c r="A4739" s="7">
        <v>0.65</v>
      </c>
      <c r="B4739" s="7">
        <v>3.0483009999999999</v>
      </c>
    </row>
    <row r="4740" spans="1:2">
      <c r="A4740" s="7">
        <v>0.65</v>
      </c>
      <c r="B4740" s="7">
        <v>3.0621260000000001</v>
      </c>
    </row>
    <row r="4741" spans="1:2">
      <c r="A4741" s="7">
        <v>0.65</v>
      </c>
      <c r="B4741" s="7">
        <v>4.6748799999999999</v>
      </c>
    </row>
    <row r="4742" spans="1:2">
      <c r="A4742" s="7">
        <v>0.65</v>
      </c>
      <c r="B4742" s="7">
        <v>3.3883589999999999</v>
      </c>
    </row>
    <row r="4743" spans="1:2">
      <c r="A4743" s="7">
        <v>0.65</v>
      </c>
      <c r="B4743" s="7">
        <v>3.541496</v>
      </c>
    </row>
    <row r="4744" spans="1:2">
      <c r="A4744" s="7">
        <v>0.65</v>
      </c>
      <c r="B4744" s="7">
        <v>2.8723700000000001</v>
      </c>
    </row>
    <row r="4745" spans="1:2">
      <c r="A4745" s="7">
        <v>0.65</v>
      </c>
      <c r="B4745" s="7">
        <v>3.3209080000000002</v>
      </c>
    </row>
    <row r="4746" spans="1:2">
      <c r="A4746" s="7">
        <v>0.65</v>
      </c>
      <c r="B4746" s="7">
        <v>2.7703410000000002</v>
      </c>
    </row>
    <row r="4747" spans="1:2">
      <c r="A4747" s="7">
        <v>0.65</v>
      </c>
      <c r="B4747" s="7">
        <v>2.3110759999999999</v>
      </c>
    </row>
    <row r="4748" spans="1:2">
      <c r="A4748" s="7">
        <v>0.65</v>
      </c>
      <c r="B4748" s="7">
        <v>1.9932399999999999</v>
      </c>
    </row>
    <row r="4749" spans="1:2">
      <c r="A4749" s="7">
        <v>0.65</v>
      </c>
      <c r="B4749" s="7">
        <v>2.2643209999999998</v>
      </c>
    </row>
    <row r="4750" spans="1:2">
      <c r="A4750" s="7">
        <v>0.65</v>
      </c>
      <c r="B4750" s="7">
        <v>1.3900110000000001</v>
      </c>
    </row>
    <row r="4751" spans="1:2">
      <c r="A4751" s="7">
        <v>0.65</v>
      </c>
      <c r="B4751" s="7">
        <v>1.8032410000000001</v>
      </c>
    </row>
    <row r="4752" spans="1:2">
      <c r="A4752" s="7">
        <v>0.65</v>
      </c>
      <c r="B4752" s="7">
        <v>2.9141859999999999</v>
      </c>
    </row>
    <row r="4753" spans="1:2">
      <c r="A4753" s="7">
        <v>0.65</v>
      </c>
      <c r="B4753" s="7">
        <v>3.1277590000000002</v>
      </c>
    </row>
    <row r="4754" spans="1:2">
      <c r="A4754" s="7">
        <v>0.65</v>
      </c>
      <c r="B4754" s="7">
        <v>2.169689</v>
      </c>
    </row>
    <row r="4755" spans="1:2">
      <c r="A4755" s="7">
        <v>0.65</v>
      </c>
      <c r="B4755" s="7">
        <v>4.0719659999999998</v>
      </c>
    </row>
    <row r="4756" spans="1:2">
      <c r="A4756" s="7">
        <v>0.65</v>
      </c>
      <c r="B4756" s="7">
        <v>2.4066010000000002</v>
      </c>
    </row>
    <row r="4757" spans="1:2">
      <c r="A4757" s="7">
        <v>0.65</v>
      </c>
      <c r="B4757" s="7">
        <v>2.0848140000000002</v>
      </c>
    </row>
    <row r="4758" spans="1:2">
      <c r="A4758" s="7">
        <v>0.65</v>
      </c>
      <c r="B4758" s="7">
        <v>2.6227510000000001</v>
      </c>
    </row>
    <row r="4759" spans="1:2">
      <c r="A4759" s="7">
        <v>0.65</v>
      </c>
      <c r="B4759" s="7">
        <v>3.790597</v>
      </c>
    </row>
    <row r="4760" spans="1:2">
      <c r="A4760" s="7">
        <v>0.65</v>
      </c>
      <c r="B4760" s="7">
        <v>1.900339</v>
      </c>
    </row>
    <row r="4761" spans="1:2">
      <c r="A4761" s="7">
        <v>0.65</v>
      </c>
      <c r="B4761" s="7">
        <v>2.967489</v>
      </c>
    </row>
    <row r="4762" spans="1:2">
      <c r="A4762" s="7">
        <v>0.65</v>
      </c>
      <c r="B4762" s="7">
        <v>1.79884</v>
      </c>
    </row>
    <row r="4763" spans="1:2">
      <c r="A4763" s="7">
        <v>0.65</v>
      </c>
      <c r="B4763" s="7">
        <v>2.4907249999999999</v>
      </c>
    </row>
    <row r="4764" spans="1:2">
      <c r="A4764" s="7">
        <v>0.65</v>
      </c>
      <c r="B4764" s="7">
        <v>1.652693</v>
      </c>
    </row>
    <row r="4765" spans="1:2">
      <c r="A4765" s="7">
        <v>0.65</v>
      </c>
      <c r="B4765" s="7">
        <v>4.203176</v>
      </c>
    </row>
    <row r="4766" spans="1:2">
      <c r="A4766" s="7">
        <v>0.65</v>
      </c>
      <c r="B4766" s="7">
        <v>2.7618990000000001</v>
      </c>
    </row>
    <row r="4767" spans="1:2">
      <c r="A4767" s="7">
        <v>0.65</v>
      </c>
      <c r="B4767" s="7">
        <v>1.394544</v>
      </c>
    </row>
    <row r="4768" spans="1:2">
      <c r="A4768" s="7">
        <v>0.65</v>
      </c>
      <c r="B4768" s="7">
        <v>2.6325349999999998</v>
      </c>
    </row>
    <row r="4769" spans="1:2">
      <c r="A4769" s="7">
        <v>0.65</v>
      </c>
      <c r="B4769" s="7">
        <v>2.4605939999999999</v>
      </c>
    </row>
    <row r="4770" spans="1:2">
      <c r="A4770" s="7">
        <v>0.65</v>
      </c>
      <c r="B4770" s="7">
        <v>3.5594920000000001</v>
      </c>
    </row>
    <row r="4771" spans="1:2">
      <c r="A4771" s="7">
        <v>0.65</v>
      </c>
      <c r="B4771" s="7">
        <v>2.14236</v>
      </c>
    </row>
    <row r="4772" spans="1:2">
      <c r="A4772" s="7">
        <v>0.65</v>
      </c>
      <c r="B4772" s="7">
        <v>3.8405200000000002</v>
      </c>
    </row>
    <row r="4773" spans="1:2">
      <c r="A4773" s="7">
        <v>0.65</v>
      </c>
      <c r="B4773" s="7">
        <v>1.8374509999999999</v>
      </c>
    </row>
    <row r="4774" spans="1:2">
      <c r="A4774" s="7">
        <v>0.65</v>
      </c>
      <c r="B4774" s="7">
        <v>3.1213380000000002</v>
      </c>
    </row>
    <row r="4775" spans="1:2">
      <c r="A4775" s="7">
        <v>0.65</v>
      </c>
      <c r="B4775" s="7">
        <v>2.0190990000000002</v>
      </c>
    </row>
    <row r="4776" spans="1:2">
      <c r="A4776" s="7">
        <v>0.65</v>
      </c>
      <c r="B4776" s="7">
        <v>3.002694</v>
      </c>
    </row>
    <row r="4777" spans="1:2">
      <c r="A4777" s="7">
        <v>0.65</v>
      </c>
      <c r="B4777" s="7">
        <v>2.2654200000000002</v>
      </c>
    </row>
    <row r="4778" spans="1:2">
      <c r="A4778" s="7">
        <v>0.65</v>
      </c>
      <c r="B4778" s="7">
        <v>1.8048630000000001</v>
      </c>
    </row>
    <row r="4779" spans="1:2">
      <c r="A4779" s="7">
        <v>0.65</v>
      </c>
      <c r="B4779" s="7">
        <v>1.878449</v>
      </c>
    </row>
    <row r="4780" spans="1:2">
      <c r="A4780" s="7">
        <v>0.65</v>
      </c>
      <c r="B4780" s="7">
        <v>3.4707129999999999</v>
      </c>
    </row>
    <row r="4781" spans="1:2">
      <c r="A4781" s="7">
        <v>0.65</v>
      </c>
      <c r="B4781" s="7">
        <v>1.9291370000000001</v>
      </c>
    </row>
    <row r="4782" spans="1:2">
      <c r="A4782" s="7">
        <v>0.65</v>
      </c>
      <c r="B4782" s="7">
        <v>3.0176189999999998</v>
      </c>
    </row>
    <row r="4783" spans="1:2">
      <c r="A4783" s="7">
        <v>0.65</v>
      </c>
      <c r="B4783" s="7">
        <v>2.885901</v>
      </c>
    </row>
    <row r="4784" spans="1:2">
      <c r="A4784" s="7">
        <v>0.65</v>
      </c>
      <c r="B4784" s="7">
        <v>1.8270580000000001</v>
      </c>
    </row>
    <row r="4785" spans="1:2">
      <c r="A4785" s="7">
        <v>0.65</v>
      </c>
      <c r="B4785" s="7">
        <v>3.325132</v>
      </c>
    </row>
    <row r="4786" spans="1:2">
      <c r="A4786" s="7">
        <v>0.65</v>
      </c>
      <c r="B4786" s="7">
        <v>1.6712629999999999</v>
      </c>
    </row>
    <row r="4787" spans="1:2">
      <c r="A4787" s="7">
        <v>0.65</v>
      </c>
      <c r="B4787" s="7">
        <v>1.7184889999999999</v>
      </c>
    </row>
    <row r="4788" spans="1:2">
      <c r="A4788" s="7">
        <v>0.65</v>
      </c>
      <c r="B4788" s="7">
        <v>1.9930619999999999</v>
      </c>
    </row>
    <row r="4789" spans="1:2">
      <c r="A4789" s="7">
        <v>0.65</v>
      </c>
      <c r="B4789" s="7">
        <v>1.400201</v>
      </c>
    </row>
    <row r="4790" spans="1:2">
      <c r="A4790" s="7">
        <v>0.65</v>
      </c>
      <c r="B4790" s="7">
        <v>3.4322279999999998</v>
      </c>
    </row>
    <row r="4791" spans="1:2">
      <c r="A4791" s="7">
        <v>0.65</v>
      </c>
      <c r="B4791" s="7">
        <v>1.4282029999999999</v>
      </c>
    </row>
    <row r="4792" spans="1:2">
      <c r="A4792" s="7">
        <v>0.65</v>
      </c>
      <c r="B4792" s="7">
        <v>2.744265</v>
      </c>
    </row>
    <row r="4793" spans="1:2">
      <c r="A4793" s="7">
        <v>0.65</v>
      </c>
      <c r="B4793" s="7">
        <v>2.3688340000000001</v>
      </c>
    </row>
    <row r="4794" spans="1:2">
      <c r="A4794" s="7">
        <v>0.65</v>
      </c>
      <c r="B4794" s="7">
        <v>2.8203279999999999</v>
      </c>
    </row>
    <row r="4795" spans="1:2">
      <c r="A4795" s="7">
        <v>0.65</v>
      </c>
      <c r="B4795" s="7">
        <v>2.2910159999999999</v>
      </c>
    </row>
    <row r="4796" spans="1:2">
      <c r="A4796" s="7">
        <v>0.65</v>
      </c>
      <c r="B4796" s="7">
        <v>2.8714460000000002</v>
      </c>
    </row>
    <row r="4797" spans="1:2">
      <c r="A4797" s="7">
        <v>0.65</v>
      </c>
      <c r="B4797" s="7">
        <v>2.586328</v>
      </c>
    </row>
    <row r="4798" spans="1:2">
      <c r="A4798" s="7">
        <v>0.65</v>
      </c>
      <c r="B4798" s="7">
        <v>2.1410710000000002</v>
      </c>
    </row>
    <row r="4799" spans="1:2">
      <c r="A4799" s="7">
        <v>0.65</v>
      </c>
      <c r="B4799" s="7">
        <v>3.091037</v>
      </c>
    </row>
    <row r="4800" spans="1:2">
      <c r="A4800" s="7">
        <v>0.65</v>
      </c>
      <c r="B4800" s="7">
        <v>2.0302600000000002</v>
      </c>
    </row>
    <row r="4801" spans="1:2">
      <c r="A4801" s="7">
        <v>0.65</v>
      </c>
      <c r="B4801" s="7">
        <v>5.6604700000000001</v>
      </c>
    </row>
    <row r="4802" spans="1:2">
      <c r="A4802" s="7">
        <v>0.65</v>
      </c>
      <c r="B4802" s="7">
        <v>2.3896670000000002</v>
      </c>
    </row>
    <row r="4803" spans="1:2">
      <c r="A4803" s="7">
        <v>0.65</v>
      </c>
      <c r="B4803" s="7">
        <v>2.419133</v>
      </c>
    </row>
    <row r="4804" spans="1:2">
      <c r="A4804" s="7">
        <v>0.65</v>
      </c>
      <c r="B4804" s="7">
        <v>3.7095919999999998</v>
      </c>
    </row>
    <row r="4805" spans="1:2">
      <c r="A4805" s="7">
        <v>0.65</v>
      </c>
      <c r="B4805" s="7">
        <v>2.4279820000000001</v>
      </c>
    </row>
    <row r="4806" spans="1:2">
      <c r="A4806" s="7">
        <v>0.65</v>
      </c>
      <c r="B4806" s="7">
        <v>1.7917080000000001</v>
      </c>
    </row>
    <row r="4807" spans="1:2">
      <c r="A4807" s="7">
        <v>0.65</v>
      </c>
      <c r="B4807" s="7">
        <v>2.8643299999999998</v>
      </c>
    </row>
    <row r="4808" spans="1:2">
      <c r="A4808" s="7">
        <v>0.65</v>
      </c>
      <c r="B4808" s="7">
        <v>3.8588450000000001</v>
      </c>
    </row>
    <row r="4809" spans="1:2">
      <c r="A4809" s="7">
        <v>0.65</v>
      </c>
      <c r="B4809" s="7">
        <v>1.5924370000000001</v>
      </c>
    </row>
    <row r="4810" spans="1:2">
      <c r="A4810" s="7">
        <v>0.65</v>
      </c>
      <c r="B4810" s="7">
        <v>2.3388469999999999</v>
      </c>
    </row>
    <row r="4811" spans="1:2">
      <c r="A4811" s="7">
        <v>0.65</v>
      </c>
      <c r="B4811" s="7">
        <v>1.706976</v>
      </c>
    </row>
    <row r="4812" spans="1:2">
      <c r="A4812" s="7">
        <v>0.65</v>
      </c>
      <c r="B4812" s="7">
        <v>3.208485</v>
      </c>
    </row>
    <row r="4813" spans="1:2">
      <c r="A4813" s="7">
        <v>0.65</v>
      </c>
      <c r="B4813" s="7">
        <v>2.37615</v>
      </c>
    </row>
    <row r="4814" spans="1:2">
      <c r="A4814" s="7">
        <v>0.65</v>
      </c>
      <c r="B4814" s="7">
        <v>3.8666360000000002</v>
      </c>
    </row>
    <row r="4815" spans="1:2">
      <c r="A4815" s="7">
        <v>0.65</v>
      </c>
      <c r="B4815" s="7">
        <v>3.4777420000000001</v>
      </c>
    </row>
    <row r="4816" spans="1:2">
      <c r="A4816" s="7">
        <v>0.65</v>
      </c>
      <c r="B4816" s="7">
        <v>2.079796</v>
      </c>
    </row>
    <row r="4817" spans="1:2">
      <c r="A4817" s="7">
        <v>0.65</v>
      </c>
      <c r="B4817" s="7">
        <v>2.534869</v>
      </c>
    </row>
    <row r="4818" spans="1:2">
      <c r="A4818" s="7">
        <v>0.65</v>
      </c>
      <c r="B4818" s="7">
        <v>3.7153269999999998</v>
      </c>
    </row>
    <row r="4819" spans="1:2">
      <c r="A4819" s="7">
        <v>0.65</v>
      </c>
      <c r="B4819" s="7">
        <v>2.4745870000000001</v>
      </c>
    </row>
    <row r="4820" spans="1:2">
      <c r="A4820" s="7">
        <v>0.65</v>
      </c>
      <c r="B4820" s="7">
        <v>1.8764019999999999</v>
      </c>
    </row>
    <row r="4821" spans="1:2">
      <c r="A4821" s="7">
        <v>0.65</v>
      </c>
      <c r="B4821" s="7">
        <v>1.862779</v>
      </c>
    </row>
    <row r="4822" spans="1:2">
      <c r="A4822" s="7">
        <v>0.65</v>
      </c>
      <c r="B4822" s="7">
        <v>1.586746</v>
      </c>
    </row>
    <row r="4823" spans="1:2">
      <c r="A4823" s="7">
        <v>0.64</v>
      </c>
      <c r="B4823" s="7">
        <v>1.921373</v>
      </c>
    </row>
    <row r="4824" spans="1:2">
      <c r="A4824" s="7">
        <v>0.64</v>
      </c>
      <c r="B4824" s="7">
        <v>3.0908639999999998</v>
      </c>
    </row>
    <row r="4825" spans="1:2">
      <c r="A4825" s="7">
        <v>0.64</v>
      </c>
      <c r="B4825" s="7">
        <v>3.569391</v>
      </c>
    </row>
    <row r="4826" spans="1:2">
      <c r="A4826" s="7">
        <v>0.64</v>
      </c>
      <c r="B4826" s="7">
        <v>4.0920560000000004</v>
      </c>
    </row>
    <row r="4827" spans="1:2">
      <c r="A4827" s="7">
        <v>0.64</v>
      </c>
      <c r="B4827" s="7">
        <v>2.6332900000000001</v>
      </c>
    </row>
    <row r="4828" spans="1:2">
      <c r="A4828" s="7">
        <v>0.64</v>
      </c>
      <c r="B4828" s="7">
        <v>5.1014850000000003</v>
      </c>
    </row>
    <row r="4829" spans="1:2">
      <c r="A4829" s="7">
        <v>0.64</v>
      </c>
      <c r="B4829" s="7">
        <v>3.27</v>
      </c>
    </row>
    <row r="4830" spans="1:2">
      <c r="A4830" s="7">
        <v>0.64</v>
      </c>
      <c r="B4830" s="7">
        <v>1.394085</v>
      </c>
    </row>
    <row r="4831" spans="1:2">
      <c r="A4831" s="7">
        <v>0.64</v>
      </c>
      <c r="B4831" s="7">
        <v>2.5750670000000002</v>
      </c>
    </row>
    <row r="4832" spans="1:2">
      <c r="A4832" s="7">
        <v>0.64</v>
      </c>
      <c r="B4832" s="7">
        <v>2.3580239999999999</v>
      </c>
    </row>
    <row r="4833" spans="1:2">
      <c r="A4833" s="7">
        <v>0.64</v>
      </c>
      <c r="B4833" s="7">
        <v>1.525169</v>
      </c>
    </row>
    <row r="4834" spans="1:2">
      <c r="A4834" s="7">
        <v>0.64</v>
      </c>
      <c r="B4834" s="7">
        <v>4.2925570000000004</v>
      </c>
    </row>
    <row r="4835" spans="1:2">
      <c r="A4835" s="7">
        <v>0.64</v>
      </c>
      <c r="B4835" s="7">
        <v>1.9180710000000001</v>
      </c>
    </row>
    <row r="4836" spans="1:2">
      <c r="A4836" s="7">
        <v>0.64</v>
      </c>
      <c r="B4836" s="7">
        <v>3.1813030000000002</v>
      </c>
    </row>
    <row r="4837" spans="1:2">
      <c r="A4837" s="7">
        <v>0.64</v>
      </c>
      <c r="B4837" s="7">
        <v>2.074675</v>
      </c>
    </row>
    <row r="4838" spans="1:2">
      <c r="A4838" s="7">
        <v>0.64</v>
      </c>
      <c r="B4838" s="7">
        <v>1.405635</v>
      </c>
    </row>
    <row r="4839" spans="1:2">
      <c r="A4839" s="7">
        <v>0.64</v>
      </c>
      <c r="B4839" s="7">
        <v>2.2510669999999999</v>
      </c>
    </row>
    <row r="4840" spans="1:2">
      <c r="A4840" s="7">
        <v>0.64</v>
      </c>
      <c r="B4840" s="7">
        <v>2.154598</v>
      </c>
    </row>
    <row r="4841" spans="1:2">
      <c r="A4841" s="7">
        <v>0.64</v>
      </c>
      <c r="B4841" s="7">
        <v>2.1428959999999999</v>
      </c>
    </row>
    <row r="4842" spans="1:2">
      <c r="A4842" s="7">
        <v>0.64</v>
      </c>
      <c r="B4842" s="7">
        <v>2.8035649999999999</v>
      </c>
    </row>
    <row r="4843" spans="1:2">
      <c r="A4843" s="7">
        <v>0.64</v>
      </c>
      <c r="B4843" s="7">
        <v>3.1410960000000001</v>
      </c>
    </row>
    <row r="4844" spans="1:2">
      <c r="A4844" s="7">
        <v>0.64</v>
      </c>
      <c r="B4844" s="7">
        <v>2.925691</v>
      </c>
    </row>
    <row r="4845" spans="1:2">
      <c r="A4845" s="7">
        <v>0.64</v>
      </c>
      <c r="B4845" s="7">
        <v>3.6444930000000002</v>
      </c>
    </row>
    <row r="4846" spans="1:2">
      <c r="A4846" s="7">
        <v>0.64</v>
      </c>
      <c r="B4846" s="7">
        <v>3.147767</v>
      </c>
    </row>
    <row r="4847" spans="1:2">
      <c r="A4847" s="7">
        <v>0.64</v>
      </c>
      <c r="B4847" s="7">
        <v>3.510059</v>
      </c>
    </row>
    <row r="4848" spans="1:2">
      <c r="A4848" s="7">
        <v>0.64</v>
      </c>
      <c r="B4848" s="7">
        <v>2.3089650000000002</v>
      </c>
    </row>
    <row r="4849" spans="1:2">
      <c r="A4849" s="7">
        <v>0.64</v>
      </c>
      <c r="B4849" s="7">
        <v>1.9065030000000001</v>
      </c>
    </row>
    <row r="4850" spans="1:2">
      <c r="A4850" s="7">
        <v>0.64</v>
      </c>
      <c r="B4850" s="7">
        <v>1.561342</v>
      </c>
    </row>
    <row r="4851" spans="1:2">
      <c r="A4851" s="7">
        <v>0.64</v>
      </c>
      <c r="B4851" s="7">
        <v>2.4020239999999999</v>
      </c>
    </row>
    <row r="4852" spans="1:2">
      <c r="A4852" s="7">
        <v>0.64</v>
      </c>
      <c r="B4852" s="7">
        <v>2.398444</v>
      </c>
    </row>
    <row r="4853" spans="1:2">
      <c r="A4853" s="7">
        <v>0.64</v>
      </c>
      <c r="B4853" s="7">
        <v>3.9664510000000002</v>
      </c>
    </row>
    <row r="4854" spans="1:2">
      <c r="A4854" s="7">
        <v>0.64</v>
      </c>
      <c r="B4854" s="7">
        <v>3.3892799999999998</v>
      </c>
    </row>
    <row r="4855" spans="1:2">
      <c r="A4855" s="7">
        <v>0.64</v>
      </c>
      <c r="B4855" s="7">
        <v>2.5601630000000002</v>
      </c>
    </row>
    <row r="4856" spans="1:2">
      <c r="A4856" s="7">
        <v>0.64</v>
      </c>
      <c r="B4856" s="7">
        <v>2.7772559999999999</v>
      </c>
    </row>
    <row r="4857" spans="1:2">
      <c r="A4857" s="7">
        <v>0.64</v>
      </c>
      <c r="B4857" s="7">
        <v>2.0661689999999999</v>
      </c>
    </row>
    <row r="4858" spans="1:2">
      <c r="A4858" s="7">
        <v>0.64</v>
      </c>
      <c r="B4858" s="7">
        <v>1.6178360000000001</v>
      </c>
    </row>
    <row r="4859" spans="1:2">
      <c r="A4859" s="7">
        <v>0.64</v>
      </c>
      <c r="B4859" s="7">
        <v>1.5674349999999999</v>
      </c>
    </row>
    <row r="4860" spans="1:2">
      <c r="A4860" s="7">
        <v>0.64</v>
      </c>
      <c r="B4860" s="7">
        <v>1.650355</v>
      </c>
    </row>
    <row r="4861" spans="1:2">
      <c r="A4861" s="7">
        <v>0.64</v>
      </c>
      <c r="B4861" s="7">
        <v>2.1981130000000002</v>
      </c>
    </row>
    <row r="4862" spans="1:2">
      <c r="A4862" s="7">
        <v>0.64</v>
      </c>
      <c r="B4862" s="7">
        <v>2.5874440000000001</v>
      </c>
    </row>
    <row r="4863" spans="1:2">
      <c r="A4863" s="7">
        <v>0.64</v>
      </c>
      <c r="B4863" s="7">
        <v>3.5870389999999999</v>
      </c>
    </row>
    <row r="4864" spans="1:2">
      <c r="A4864" s="7">
        <v>0.64</v>
      </c>
      <c r="B4864" s="7">
        <v>2.340735</v>
      </c>
    </row>
    <row r="4865" spans="1:2">
      <c r="A4865" s="7">
        <v>0.64</v>
      </c>
      <c r="B4865" s="7">
        <v>2.868007</v>
      </c>
    </row>
    <row r="4866" spans="1:2">
      <c r="A4866" s="7">
        <v>0.64</v>
      </c>
      <c r="B4866" s="7">
        <v>3.2644630000000001</v>
      </c>
    </row>
    <row r="4867" spans="1:2">
      <c r="A4867" s="7">
        <v>0.64</v>
      </c>
      <c r="B4867" s="7">
        <v>3.563577</v>
      </c>
    </row>
    <row r="4868" spans="1:2">
      <c r="A4868" s="7">
        <v>0.64</v>
      </c>
      <c r="B4868" s="7">
        <v>1.779954</v>
      </c>
    </row>
    <row r="4869" spans="1:2">
      <c r="A4869" s="7">
        <v>0.64</v>
      </c>
      <c r="B4869" s="7">
        <v>1.708982</v>
      </c>
    </row>
    <row r="4870" spans="1:2">
      <c r="A4870" s="7">
        <v>0.64</v>
      </c>
      <c r="B4870" s="7">
        <v>4.7654699999999997</v>
      </c>
    </row>
    <row r="4871" spans="1:2">
      <c r="A4871" s="7">
        <v>0.64</v>
      </c>
      <c r="B4871" s="7">
        <v>3.269971</v>
      </c>
    </row>
    <row r="4872" spans="1:2">
      <c r="A4872" s="7">
        <v>0.64</v>
      </c>
      <c r="B4872" s="7">
        <v>2.039075</v>
      </c>
    </row>
    <row r="4873" spans="1:2">
      <c r="A4873" s="7">
        <v>0.64</v>
      </c>
      <c r="B4873" s="7">
        <v>2.5027949999999999</v>
      </c>
    </row>
    <row r="4874" spans="1:2">
      <c r="A4874" s="7">
        <v>0.64</v>
      </c>
      <c r="B4874" s="7">
        <v>3.388379</v>
      </c>
    </row>
    <row r="4875" spans="1:2">
      <c r="A4875" s="7">
        <v>0.64</v>
      </c>
      <c r="B4875" s="7">
        <v>2.1304419999999999</v>
      </c>
    </row>
    <row r="4876" spans="1:2">
      <c r="A4876" s="7">
        <v>0.64</v>
      </c>
      <c r="B4876" s="7">
        <v>3.7667790000000001</v>
      </c>
    </row>
    <row r="4877" spans="1:2">
      <c r="A4877" s="7">
        <v>0.64</v>
      </c>
      <c r="B4877" s="7">
        <v>2.8718370000000002</v>
      </c>
    </row>
    <row r="4878" spans="1:2">
      <c r="A4878" s="7">
        <v>0.64</v>
      </c>
      <c r="B4878" s="7">
        <v>2.6494179999999998</v>
      </c>
    </row>
    <row r="4879" spans="1:2">
      <c r="A4879" s="7">
        <v>0.64</v>
      </c>
      <c r="B4879" s="7">
        <v>1.7018489999999999</v>
      </c>
    </row>
    <row r="4880" spans="1:2">
      <c r="A4880" s="7">
        <v>0.64</v>
      </c>
      <c r="B4880" s="7">
        <v>3.496801</v>
      </c>
    </row>
    <row r="4881" spans="1:2">
      <c r="A4881" s="7">
        <v>0.64</v>
      </c>
      <c r="B4881" s="7">
        <v>1.7975920000000001</v>
      </c>
    </row>
    <row r="4882" spans="1:2">
      <c r="A4882" s="7">
        <v>0.64</v>
      </c>
      <c r="B4882" s="7">
        <v>1.9249670000000001</v>
      </c>
    </row>
    <row r="4883" spans="1:2">
      <c r="A4883" s="7">
        <v>0.64</v>
      </c>
      <c r="B4883" s="7">
        <v>1.4068069999999999</v>
      </c>
    </row>
    <row r="4884" spans="1:2">
      <c r="A4884" s="7">
        <v>0.64</v>
      </c>
      <c r="B4884" s="7">
        <v>2.2792460000000001</v>
      </c>
    </row>
    <row r="4885" spans="1:2">
      <c r="A4885" s="7">
        <v>0.64</v>
      </c>
      <c r="B4885" s="7">
        <v>2.7695620000000001</v>
      </c>
    </row>
    <row r="4886" spans="1:2">
      <c r="A4886" s="7">
        <v>0.64</v>
      </c>
      <c r="B4886" s="7">
        <v>2.7695620000000001</v>
      </c>
    </row>
    <row r="4887" spans="1:2">
      <c r="A4887" s="7">
        <v>0.64</v>
      </c>
      <c r="B4887" s="7">
        <v>2.879756</v>
      </c>
    </row>
    <row r="4888" spans="1:2">
      <c r="A4888" s="7">
        <v>0.64</v>
      </c>
      <c r="B4888" s="7">
        <v>2.065715</v>
      </c>
    </row>
    <row r="4889" spans="1:2">
      <c r="A4889" s="7">
        <v>0.64</v>
      </c>
      <c r="B4889" s="7">
        <v>3.6428219999999998</v>
      </c>
    </row>
    <row r="4890" spans="1:2">
      <c r="A4890" s="7">
        <v>0.64</v>
      </c>
      <c r="B4890" s="7">
        <v>1.8428990000000001</v>
      </c>
    </row>
    <row r="4891" spans="1:2">
      <c r="A4891" s="7">
        <v>0.64</v>
      </c>
      <c r="B4891" s="7">
        <v>2.9917889999999998</v>
      </c>
    </row>
    <row r="4892" spans="1:2">
      <c r="A4892" s="7">
        <v>0.64</v>
      </c>
      <c r="B4892" s="7">
        <v>1.936528</v>
      </c>
    </row>
    <row r="4893" spans="1:2">
      <c r="A4893" s="7">
        <v>0.64</v>
      </c>
      <c r="B4893" s="7">
        <v>1.7735799999999999</v>
      </c>
    </row>
    <row r="4894" spans="1:2">
      <c r="A4894" s="7">
        <v>0.64</v>
      </c>
      <c r="B4894" s="7">
        <v>2.3872990000000001</v>
      </c>
    </row>
    <row r="4895" spans="1:2">
      <c r="A4895" s="7">
        <v>0.64</v>
      </c>
      <c r="B4895" s="7">
        <v>2.2332779999999999</v>
      </c>
    </row>
    <row r="4896" spans="1:2">
      <c r="A4896" s="7">
        <v>0.64</v>
      </c>
      <c r="B4896" s="7">
        <v>2.3496700000000001</v>
      </c>
    </row>
    <row r="4897" spans="1:2">
      <c r="A4897" s="7">
        <v>0.64</v>
      </c>
      <c r="B4897" s="7">
        <v>1.6574629999999999</v>
      </c>
    </row>
    <row r="4898" spans="1:2">
      <c r="A4898" s="7">
        <v>0.64</v>
      </c>
      <c r="B4898" s="7">
        <v>2.9704839999999999</v>
      </c>
    </row>
    <row r="4899" spans="1:2">
      <c r="A4899" s="7">
        <v>0.64</v>
      </c>
      <c r="B4899" s="7">
        <v>1.883033</v>
      </c>
    </row>
    <row r="4900" spans="1:2">
      <c r="A4900" s="7">
        <v>0.64</v>
      </c>
      <c r="B4900" s="7">
        <v>2.1326179999999999</v>
      </c>
    </row>
    <row r="4901" spans="1:2">
      <c r="A4901" s="7">
        <v>0.64</v>
      </c>
      <c r="B4901" s="7">
        <v>2.1019549999999998</v>
      </c>
    </row>
    <row r="4902" spans="1:2">
      <c r="A4902" s="7">
        <v>0.64</v>
      </c>
      <c r="B4902" s="7">
        <v>1.9414830000000001</v>
      </c>
    </row>
    <row r="4903" spans="1:2">
      <c r="A4903" s="7">
        <v>0.64</v>
      </c>
      <c r="B4903" s="7">
        <v>1.7940449999999999</v>
      </c>
    </row>
    <row r="4904" spans="1:2">
      <c r="A4904" s="7">
        <v>0.64</v>
      </c>
      <c r="B4904" s="7">
        <v>2.728898</v>
      </c>
    </row>
    <row r="4905" spans="1:2">
      <c r="A4905" s="7">
        <v>0.64</v>
      </c>
      <c r="B4905" s="7">
        <v>3.6764700000000001</v>
      </c>
    </row>
    <row r="4906" spans="1:2">
      <c r="A4906" s="7">
        <v>0.64</v>
      </c>
      <c r="B4906" s="7">
        <v>2.1371760000000002</v>
      </c>
    </row>
    <row r="4907" spans="1:2">
      <c r="A4907" s="7">
        <v>0.64</v>
      </c>
      <c r="B4907" s="7">
        <v>2.0746380000000002</v>
      </c>
    </row>
    <row r="4908" spans="1:2">
      <c r="A4908" s="7">
        <v>0.64</v>
      </c>
      <c r="B4908" s="7">
        <v>1.9514830000000001</v>
      </c>
    </row>
    <row r="4909" spans="1:2">
      <c r="A4909" s="7">
        <v>0.64</v>
      </c>
      <c r="B4909" s="7">
        <v>2.5038520000000002</v>
      </c>
    </row>
    <row r="4910" spans="1:2">
      <c r="A4910" s="7">
        <v>0.64</v>
      </c>
      <c r="B4910" s="7">
        <v>2.464941</v>
      </c>
    </row>
    <row r="4911" spans="1:2">
      <c r="A4911" s="7">
        <v>0.63</v>
      </c>
      <c r="B4911" s="7">
        <v>2.7264650000000001</v>
      </c>
    </row>
    <row r="4912" spans="1:2">
      <c r="A4912" s="7">
        <v>0.63</v>
      </c>
      <c r="B4912" s="7">
        <v>3.0194130000000001</v>
      </c>
    </row>
    <row r="4913" spans="1:2">
      <c r="A4913" s="7">
        <v>0.63</v>
      </c>
      <c r="B4913" s="7">
        <v>2.7585700000000002</v>
      </c>
    </row>
    <row r="4914" spans="1:2">
      <c r="A4914" s="7">
        <v>0.63</v>
      </c>
      <c r="B4914" s="7">
        <v>1.8678049999999999</v>
      </c>
    </row>
    <row r="4915" spans="1:2">
      <c r="A4915" s="7">
        <v>0.63</v>
      </c>
      <c r="B4915" s="7">
        <v>1.781363</v>
      </c>
    </row>
    <row r="4916" spans="1:2">
      <c r="A4916" s="7">
        <v>0.63</v>
      </c>
      <c r="B4916" s="7">
        <v>2.468394</v>
      </c>
    </row>
    <row r="4917" spans="1:2">
      <c r="A4917" s="7">
        <v>0.63</v>
      </c>
      <c r="B4917" s="7">
        <v>2.4456280000000001</v>
      </c>
    </row>
    <row r="4918" spans="1:2">
      <c r="A4918" s="7">
        <v>0.63</v>
      </c>
      <c r="B4918" s="7">
        <v>3.416277</v>
      </c>
    </row>
    <row r="4919" spans="1:2">
      <c r="A4919" s="7">
        <v>0.63</v>
      </c>
      <c r="B4919" s="7">
        <v>1.4262779999999999</v>
      </c>
    </row>
    <row r="4920" spans="1:2">
      <c r="A4920" s="7">
        <v>0.63</v>
      </c>
      <c r="B4920" s="7">
        <v>3.1318220000000001</v>
      </c>
    </row>
    <row r="4921" spans="1:2">
      <c r="A4921" s="7">
        <v>0.63</v>
      </c>
      <c r="B4921" s="7">
        <v>1.5686359999999999</v>
      </c>
    </row>
    <row r="4922" spans="1:2">
      <c r="A4922" s="7">
        <v>0.63</v>
      </c>
      <c r="B4922" s="7">
        <v>2.9852379999999998</v>
      </c>
    </row>
    <row r="4923" spans="1:2">
      <c r="A4923" s="7">
        <v>0.63</v>
      </c>
      <c r="B4923" s="7">
        <v>3.0957020000000002</v>
      </c>
    </row>
    <row r="4924" spans="1:2">
      <c r="A4924" s="7">
        <v>0.63</v>
      </c>
      <c r="B4924" s="7">
        <v>1.9508019999999999</v>
      </c>
    </row>
    <row r="4925" spans="1:2">
      <c r="A4925" s="7">
        <v>0.63</v>
      </c>
      <c r="B4925" s="7">
        <v>2.3696130000000002</v>
      </c>
    </row>
    <row r="4926" spans="1:2">
      <c r="A4926" s="7">
        <v>0.63</v>
      </c>
      <c r="B4926" s="7">
        <v>3.8176549999999998</v>
      </c>
    </row>
    <row r="4927" spans="1:2">
      <c r="A4927" s="7">
        <v>0.63</v>
      </c>
      <c r="B4927" s="7">
        <v>3.4582350000000002</v>
      </c>
    </row>
    <row r="4928" spans="1:2">
      <c r="A4928" s="7">
        <v>0.63</v>
      </c>
      <c r="B4928" s="7">
        <v>2.453913</v>
      </c>
    </row>
    <row r="4929" spans="1:2">
      <c r="A4929" s="7">
        <v>0.63</v>
      </c>
      <c r="B4929" s="7">
        <v>2.952242</v>
      </c>
    </row>
    <row r="4930" spans="1:2">
      <c r="A4930" s="7">
        <v>0.63</v>
      </c>
      <c r="B4930" s="7">
        <v>1.9482660000000001</v>
      </c>
    </row>
    <row r="4931" spans="1:2">
      <c r="A4931" s="7">
        <v>0.63</v>
      </c>
      <c r="B4931" s="7">
        <v>2.7771780000000001</v>
      </c>
    </row>
    <row r="4932" spans="1:2">
      <c r="A4932" s="7">
        <v>0.63</v>
      </c>
      <c r="B4932" s="7">
        <v>1.567339</v>
      </c>
    </row>
    <row r="4933" spans="1:2">
      <c r="A4933" s="7">
        <v>0.63</v>
      </c>
      <c r="B4933" s="7">
        <v>2.2462939999999998</v>
      </c>
    </row>
    <row r="4934" spans="1:2">
      <c r="A4934" s="7">
        <v>0.63</v>
      </c>
      <c r="B4934" s="7">
        <v>1.311566</v>
      </c>
    </row>
    <row r="4935" spans="1:2">
      <c r="A4935" s="7">
        <v>0.63</v>
      </c>
      <c r="B4935" s="7">
        <v>3.2406809999999999</v>
      </c>
    </row>
    <row r="4936" spans="1:2">
      <c r="A4936" s="7">
        <v>0.63</v>
      </c>
      <c r="B4936" s="7">
        <v>3.097064</v>
      </c>
    </row>
    <row r="4937" spans="1:2">
      <c r="A4937" s="7">
        <v>0.63</v>
      </c>
      <c r="B4937" s="7">
        <v>1.9838769999999999</v>
      </c>
    </row>
    <row r="4938" spans="1:2">
      <c r="A4938" s="7">
        <v>0.63</v>
      </c>
      <c r="B4938" s="7">
        <v>2.4413079999999998</v>
      </c>
    </row>
    <row r="4939" spans="1:2">
      <c r="A4939" s="7">
        <v>0.63</v>
      </c>
      <c r="B4939" s="7">
        <v>3.0801690000000002</v>
      </c>
    </row>
    <row r="4940" spans="1:2">
      <c r="A4940" s="7">
        <v>0.63</v>
      </c>
      <c r="B4940" s="7">
        <v>3.050983</v>
      </c>
    </row>
    <row r="4941" spans="1:2">
      <c r="A4941" s="7">
        <v>0.63</v>
      </c>
      <c r="B4941" s="7">
        <v>2.46149</v>
      </c>
    </row>
    <row r="4942" spans="1:2">
      <c r="A4942" s="7">
        <v>0.63</v>
      </c>
      <c r="B4942" s="7">
        <v>2.277787</v>
      </c>
    </row>
    <row r="4943" spans="1:2">
      <c r="A4943" s="7">
        <v>0.63</v>
      </c>
      <c r="B4943" s="7">
        <v>1.945057</v>
      </c>
    </row>
    <row r="4944" spans="1:2">
      <c r="A4944" s="7">
        <v>0.63</v>
      </c>
      <c r="B4944" s="7">
        <v>2.499568</v>
      </c>
    </row>
    <row r="4945" spans="1:2">
      <c r="A4945" s="7">
        <v>0.63</v>
      </c>
      <c r="B4945" s="7">
        <v>3.22818</v>
      </c>
    </row>
    <row r="4946" spans="1:2">
      <c r="A4946" s="7">
        <v>0.63</v>
      </c>
      <c r="B4946" s="7">
        <v>3.2537099999999999</v>
      </c>
    </row>
    <row r="4947" spans="1:2">
      <c r="A4947" s="7">
        <v>0.63</v>
      </c>
      <c r="B4947" s="7">
        <v>2.969868</v>
      </c>
    </row>
    <row r="4948" spans="1:2">
      <c r="A4948" s="7">
        <v>0.63</v>
      </c>
      <c r="B4948" s="7">
        <v>3.6573850000000001</v>
      </c>
    </row>
    <row r="4949" spans="1:2">
      <c r="A4949" s="7">
        <v>0.63</v>
      </c>
      <c r="B4949" s="7">
        <v>2.4120400000000002</v>
      </c>
    </row>
    <row r="4950" spans="1:2">
      <c r="A4950" s="7">
        <v>0.63</v>
      </c>
      <c r="B4950" s="7">
        <v>1.9576119999999999</v>
      </c>
    </row>
    <row r="4951" spans="1:2">
      <c r="A4951" s="7">
        <v>0.63</v>
      </c>
      <c r="B4951" s="7">
        <v>1.9762189999999999</v>
      </c>
    </row>
    <row r="4952" spans="1:2">
      <c r="A4952" s="7">
        <v>0.63</v>
      </c>
      <c r="B4952" s="7">
        <v>1.509153</v>
      </c>
    </row>
    <row r="4953" spans="1:2">
      <c r="A4953" s="7">
        <v>0.63</v>
      </c>
      <c r="B4953" s="7">
        <v>2.9009659999999999</v>
      </c>
    </row>
    <row r="4954" spans="1:2">
      <c r="A4954" s="7">
        <v>0.63</v>
      </c>
      <c r="B4954" s="7">
        <v>2.0951979999999999</v>
      </c>
    </row>
    <row r="4955" spans="1:2">
      <c r="A4955" s="7">
        <v>0.63</v>
      </c>
      <c r="B4955" s="7">
        <v>3.1301779999999999</v>
      </c>
    </row>
    <row r="4956" spans="1:2">
      <c r="A4956" s="7">
        <v>0.63</v>
      </c>
      <c r="B4956" s="7">
        <v>2.4717539999999998</v>
      </c>
    </row>
    <row r="4957" spans="1:2">
      <c r="A4957" s="7">
        <v>0.63</v>
      </c>
      <c r="B4957" s="7">
        <v>3.2968139999999999</v>
      </c>
    </row>
    <row r="4958" spans="1:2">
      <c r="A4958" s="7">
        <v>0.63</v>
      </c>
      <c r="B4958" s="7">
        <v>3.1876720000000001</v>
      </c>
    </row>
    <row r="4959" spans="1:2">
      <c r="A4959" s="7">
        <v>0.63</v>
      </c>
      <c r="B4959" s="7">
        <v>2.4018069999999998</v>
      </c>
    </row>
    <row r="4960" spans="1:2">
      <c r="A4960" s="7">
        <v>0.63</v>
      </c>
      <c r="B4960" s="7">
        <v>2.3917130000000002</v>
      </c>
    </row>
    <row r="4961" spans="1:2">
      <c r="A4961" s="7">
        <v>0.63</v>
      </c>
      <c r="B4961" s="7">
        <v>3.2228490000000001</v>
      </c>
    </row>
    <row r="4962" spans="1:2">
      <c r="A4962" s="7">
        <v>0.63</v>
      </c>
      <c r="B4962" s="7">
        <v>2.8925000000000001</v>
      </c>
    </row>
    <row r="4963" spans="1:2">
      <c r="A4963" s="7">
        <v>0.63</v>
      </c>
      <c r="B4963" s="7">
        <v>2.6937639999999998</v>
      </c>
    </row>
    <row r="4964" spans="1:2">
      <c r="A4964" s="7">
        <v>0.63</v>
      </c>
      <c r="B4964" s="7">
        <v>1.799318</v>
      </c>
    </row>
    <row r="4965" spans="1:2">
      <c r="A4965" s="7">
        <v>0.63</v>
      </c>
      <c r="B4965" s="7">
        <v>2.230315</v>
      </c>
    </row>
    <row r="4966" spans="1:2">
      <c r="A4966" s="7">
        <v>0.63</v>
      </c>
      <c r="B4966" s="7">
        <v>2.8423829999999999</v>
      </c>
    </row>
    <row r="4967" spans="1:2">
      <c r="A4967" s="7">
        <v>0.63</v>
      </c>
      <c r="B4967" s="7">
        <v>2.548368</v>
      </c>
    </row>
    <row r="4968" spans="1:2">
      <c r="A4968" s="7">
        <v>0.63</v>
      </c>
      <c r="B4968" s="7">
        <v>2.232113</v>
      </c>
    </row>
    <row r="4969" spans="1:2">
      <c r="A4969" s="7">
        <v>0.63</v>
      </c>
      <c r="B4969" s="7">
        <v>2.3672580000000001</v>
      </c>
    </row>
    <row r="4970" spans="1:2">
      <c r="A4970" s="7">
        <v>0.63</v>
      </c>
      <c r="B4970" s="7">
        <v>1.406919</v>
      </c>
    </row>
    <row r="4971" spans="1:2">
      <c r="A4971" s="7">
        <v>0.63</v>
      </c>
      <c r="B4971" s="7">
        <v>3.8333849999999998</v>
      </c>
    </row>
    <row r="4972" spans="1:2">
      <c r="A4972" s="7">
        <v>0.63</v>
      </c>
      <c r="B4972" s="7">
        <v>3.7324060000000001</v>
      </c>
    </row>
    <row r="4973" spans="1:2">
      <c r="A4973" s="7">
        <v>0.63</v>
      </c>
      <c r="B4973" s="7">
        <v>2.5986349999999998</v>
      </c>
    </row>
    <row r="4974" spans="1:2">
      <c r="A4974" s="7">
        <v>0.63</v>
      </c>
      <c r="B4974" s="7">
        <v>2.2409210000000002</v>
      </c>
    </row>
    <row r="4975" spans="1:2">
      <c r="A4975" s="7">
        <v>0.63</v>
      </c>
      <c r="B4975" s="7">
        <v>2.6134879999999998</v>
      </c>
    </row>
    <row r="4976" spans="1:2">
      <c r="A4976" s="7">
        <v>0.63</v>
      </c>
      <c r="B4976" s="7">
        <v>3.8081640000000001</v>
      </c>
    </row>
    <row r="4977" spans="1:2">
      <c r="A4977" s="7">
        <v>0.63</v>
      </c>
      <c r="B4977" s="7">
        <v>2.1623070000000002</v>
      </c>
    </row>
    <row r="4978" spans="1:2">
      <c r="A4978" s="7">
        <v>0.63</v>
      </c>
      <c r="B4978" s="7">
        <v>1.8448439999999999</v>
      </c>
    </row>
    <row r="4979" spans="1:2">
      <c r="A4979" s="7">
        <v>0.63</v>
      </c>
      <c r="B4979" s="7">
        <v>2.3098450000000001</v>
      </c>
    </row>
    <row r="4980" spans="1:2">
      <c r="A4980" s="7">
        <v>0.63</v>
      </c>
      <c r="B4980" s="7">
        <v>1.325917</v>
      </c>
    </row>
    <row r="4981" spans="1:2">
      <c r="A4981" s="7">
        <v>0.63</v>
      </c>
      <c r="B4981" s="7">
        <v>3.0998730000000001</v>
      </c>
    </row>
    <row r="4982" spans="1:2">
      <c r="A4982" s="7">
        <v>0.63</v>
      </c>
      <c r="B4982" s="7">
        <v>2.5147219999999999</v>
      </c>
    </row>
    <row r="4983" spans="1:2">
      <c r="A4983" s="7">
        <v>0.63</v>
      </c>
      <c r="B4983" s="7">
        <v>3.3683839999999998</v>
      </c>
    </row>
    <row r="4984" spans="1:2">
      <c r="A4984" s="7">
        <v>0.63</v>
      </c>
      <c r="B4984" s="7">
        <v>1.3365910000000001</v>
      </c>
    </row>
    <row r="4985" spans="1:2">
      <c r="A4985" s="7">
        <v>0.63</v>
      </c>
      <c r="B4985" s="7">
        <v>3.555212</v>
      </c>
    </row>
    <row r="4986" spans="1:2">
      <c r="A4986" s="7">
        <v>0.62</v>
      </c>
      <c r="B4986" s="7">
        <v>1.3747750000000001</v>
      </c>
    </row>
    <row r="4987" spans="1:2">
      <c r="A4987" s="7">
        <v>0.62</v>
      </c>
      <c r="B4987" s="7">
        <v>2.7053539999999998</v>
      </c>
    </row>
    <row r="4988" spans="1:2">
      <c r="A4988" s="7">
        <v>0.62</v>
      </c>
      <c r="B4988" s="7">
        <v>4.5143779999999998</v>
      </c>
    </row>
    <row r="4989" spans="1:2">
      <c r="A4989" s="7">
        <v>0.62</v>
      </c>
      <c r="B4989" s="7">
        <v>4.5174700000000003</v>
      </c>
    </row>
    <row r="4990" spans="1:2">
      <c r="A4990" s="7">
        <v>0.62</v>
      </c>
      <c r="B4990" s="7">
        <v>4.1006020000000003</v>
      </c>
    </row>
    <row r="4991" spans="1:2">
      <c r="A4991" s="7">
        <v>0.62</v>
      </c>
      <c r="B4991" s="7">
        <v>2.5300500000000001</v>
      </c>
    </row>
    <row r="4992" spans="1:2">
      <c r="A4992" s="7">
        <v>0.62</v>
      </c>
      <c r="B4992" s="7">
        <v>1.8985099999999999</v>
      </c>
    </row>
    <row r="4993" spans="1:2">
      <c r="A4993" s="7">
        <v>0.62</v>
      </c>
      <c r="B4993" s="7">
        <v>2.3787950000000002</v>
      </c>
    </row>
    <row r="4994" spans="1:2">
      <c r="A4994" s="7">
        <v>0.62</v>
      </c>
      <c r="B4994" s="7">
        <v>3.0768840000000002</v>
      </c>
    </row>
    <row r="4995" spans="1:2">
      <c r="A4995" s="7">
        <v>0.62</v>
      </c>
      <c r="B4995" s="7">
        <v>2.2642470000000001</v>
      </c>
    </row>
    <row r="4996" spans="1:2">
      <c r="A4996" s="7">
        <v>0.62</v>
      </c>
      <c r="B4996" s="7">
        <v>2.2642470000000001</v>
      </c>
    </row>
    <row r="4997" spans="1:2">
      <c r="A4997" s="7">
        <v>0.62</v>
      </c>
      <c r="B4997" s="7">
        <v>1.6095809999999999</v>
      </c>
    </row>
    <row r="4998" spans="1:2">
      <c r="A4998" s="7">
        <v>0.62</v>
      </c>
      <c r="B4998" s="7">
        <v>3.4732959999999999</v>
      </c>
    </row>
    <row r="4999" spans="1:2">
      <c r="A4999" s="7">
        <v>0.62</v>
      </c>
      <c r="B4999" s="7">
        <v>4.1145250000000004</v>
      </c>
    </row>
    <row r="5000" spans="1:2">
      <c r="A5000" s="7">
        <v>0.62</v>
      </c>
      <c r="B5000" s="7">
        <v>4.023784</v>
      </c>
    </row>
    <row r="5001" spans="1:2">
      <c r="A5001" s="7">
        <v>0.62</v>
      </c>
      <c r="B5001" s="7">
        <v>2.0396109999999998</v>
      </c>
    </row>
    <row r="5002" spans="1:2">
      <c r="A5002" s="7">
        <v>0.62</v>
      </c>
      <c r="B5002" s="7">
        <v>2.3693599999999999</v>
      </c>
    </row>
    <row r="5003" spans="1:2">
      <c r="A5003" s="7">
        <v>0.62</v>
      </c>
      <c r="B5003" s="7">
        <v>1.9263030000000001</v>
      </c>
    </row>
    <row r="5004" spans="1:2">
      <c r="A5004" s="7">
        <v>0.62</v>
      </c>
      <c r="B5004" s="7">
        <v>2.107488</v>
      </c>
    </row>
    <row r="5005" spans="1:2">
      <c r="A5005" s="7">
        <v>0.62</v>
      </c>
      <c r="B5005" s="7">
        <v>1.979743</v>
      </c>
    </row>
    <row r="5006" spans="1:2">
      <c r="A5006" s="7">
        <v>0.62</v>
      </c>
      <c r="B5006" s="7">
        <v>3.4249809999999998</v>
      </c>
    </row>
    <row r="5007" spans="1:2">
      <c r="A5007" s="7">
        <v>0.62</v>
      </c>
      <c r="B5007" s="7">
        <v>2.4152629999999999</v>
      </c>
    </row>
    <row r="5008" spans="1:2">
      <c r="A5008" s="7">
        <v>0.62</v>
      </c>
      <c r="B5008" s="7">
        <v>1.4259360000000001</v>
      </c>
    </row>
    <row r="5009" spans="1:2">
      <c r="A5009" s="7">
        <v>0.62</v>
      </c>
      <c r="B5009" s="7">
        <v>3.0382509999999998</v>
      </c>
    </row>
    <row r="5010" spans="1:2">
      <c r="A5010" s="7">
        <v>0.62</v>
      </c>
      <c r="B5010" s="7">
        <v>2.5210659999999998</v>
      </c>
    </row>
    <row r="5011" spans="1:2">
      <c r="A5011" s="7">
        <v>0.62</v>
      </c>
      <c r="B5011" s="7">
        <v>2.8011659999999998</v>
      </c>
    </row>
    <row r="5012" spans="1:2">
      <c r="A5012" s="7">
        <v>0.62</v>
      </c>
      <c r="B5012" s="7">
        <v>2.3212739999999998</v>
      </c>
    </row>
    <row r="5013" spans="1:2">
      <c r="A5013" s="7">
        <v>0.62</v>
      </c>
      <c r="B5013" s="7">
        <v>2.618182</v>
      </c>
    </row>
    <row r="5014" spans="1:2">
      <c r="A5014" s="7">
        <v>0.62</v>
      </c>
      <c r="B5014" s="7">
        <v>2.3633769999999998</v>
      </c>
    </row>
    <row r="5015" spans="1:2">
      <c r="A5015" s="7">
        <v>0.62</v>
      </c>
      <c r="B5015" s="7">
        <v>2.3367070000000001</v>
      </c>
    </row>
    <row r="5016" spans="1:2">
      <c r="A5016" s="7">
        <v>0.62</v>
      </c>
      <c r="B5016" s="7">
        <v>3.017334</v>
      </c>
    </row>
    <row r="5017" spans="1:2">
      <c r="A5017" s="7">
        <v>0.62</v>
      </c>
      <c r="B5017" s="7">
        <v>3.8593769999999998</v>
      </c>
    </row>
    <row r="5018" spans="1:2">
      <c r="A5018" s="7">
        <v>0.62</v>
      </c>
      <c r="B5018" s="7">
        <v>2.507612</v>
      </c>
    </row>
    <row r="5019" spans="1:2">
      <c r="A5019" s="7">
        <v>0.62</v>
      </c>
      <c r="B5019" s="7">
        <v>2.507612</v>
      </c>
    </row>
    <row r="5020" spans="1:2">
      <c r="A5020" s="7">
        <v>0.62</v>
      </c>
      <c r="B5020" s="7">
        <v>3.234699</v>
      </c>
    </row>
    <row r="5021" spans="1:2">
      <c r="A5021" s="7">
        <v>0.62</v>
      </c>
      <c r="B5021" s="7">
        <v>3.3722150000000002</v>
      </c>
    </row>
    <row r="5022" spans="1:2">
      <c r="A5022" s="7">
        <v>0.62</v>
      </c>
      <c r="B5022" s="7">
        <v>2.3895420000000001</v>
      </c>
    </row>
    <row r="5023" spans="1:2">
      <c r="A5023" s="7">
        <v>0.62</v>
      </c>
      <c r="B5023" s="7">
        <v>4.1965659999999998</v>
      </c>
    </row>
    <row r="5024" spans="1:2">
      <c r="A5024" s="7">
        <v>0.62</v>
      </c>
      <c r="B5024" s="7">
        <v>3.3835929999999999</v>
      </c>
    </row>
    <row r="5025" spans="1:2">
      <c r="A5025" s="7">
        <v>0.62</v>
      </c>
      <c r="B5025" s="7">
        <v>4.0719849999999997</v>
      </c>
    </row>
    <row r="5026" spans="1:2">
      <c r="A5026" s="7">
        <v>0.62</v>
      </c>
      <c r="B5026" s="7">
        <v>1.9866060000000001</v>
      </c>
    </row>
    <row r="5027" spans="1:2">
      <c r="A5027" s="7">
        <v>0.62</v>
      </c>
      <c r="B5027" s="7">
        <v>3.6428219999999998</v>
      </c>
    </row>
    <row r="5028" spans="1:2">
      <c r="A5028" s="7">
        <v>0.62</v>
      </c>
      <c r="B5028" s="7">
        <v>2.6622669999999999</v>
      </c>
    </row>
    <row r="5029" spans="1:2">
      <c r="A5029" s="7">
        <v>0.62</v>
      </c>
      <c r="B5029" s="7">
        <v>2.6622669999999999</v>
      </c>
    </row>
    <row r="5030" spans="1:2">
      <c r="A5030" s="7">
        <v>0.62</v>
      </c>
      <c r="B5030" s="7">
        <v>2.1460499999999998</v>
      </c>
    </row>
    <row r="5031" spans="1:2">
      <c r="A5031" s="7">
        <v>0.62</v>
      </c>
      <c r="B5031" s="7">
        <v>2.5800299999999998</v>
      </c>
    </row>
    <row r="5032" spans="1:2">
      <c r="A5032" s="7">
        <v>0.62</v>
      </c>
      <c r="B5032" s="7">
        <v>2.1703429999999999</v>
      </c>
    </row>
    <row r="5033" spans="1:2">
      <c r="A5033" s="7">
        <v>0.62</v>
      </c>
      <c r="B5033" s="7">
        <v>3.5742620000000001</v>
      </c>
    </row>
    <row r="5034" spans="1:2">
      <c r="A5034" s="7">
        <v>0.62</v>
      </c>
      <c r="B5034" s="7">
        <v>3.35087</v>
      </c>
    </row>
    <row r="5035" spans="1:2">
      <c r="A5035" s="7">
        <v>0.62</v>
      </c>
      <c r="B5035" s="7">
        <v>2.2501310000000001</v>
      </c>
    </row>
    <row r="5036" spans="1:2">
      <c r="A5036" s="7">
        <v>0.62</v>
      </c>
      <c r="B5036" s="7">
        <v>3.5968740000000001</v>
      </c>
    </row>
    <row r="5037" spans="1:2">
      <c r="A5037" s="7">
        <v>0.62</v>
      </c>
      <c r="B5037" s="7">
        <v>3.1819630000000001</v>
      </c>
    </row>
    <row r="5038" spans="1:2">
      <c r="A5038" s="7">
        <v>0.62</v>
      </c>
      <c r="B5038" s="7">
        <v>2.1128369999999999</v>
      </c>
    </row>
    <row r="5039" spans="1:2">
      <c r="A5039" s="7">
        <v>0.62</v>
      </c>
      <c r="B5039" s="7">
        <v>2.8063609999999999</v>
      </c>
    </row>
    <row r="5040" spans="1:2">
      <c r="A5040" s="7">
        <v>0.62</v>
      </c>
      <c r="B5040" s="7">
        <v>3.2390119999999998</v>
      </c>
    </row>
    <row r="5041" spans="1:2">
      <c r="A5041" s="7">
        <v>0.62</v>
      </c>
      <c r="B5041" s="7">
        <v>1.596204</v>
      </c>
    </row>
    <row r="5042" spans="1:2">
      <c r="A5042" s="7">
        <v>0.62</v>
      </c>
      <c r="B5042" s="7">
        <v>3.0907990000000001</v>
      </c>
    </row>
    <row r="5043" spans="1:2">
      <c r="A5043" s="7">
        <v>0.62</v>
      </c>
      <c r="B5043" s="7">
        <v>4.146433</v>
      </c>
    </row>
    <row r="5044" spans="1:2">
      <c r="A5044" s="7">
        <v>0.62</v>
      </c>
      <c r="B5044" s="7">
        <v>1.3247789999999999</v>
      </c>
    </row>
    <row r="5045" spans="1:2">
      <c r="A5045" s="7">
        <v>0.62</v>
      </c>
      <c r="B5045" s="7">
        <v>3.2722129999999998</v>
      </c>
    </row>
    <row r="5046" spans="1:2">
      <c r="A5046" s="7">
        <v>0.62</v>
      </c>
      <c r="B5046" s="7">
        <v>2.7731050000000002</v>
      </c>
    </row>
    <row r="5047" spans="1:2">
      <c r="A5047" s="7">
        <v>0.62</v>
      </c>
      <c r="B5047" s="7">
        <v>3.3760119999999998</v>
      </c>
    </row>
    <row r="5048" spans="1:2">
      <c r="A5048" s="7">
        <v>0.62</v>
      </c>
      <c r="B5048" s="7">
        <v>2.9309569999999998</v>
      </c>
    </row>
    <row r="5049" spans="1:2">
      <c r="A5049" s="7">
        <v>0.62</v>
      </c>
      <c r="B5049" s="7">
        <v>2.0802900000000002</v>
      </c>
    </row>
    <row r="5050" spans="1:2">
      <c r="A5050" s="7">
        <v>0.62</v>
      </c>
      <c r="B5050" s="7">
        <v>1.692469</v>
      </c>
    </row>
    <row r="5051" spans="1:2">
      <c r="A5051" s="7">
        <v>0.62</v>
      </c>
      <c r="B5051" s="7">
        <v>4.4817780000000003</v>
      </c>
    </row>
    <row r="5052" spans="1:2">
      <c r="A5052" s="7">
        <v>0.62</v>
      </c>
      <c r="B5052" s="7">
        <v>4.336214</v>
      </c>
    </row>
    <row r="5053" spans="1:2">
      <c r="A5053" s="7">
        <v>0.62</v>
      </c>
      <c r="B5053" s="7">
        <v>2.6812109999999998</v>
      </c>
    </row>
    <row r="5054" spans="1:2">
      <c r="A5054" s="7">
        <v>0.62</v>
      </c>
      <c r="B5054" s="7">
        <v>4.4133490000000002</v>
      </c>
    </row>
    <row r="5055" spans="1:2">
      <c r="A5055" s="7">
        <v>0.62</v>
      </c>
      <c r="B5055" s="7">
        <v>2.7383839999999999</v>
      </c>
    </row>
    <row r="5056" spans="1:2">
      <c r="A5056" s="7">
        <v>0.62</v>
      </c>
      <c r="B5056" s="7">
        <v>2.2541090000000001</v>
      </c>
    </row>
    <row r="5057" spans="1:2">
      <c r="A5057" s="7">
        <v>0.62</v>
      </c>
      <c r="B5057" s="7">
        <v>3.5482040000000001</v>
      </c>
    </row>
    <row r="5058" spans="1:2">
      <c r="A5058" s="7">
        <v>0.62</v>
      </c>
      <c r="B5058" s="7">
        <v>4.0423559999999998</v>
      </c>
    </row>
    <row r="5059" spans="1:2">
      <c r="A5059" s="7">
        <v>0.62</v>
      </c>
      <c r="B5059" s="7">
        <v>2.5018630000000002</v>
      </c>
    </row>
    <row r="5060" spans="1:2">
      <c r="A5060" s="7">
        <v>0.62</v>
      </c>
      <c r="B5060" s="7">
        <v>1.9424790000000001</v>
      </c>
    </row>
    <row r="5061" spans="1:2">
      <c r="A5061" s="7">
        <v>0.62</v>
      </c>
      <c r="B5061" s="7">
        <v>1.6766190000000001</v>
      </c>
    </row>
    <row r="5062" spans="1:2">
      <c r="A5062" s="7">
        <v>0.62</v>
      </c>
      <c r="B5062" s="7">
        <v>3.2895859999999999</v>
      </c>
    </row>
    <row r="5063" spans="1:2">
      <c r="A5063" s="7">
        <v>0.62</v>
      </c>
      <c r="B5063" s="7">
        <v>2.0310800000000002</v>
      </c>
    </row>
    <row r="5064" spans="1:2">
      <c r="A5064" s="7">
        <v>0.62</v>
      </c>
      <c r="B5064" s="7">
        <v>1.958372</v>
      </c>
    </row>
    <row r="5065" spans="1:2">
      <c r="A5065" s="7">
        <v>0.62</v>
      </c>
      <c r="B5065" s="7">
        <v>2.6413449999999998</v>
      </c>
    </row>
    <row r="5066" spans="1:2">
      <c r="A5066" s="7">
        <v>0.62</v>
      </c>
      <c r="B5066" s="7">
        <v>2.233867</v>
      </c>
    </row>
    <row r="5067" spans="1:2">
      <c r="A5067" s="7">
        <v>0.62</v>
      </c>
      <c r="B5067" s="7">
        <v>2.5332889999999999</v>
      </c>
    </row>
    <row r="5068" spans="1:2">
      <c r="A5068" s="7">
        <v>0.62</v>
      </c>
      <c r="B5068" s="7">
        <v>3.228898</v>
      </c>
    </row>
    <row r="5069" spans="1:2">
      <c r="A5069" s="7">
        <v>0.62</v>
      </c>
      <c r="B5069" s="7">
        <v>1.5674570000000001</v>
      </c>
    </row>
    <row r="5070" spans="1:2">
      <c r="A5070" s="7">
        <v>0.62</v>
      </c>
      <c r="B5070" s="7">
        <v>1.555264</v>
      </c>
    </row>
    <row r="5071" spans="1:2">
      <c r="A5071" s="7">
        <v>0.62</v>
      </c>
      <c r="B5071" s="7">
        <v>3.2647919999999999</v>
      </c>
    </row>
    <row r="5072" spans="1:2">
      <c r="A5072" s="7">
        <v>0.62</v>
      </c>
      <c r="B5072" s="7">
        <v>1.7113020000000001</v>
      </c>
    </row>
    <row r="5073" spans="1:2">
      <c r="A5073" s="7">
        <v>0.62</v>
      </c>
      <c r="B5073" s="7">
        <v>2.7705519999999999</v>
      </c>
    </row>
    <row r="5074" spans="1:2">
      <c r="A5074" s="7">
        <v>0.62</v>
      </c>
      <c r="B5074" s="7">
        <v>2.1291500000000001</v>
      </c>
    </row>
    <row r="5075" spans="1:2">
      <c r="A5075" s="7">
        <v>0.62</v>
      </c>
      <c r="B5075" s="7">
        <v>3.039561</v>
      </c>
    </row>
    <row r="5076" spans="1:2">
      <c r="A5076" s="7">
        <v>0.62</v>
      </c>
      <c r="B5076" s="7">
        <v>3.6525479999999999</v>
      </c>
    </row>
    <row r="5077" spans="1:2">
      <c r="A5077" s="7">
        <v>0.62</v>
      </c>
      <c r="B5077" s="7">
        <v>3.1163189999999998</v>
      </c>
    </row>
    <row r="5078" spans="1:2">
      <c r="A5078" s="7">
        <v>0.62</v>
      </c>
      <c r="B5078" s="7">
        <v>1.9416910000000001</v>
      </c>
    </row>
    <row r="5079" spans="1:2">
      <c r="A5079" s="7">
        <v>0.61</v>
      </c>
      <c r="B5079" s="7">
        <v>3.6662360000000001</v>
      </c>
    </row>
    <row r="5080" spans="1:2">
      <c r="A5080" s="7">
        <v>0.61</v>
      </c>
      <c r="B5080" s="7">
        <v>3.27</v>
      </c>
    </row>
    <row r="5081" spans="1:2">
      <c r="A5081" s="7">
        <v>0.61</v>
      </c>
      <c r="B5081" s="7">
        <v>1.993268</v>
      </c>
    </row>
    <row r="5082" spans="1:2">
      <c r="A5082" s="7">
        <v>0.61</v>
      </c>
      <c r="B5082" s="7">
        <v>1.688666</v>
      </c>
    </row>
    <row r="5083" spans="1:2">
      <c r="A5083" s="7">
        <v>0.61</v>
      </c>
      <c r="B5083" s="7">
        <v>2.4836930000000002</v>
      </c>
    </row>
    <row r="5084" spans="1:2">
      <c r="A5084" s="7">
        <v>0.61</v>
      </c>
      <c r="B5084" s="7">
        <v>2.0724480000000001</v>
      </c>
    </row>
    <row r="5085" spans="1:2">
      <c r="A5085" s="7">
        <v>0.61</v>
      </c>
      <c r="B5085" s="7">
        <v>2.8009770000000001</v>
      </c>
    </row>
    <row r="5086" spans="1:2">
      <c r="A5086" s="7">
        <v>0.61</v>
      </c>
      <c r="B5086" s="7">
        <v>4.550268</v>
      </c>
    </row>
    <row r="5087" spans="1:2">
      <c r="A5087" s="7">
        <v>0.61</v>
      </c>
      <c r="B5087" s="7">
        <v>3.6050770000000001</v>
      </c>
    </row>
    <row r="5088" spans="1:2">
      <c r="A5088" s="7">
        <v>0.61</v>
      </c>
      <c r="B5088" s="7">
        <v>1.5641670000000001</v>
      </c>
    </row>
    <row r="5089" spans="1:2">
      <c r="A5089" s="7">
        <v>0.61</v>
      </c>
      <c r="B5089" s="7">
        <v>1.745017</v>
      </c>
    </row>
    <row r="5090" spans="1:2">
      <c r="A5090" s="7">
        <v>0.61</v>
      </c>
      <c r="B5090" s="7">
        <v>4.8304559999999999</v>
      </c>
    </row>
    <row r="5091" spans="1:2">
      <c r="A5091" s="7">
        <v>0.61</v>
      </c>
      <c r="B5091" s="7">
        <v>1.533409</v>
      </c>
    </row>
    <row r="5092" spans="1:2">
      <c r="A5092" s="7">
        <v>0.61</v>
      </c>
      <c r="B5092" s="7">
        <v>4.72865</v>
      </c>
    </row>
    <row r="5093" spans="1:2">
      <c r="A5093" s="7">
        <v>0.61</v>
      </c>
      <c r="B5093" s="7">
        <v>2.5438649999999998</v>
      </c>
    </row>
    <row r="5094" spans="1:2">
      <c r="A5094" s="7">
        <v>0.61</v>
      </c>
      <c r="B5094" s="7">
        <v>1.98373</v>
      </c>
    </row>
    <row r="5095" spans="1:2">
      <c r="A5095" s="7">
        <v>0.61</v>
      </c>
      <c r="B5095" s="7">
        <v>4.0362989999999996</v>
      </c>
    </row>
    <row r="5096" spans="1:2">
      <c r="A5096" s="7">
        <v>0.61</v>
      </c>
      <c r="B5096" s="7">
        <v>3.05</v>
      </c>
    </row>
    <row r="5097" spans="1:2">
      <c r="A5097" s="7">
        <v>0.61</v>
      </c>
      <c r="B5097" s="7">
        <v>2.332544</v>
      </c>
    </row>
    <row r="5098" spans="1:2">
      <c r="A5098" s="7">
        <v>0.61</v>
      </c>
      <c r="B5098" s="7">
        <v>2.996747</v>
      </c>
    </row>
    <row r="5099" spans="1:2">
      <c r="A5099" s="7">
        <v>0.61</v>
      </c>
      <c r="B5099" s="7">
        <v>3.4674339999999999</v>
      </c>
    </row>
    <row r="5100" spans="1:2">
      <c r="A5100" s="7">
        <v>0.61</v>
      </c>
      <c r="B5100" s="7">
        <v>1.721552</v>
      </c>
    </row>
    <row r="5101" spans="1:2">
      <c r="A5101" s="7">
        <v>0.61</v>
      </c>
      <c r="B5101" s="7">
        <v>4.3052720000000004</v>
      </c>
    </row>
    <row r="5102" spans="1:2">
      <c r="A5102" s="7">
        <v>0.61</v>
      </c>
      <c r="B5102" s="7">
        <v>2.5794589999999999</v>
      </c>
    </row>
    <row r="5103" spans="1:2">
      <c r="A5103" s="7">
        <v>0.61</v>
      </c>
      <c r="B5103" s="7">
        <v>1.7315400000000001</v>
      </c>
    </row>
    <row r="5104" spans="1:2">
      <c r="A5104" s="7">
        <v>0.61</v>
      </c>
      <c r="B5104" s="7">
        <v>2.1938089999999999</v>
      </c>
    </row>
    <row r="5105" spans="1:2">
      <c r="A5105" s="7">
        <v>0.61</v>
      </c>
      <c r="B5105" s="7">
        <v>2.5558960000000002</v>
      </c>
    </row>
    <row r="5106" spans="1:2">
      <c r="A5106" s="7">
        <v>0.61</v>
      </c>
      <c r="B5106" s="7">
        <v>4.4590370000000004</v>
      </c>
    </row>
    <row r="5107" spans="1:2">
      <c r="A5107" s="7">
        <v>0.61</v>
      </c>
      <c r="B5107" s="7">
        <v>2.9921180000000001</v>
      </c>
    </row>
    <row r="5108" spans="1:2">
      <c r="A5108" s="7">
        <v>0.61</v>
      </c>
      <c r="B5108" s="7">
        <v>1.669454</v>
      </c>
    </row>
    <row r="5109" spans="1:2">
      <c r="A5109" s="7">
        <v>0.61</v>
      </c>
      <c r="B5109" s="7">
        <v>2.384382</v>
      </c>
    </row>
    <row r="5110" spans="1:2">
      <c r="A5110" s="7">
        <v>0.61</v>
      </c>
      <c r="B5110" s="7">
        <v>2.3830610000000001</v>
      </c>
    </row>
    <row r="5111" spans="1:2">
      <c r="A5111" s="7">
        <v>0.61</v>
      </c>
      <c r="B5111" s="7">
        <v>1.629329</v>
      </c>
    </row>
    <row r="5112" spans="1:2">
      <c r="A5112" s="7">
        <v>0.61</v>
      </c>
      <c r="B5112" s="7">
        <v>2.0658409999999998</v>
      </c>
    </row>
    <row r="5113" spans="1:2">
      <c r="A5113" s="7">
        <v>0.61</v>
      </c>
      <c r="B5113" s="7">
        <v>1.440323</v>
      </c>
    </row>
    <row r="5114" spans="1:2">
      <c r="A5114" s="7">
        <v>0.61</v>
      </c>
      <c r="B5114" s="7">
        <v>2.6504180000000002</v>
      </c>
    </row>
    <row r="5115" spans="1:2">
      <c r="A5115" s="7">
        <v>0.61</v>
      </c>
      <c r="B5115" s="7">
        <v>2.210439</v>
      </c>
    </row>
    <row r="5116" spans="1:2">
      <c r="A5116" s="7">
        <v>0.61</v>
      </c>
      <c r="B5116" s="7">
        <v>2.2395019999999999</v>
      </c>
    </row>
    <row r="5117" spans="1:2">
      <c r="A5117" s="7">
        <v>0.61</v>
      </c>
      <c r="B5117" s="7">
        <v>3.538176</v>
      </c>
    </row>
    <row r="5118" spans="1:2">
      <c r="A5118" s="7">
        <v>0.61</v>
      </c>
      <c r="B5118" s="7">
        <v>2.9079670000000002</v>
      </c>
    </row>
    <row r="5119" spans="1:2">
      <c r="A5119" s="7">
        <v>0.61</v>
      </c>
      <c r="B5119" s="7">
        <v>2.0297070000000001</v>
      </c>
    </row>
    <row r="5120" spans="1:2">
      <c r="A5120" s="7">
        <v>0.61</v>
      </c>
      <c r="B5120" s="7">
        <v>3.173111</v>
      </c>
    </row>
    <row r="5121" spans="1:2">
      <c r="A5121" s="7">
        <v>0.61</v>
      </c>
      <c r="B5121" s="7">
        <v>2.6971720000000001</v>
      </c>
    </row>
    <row r="5122" spans="1:2">
      <c r="A5122" s="7">
        <v>0.61</v>
      </c>
      <c r="B5122" s="7">
        <v>2.6518039999999998</v>
      </c>
    </row>
    <row r="5123" spans="1:2">
      <c r="A5123" s="7">
        <v>0.61</v>
      </c>
      <c r="B5123" s="7">
        <v>2.3449949999999999</v>
      </c>
    </row>
    <row r="5124" spans="1:2">
      <c r="A5124" s="7">
        <v>0.61</v>
      </c>
      <c r="B5124" s="7">
        <v>2.5178389999999999</v>
      </c>
    </row>
    <row r="5125" spans="1:2">
      <c r="A5125" s="7">
        <v>0.61</v>
      </c>
      <c r="B5125" s="7">
        <v>5.1125559999999997</v>
      </c>
    </row>
    <row r="5126" spans="1:2">
      <c r="A5126" s="7">
        <v>0.61</v>
      </c>
      <c r="B5126" s="7">
        <v>3.2512780000000001</v>
      </c>
    </row>
    <row r="5127" spans="1:2">
      <c r="A5127" s="7">
        <v>0.61</v>
      </c>
      <c r="B5127" s="7">
        <v>3.7176770000000001</v>
      </c>
    </row>
    <row r="5128" spans="1:2">
      <c r="A5128" s="7">
        <v>0.61</v>
      </c>
      <c r="B5128" s="7">
        <v>1.8306560000000001</v>
      </c>
    </row>
    <row r="5129" spans="1:2">
      <c r="A5129" s="7">
        <v>0.61</v>
      </c>
      <c r="B5129" s="7">
        <v>2.1392289999999998</v>
      </c>
    </row>
    <row r="5130" spans="1:2">
      <c r="A5130" s="7">
        <v>0.61</v>
      </c>
      <c r="B5130" s="7">
        <v>2.5319989999999999</v>
      </c>
    </row>
    <row r="5131" spans="1:2">
      <c r="A5131" s="7">
        <v>0.61</v>
      </c>
      <c r="B5131" s="7">
        <v>1.907025</v>
      </c>
    </row>
    <row r="5132" spans="1:2">
      <c r="A5132" s="7">
        <v>0.61</v>
      </c>
      <c r="B5132" s="7">
        <v>2.2241770000000001</v>
      </c>
    </row>
    <row r="5133" spans="1:2">
      <c r="A5133" s="7">
        <v>0.61</v>
      </c>
      <c r="B5133" s="7">
        <v>2.988191</v>
      </c>
    </row>
    <row r="5134" spans="1:2">
      <c r="A5134" s="7">
        <v>0.61</v>
      </c>
      <c r="B5134" s="7">
        <v>2.3957609999999998</v>
      </c>
    </row>
    <row r="5135" spans="1:2">
      <c r="A5135" s="7">
        <v>0.61</v>
      </c>
      <c r="B5135" s="7">
        <v>1.863896</v>
      </c>
    </row>
    <row r="5136" spans="1:2">
      <c r="A5136" s="7">
        <v>0.61</v>
      </c>
      <c r="B5136" s="7">
        <v>2.6800250000000001</v>
      </c>
    </row>
    <row r="5137" spans="1:2">
      <c r="A5137" s="7">
        <v>0.61</v>
      </c>
      <c r="B5137" s="7">
        <v>3.5293230000000002</v>
      </c>
    </row>
    <row r="5138" spans="1:2">
      <c r="A5138" s="7">
        <v>0.61</v>
      </c>
      <c r="B5138" s="7">
        <v>2.5293760000000001</v>
      </c>
    </row>
    <row r="5139" spans="1:2">
      <c r="A5139" s="7">
        <v>0.61</v>
      </c>
      <c r="B5139" s="7">
        <v>1.4598979999999999</v>
      </c>
    </row>
    <row r="5140" spans="1:2">
      <c r="A5140" s="7">
        <v>0.61</v>
      </c>
      <c r="B5140" s="7">
        <v>1.4598979999999999</v>
      </c>
    </row>
    <row r="5141" spans="1:2">
      <c r="A5141" s="7">
        <v>0.61</v>
      </c>
      <c r="B5141" s="7">
        <v>1.6089990000000001</v>
      </c>
    </row>
    <row r="5142" spans="1:2">
      <c r="A5142" s="7">
        <v>0.61</v>
      </c>
      <c r="B5142" s="7">
        <v>3.4562390000000001</v>
      </c>
    </row>
    <row r="5143" spans="1:2">
      <c r="A5143" s="7">
        <v>0.61</v>
      </c>
      <c r="B5143" s="7">
        <v>3.7034180000000001</v>
      </c>
    </row>
    <row r="5144" spans="1:2">
      <c r="A5144" s="7">
        <v>0.61</v>
      </c>
      <c r="B5144" s="7">
        <v>1.566133</v>
      </c>
    </row>
    <row r="5145" spans="1:2">
      <c r="A5145" s="7">
        <v>0.61</v>
      </c>
      <c r="B5145" s="7">
        <v>3.5342560000000001</v>
      </c>
    </row>
    <row r="5146" spans="1:2">
      <c r="A5146" s="7">
        <v>0.61</v>
      </c>
      <c r="B5146" s="7">
        <v>2.2737270000000001</v>
      </c>
    </row>
    <row r="5147" spans="1:2">
      <c r="A5147" s="7">
        <v>0.61</v>
      </c>
      <c r="B5147" s="7">
        <v>1.4098440000000001</v>
      </c>
    </row>
    <row r="5148" spans="1:2">
      <c r="A5148" s="7">
        <v>0.61</v>
      </c>
      <c r="B5148" s="7">
        <v>1.517828</v>
      </c>
    </row>
    <row r="5149" spans="1:2">
      <c r="A5149" s="7">
        <v>0.61</v>
      </c>
      <c r="B5149" s="7">
        <v>4.5014399999999997</v>
      </c>
    </row>
    <row r="5150" spans="1:2">
      <c r="A5150" s="7">
        <v>0.61</v>
      </c>
      <c r="B5150" s="7">
        <v>2.3602560000000001</v>
      </c>
    </row>
    <row r="5151" spans="1:2">
      <c r="A5151" s="7">
        <v>0.61</v>
      </c>
      <c r="B5151" s="7">
        <v>1.8933420000000001</v>
      </c>
    </row>
    <row r="5152" spans="1:2">
      <c r="A5152" s="7">
        <v>0.61</v>
      </c>
      <c r="B5152" s="7">
        <v>2.2460040000000001</v>
      </c>
    </row>
    <row r="5153" spans="1:2">
      <c r="A5153" s="7">
        <v>0.61</v>
      </c>
      <c r="B5153" s="7">
        <v>1.5897380000000001</v>
      </c>
    </row>
    <row r="5154" spans="1:2">
      <c r="A5154" s="7">
        <v>0.61</v>
      </c>
      <c r="B5154" s="7">
        <v>3.2079629999999999</v>
      </c>
    </row>
    <row r="5155" spans="1:2">
      <c r="A5155" s="7">
        <v>0.61</v>
      </c>
      <c r="B5155" s="7">
        <v>4.209327</v>
      </c>
    </row>
    <row r="5156" spans="1:2">
      <c r="A5156" s="7">
        <v>0.61</v>
      </c>
      <c r="B5156" s="7">
        <v>1.8409770000000001</v>
      </c>
    </row>
    <row r="5157" spans="1:2">
      <c r="A5157" s="7">
        <v>0.61</v>
      </c>
      <c r="B5157" s="7">
        <v>4.0178219999999998</v>
      </c>
    </row>
    <row r="5158" spans="1:2">
      <c r="A5158" s="7">
        <v>0.61</v>
      </c>
      <c r="B5158" s="7">
        <v>1.998302</v>
      </c>
    </row>
    <row r="5159" spans="1:2">
      <c r="A5159" s="7">
        <v>0.61</v>
      </c>
      <c r="B5159" s="7">
        <v>1.54006</v>
      </c>
    </row>
    <row r="5160" spans="1:2">
      <c r="A5160" s="7">
        <v>0.61</v>
      </c>
      <c r="B5160" s="7">
        <v>4.0824930000000004</v>
      </c>
    </row>
    <row r="5161" spans="1:2">
      <c r="A5161" s="7">
        <v>0.61</v>
      </c>
      <c r="B5161" s="7">
        <v>2.6004640000000001</v>
      </c>
    </row>
    <row r="5162" spans="1:2">
      <c r="A5162" s="7">
        <v>0.61</v>
      </c>
      <c r="B5162" s="7">
        <v>1.9211750000000001</v>
      </c>
    </row>
    <row r="5163" spans="1:2">
      <c r="A5163" s="7">
        <v>0.61</v>
      </c>
      <c r="B5163" s="7">
        <v>2.4462489999999999</v>
      </c>
    </row>
    <row r="5164" spans="1:2">
      <c r="A5164" s="7">
        <v>0.61</v>
      </c>
      <c r="B5164" s="7">
        <v>2.2712590000000001</v>
      </c>
    </row>
    <row r="5165" spans="1:2">
      <c r="A5165" s="7">
        <v>0.61</v>
      </c>
      <c r="B5165" s="7">
        <v>3.6079650000000001</v>
      </c>
    </row>
    <row r="5166" spans="1:2">
      <c r="A5166" s="7">
        <v>0.61</v>
      </c>
      <c r="B5166" s="7">
        <v>4.3407429999999998</v>
      </c>
    </row>
    <row r="5167" spans="1:2">
      <c r="A5167" s="7">
        <v>0.6</v>
      </c>
      <c r="B5167" s="7">
        <v>2.7252169999999998</v>
      </c>
    </row>
    <row r="5168" spans="1:2">
      <c r="A5168" s="7">
        <v>0.6</v>
      </c>
      <c r="B5168" s="7">
        <v>3.0721720000000001</v>
      </c>
    </row>
    <row r="5169" spans="1:2">
      <c r="A5169" s="7">
        <v>0.6</v>
      </c>
      <c r="B5169" s="7">
        <v>2.919772</v>
      </c>
    </row>
    <row r="5170" spans="1:2">
      <c r="A5170" s="7">
        <v>0.6</v>
      </c>
      <c r="B5170" s="7">
        <v>1.7051510000000001</v>
      </c>
    </row>
    <row r="5171" spans="1:2">
      <c r="A5171" s="7">
        <v>0.6</v>
      </c>
      <c r="B5171" s="7">
        <v>2.7060110000000002</v>
      </c>
    </row>
    <row r="5172" spans="1:2">
      <c r="A5172" s="7">
        <v>0.6</v>
      </c>
      <c r="B5172" s="7">
        <v>2.8674119999999998</v>
      </c>
    </row>
    <row r="5173" spans="1:2">
      <c r="A5173" s="7">
        <v>0.6</v>
      </c>
      <c r="B5173" s="7">
        <v>2.2274759999999998</v>
      </c>
    </row>
    <row r="5174" spans="1:2">
      <c r="A5174" s="7">
        <v>0.6</v>
      </c>
      <c r="B5174" s="7">
        <v>2.8619370000000002</v>
      </c>
    </row>
    <row r="5175" spans="1:2">
      <c r="A5175" s="7">
        <v>0.6</v>
      </c>
      <c r="B5175" s="7">
        <v>1.945495</v>
      </c>
    </row>
    <row r="5176" spans="1:2">
      <c r="A5176" s="7">
        <v>0.6</v>
      </c>
      <c r="B5176" s="7">
        <v>1.9757130000000001</v>
      </c>
    </row>
    <row r="5177" spans="1:2">
      <c r="A5177" s="7">
        <v>0.6</v>
      </c>
      <c r="B5177" s="7">
        <v>1.9757130000000001</v>
      </c>
    </row>
    <row r="5178" spans="1:2">
      <c r="A5178" s="7">
        <v>0.6</v>
      </c>
      <c r="B5178" s="7">
        <v>2.310676</v>
      </c>
    </row>
    <row r="5179" spans="1:2">
      <c r="A5179" s="7">
        <v>0.6</v>
      </c>
      <c r="B5179" s="7">
        <v>2.1565750000000001</v>
      </c>
    </row>
    <row r="5180" spans="1:2">
      <c r="A5180" s="7">
        <v>0.6</v>
      </c>
      <c r="B5180" s="7">
        <v>1.608608</v>
      </c>
    </row>
    <row r="5181" spans="1:2">
      <c r="A5181" s="7">
        <v>0.6</v>
      </c>
      <c r="B5181" s="7">
        <v>2.9588459999999999</v>
      </c>
    </row>
    <row r="5182" spans="1:2">
      <c r="A5182" s="7">
        <v>0.6</v>
      </c>
      <c r="B5182" s="7">
        <v>2.3132980000000001</v>
      </c>
    </row>
    <row r="5183" spans="1:2">
      <c r="A5183" s="7">
        <v>0.6</v>
      </c>
      <c r="B5183" s="7">
        <v>2.2880530000000001</v>
      </c>
    </row>
    <row r="5184" spans="1:2">
      <c r="A5184" s="7">
        <v>0.6</v>
      </c>
      <c r="B5184" s="7">
        <v>4.0168530000000002</v>
      </c>
    </row>
    <row r="5185" spans="1:2">
      <c r="A5185" s="7">
        <v>0.6</v>
      </c>
      <c r="B5185" s="7">
        <v>2.7826870000000001</v>
      </c>
    </row>
    <row r="5186" spans="1:2">
      <c r="A5186" s="7">
        <v>0.6</v>
      </c>
      <c r="B5186" s="7">
        <v>2.622668</v>
      </c>
    </row>
    <row r="5187" spans="1:2">
      <c r="A5187" s="7">
        <v>0.6</v>
      </c>
      <c r="B5187" s="7">
        <v>2.8838530000000002</v>
      </c>
    </row>
    <row r="5188" spans="1:2">
      <c r="A5188" s="7">
        <v>0.6</v>
      </c>
      <c r="B5188" s="7">
        <v>3.5334979999999998</v>
      </c>
    </row>
    <row r="5189" spans="1:2">
      <c r="A5189" s="7">
        <v>0.6</v>
      </c>
      <c r="B5189" s="7">
        <v>1.9054660000000001</v>
      </c>
    </row>
    <row r="5190" spans="1:2">
      <c r="A5190" s="7">
        <v>0.6</v>
      </c>
      <c r="B5190" s="7">
        <v>1.5920719999999999</v>
      </c>
    </row>
    <row r="5191" spans="1:2">
      <c r="A5191" s="7">
        <v>0.6</v>
      </c>
      <c r="B5191" s="7">
        <v>1.5920719999999999</v>
      </c>
    </row>
    <row r="5192" spans="1:2">
      <c r="A5192" s="7">
        <v>0.6</v>
      </c>
      <c r="B5192" s="7">
        <v>1.5920719999999999</v>
      </c>
    </row>
    <row r="5193" spans="1:2">
      <c r="A5193" s="7">
        <v>0.6</v>
      </c>
      <c r="B5193" s="7">
        <v>1.5920719999999999</v>
      </c>
    </row>
    <row r="5194" spans="1:2">
      <c r="A5194" s="7">
        <v>0.6</v>
      </c>
      <c r="B5194" s="7">
        <v>1.5920719999999999</v>
      </c>
    </row>
    <row r="5195" spans="1:2">
      <c r="A5195" s="7">
        <v>0.6</v>
      </c>
      <c r="B5195" s="7">
        <v>1.5920719999999999</v>
      </c>
    </row>
    <row r="5196" spans="1:2">
      <c r="A5196" s="7">
        <v>0.6</v>
      </c>
      <c r="B5196" s="7">
        <v>1.5920719999999999</v>
      </c>
    </row>
    <row r="5197" spans="1:2">
      <c r="A5197" s="7">
        <v>0.6</v>
      </c>
      <c r="B5197" s="7">
        <v>2.3575889999999999</v>
      </c>
    </row>
    <row r="5198" spans="1:2">
      <c r="A5198" s="7">
        <v>0.6</v>
      </c>
      <c r="B5198" s="7">
        <v>1.9713849999999999</v>
      </c>
    </row>
    <row r="5199" spans="1:2">
      <c r="A5199" s="7">
        <v>0.6</v>
      </c>
      <c r="B5199" s="7">
        <v>3.213206</v>
      </c>
    </row>
    <row r="5200" spans="1:2">
      <c r="A5200" s="7">
        <v>0.6</v>
      </c>
      <c r="B5200" s="7">
        <v>2.0564849999999999</v>
      </c>
    </row>
    <row r="5201" spans="1:2">
      <c r="A5201" s="7">
        <v>0.6</v>
      </c>
      <c r="B5201" s="7">
        <v>3.6856200000000001</v>
      </c>
    </row>
    <row r="5202" spans="1:2">
      <c r="A5202" s="7">
        <v>0.6</v>
      </c>
      <c r="B5202" s="7">
        <v>2.7332260000000002</v>
      </c>
    </row>
    <row r="5203" spans="1:2">
      <c r="A5203" s="7">
        <v>0.6</v>
      </c>
      <c r="B5203" s="7">
        <v>2.9461309999999998</v>
      </c>
    </row>
    <row r="5204" spans="1:2">
      <c r="A5204" s="7">
        <v>0.6</v>
      </c>
      <c r="B5204" s="7">
        <v>1.4809760000000001</v>
      </c>
    </row>
    <row r="5205" spans="1:2">
      <c r="A5205" s="7">
        <v>0.6</v>
      </c>
      <c r="B5205" s="7">
        <v>2.3659270000000001</v>
      </c>
    </row>
    <row r="5206" spans="1:2">
      <c r="A5206" s="7">
        <v>0.6</v>
      </c>
      <c r="B5206" s="7">
        <v>2.2635939999999999</v>
      </c>
    </row>
    <row r="5207" spans="1:2">
      <c r="A5207" s="7">
        <v>0.6</v>
      </c>
      <c r="B5207" s="7">
        <v>1.4237109999999999</v>
      </c>
    </row>
    <row r="5208" spans="1:2">
      <c r="A5208" s="7">
        <v>0.6</v>
      </c>
      <c r="B5208" s="7">
        <v>3.2094779999999998</v>
      </c>
    </row>
    <row r="5209" spans="1:2">
      <c r="A5209" s="7">
        <v>0.6</v>
      </c>
      <c r="B5209" s="7">
        <v>3.012537</v>
      </c>
    </row>
    <row r="5210" spans="1:2">
      <c r="A5210" s="7">
        <v>0.6</v>
      </c>
      <c r="B5210" s="7">
        <v>1.6190800000000001</v>
      </c>
    </row>
    <row r="5211" spans="1:2">
      <c r="A5211" s="7">
        <v>0.6</v>
      </c>
      <c r="B5211" s="7">
        <v>2.8055569999999999</v>
      </c>
    </row>
    <row r="5212" spans="1:2">
      <c r="A5212" s="7">
        <v>0.6</v>
      </c>
      <c r="B5212" s="7">
        <v>4.199719</v>
      </c>
    </row>
    <row r="5213" spans="1:2">
      <c r="A5213" s="7">
        <v>0.6</v>
      </c>
      <c r="B5213" s="7">
        <v>3.0782470000000002</v>
      </c>
    </row>
    <row r="5214" spans="1:2">
      <c r="A5214" s="7">
        <v>0.6</v>
      </c>
      <c r="B5214" s="7">
        <v>2.605299</v>
      </c>
    </row>
    <row r="5215" spans="1:2">
      <c r="A5215" s="7">
        <v>-0.6</v>
      </c>
      <c r="B5215" s="7">
        <v>4.6564459999999999</v>
      </c>
    </row>
    <row r="5216" spans="1:2">
      <c r="A5216" s="7">
        <v>-0.6</v>
      </c>
      <c r="B5216" s="7">
        <v>1.734316</v>
      </c>
    </row>
    <row r="5217" spans="1:2">
      <c r="A5217" s="7">
        <v>-0.6</v>
      </c>
      <c r="B5217" s="7">
        <v>3.572047</v>
      </c>
    </row>
    <row r="5218" spans="1:2">
      <c r="A5218" s="7">
        <v>-0.6</v>
      </c>
      <c r="B5218" s="7">
        <v>3.0804909999999999</v>
      </c>
    </row>
    <row r="5219" spans="1:2">
      <c r="A5219" s="7">
        <v>-0.6</v>
      </c>
      <c r="B5219" s="7">
        <v>2.8418809999999999</v>
      </c>
    </row>
    <row r="5220" spans="1:2">
      <c r="A5220" s="7">
        <v>-0.6</v>
      </c>
      <c r="B5220" s="7">
        <v>2.6289980000000002</v>
      </c>
    </row>
    <row r="5221" spans="1:2">
      <c r="A5221" s="7">
        <v>-0.6</v>
      </c>
      <c r="B5221" s="7">
        <v>2.2189899999999998</v>
      </c>
    </row>
    <row r="5222" spans="1:2">
      <c r="A5222" s="7">
        <v>-0.6</v>
      </c>
      <c r="B5222" s="7">
        <v>1.956502</v>
      </c>
    </row>
    <row r="5223" spans="1:2">
      <c r="A5223" s="7">
        <v>-0.6</v>
      </c>
      <c r="B5223" s="7">
        <v>3.0842399999999999</v>
      </c>
    </row>
    <row r="5224" spans="1:2">
      <c r="A5224" s="7">
        <v>-0.6</v>
      </c>
      <c r="B5224" s="7">
        <v>3.3774109999999999</v>
      </c>
    </row>
    <row r="5225" spans="1:2">
      <c r="A5225" s="7">
        <v>-0.6</v>
      </c>
      <c r="B5225" s="7">
        <v>2.1499030000000001</v>
      </c>
    </row>
    <row r="5226" spans="1:2">
      <c r="A5226" s="7">
        <v>-0.6</v>
      </c>
      <c r="B5226" s="7">
        <v>2.1499030000000001</v>
      </c>
    </row>
    <row r="5227" spans="1:2">
      <c r="A5227" s="7">
        <v>-0.6</v>
      </c>
      <c r="B5227" s="7">
        <v>3.0135269999999998</v>
      </c>
    </row>
    <row r="5228" spans="1:2">
      <c r="A5228" s="7">
        <v>-0.6</v>
      </c>
      <c r="B5228" s="7">
        <v>3.8129390000000001</v>
      </c>
    </row>
    <row r="5229" spans="1:2">
      <c r="A5229" s="7">
        <v>-0.6</v>
      </c>
      <c r="B5229" s="7">
        <v>3.2191320000000001</v>
      </c>
    </row>
    <row r="5230" spans="1:2">
      <c r="A5230" s="7">
        <v>-0.6</v>
      </c>
      <c r="B5230" s="7">
        <v>1.900174</v>
      </c>
    </row>
    <row r="5231" spans="1:2">
      <c r="A5231" s="7">
        <v>-0.6</v>
      </c>
      <c r="B5231" s="7">
        <v>3.360087</v>
      </c>
    </row>
    <row r="5232" spans="1:2">
      <c r="A5232" s="7">
        <v>-0.6</v>
      </c>
      <c r="B5232" s="7">
        <v>2.1325280000000002</v>
      </c>
    </row>
    <row r="5233" spans="1:2">
      <c r="A5233" s="7">
        <v>-0.6</v>
      </c>
      <c r="B5233" s="7">
        <v>2.8595579999999998</v>
      </c>
    </row>
    <row r="5234" spans="1:2">
      <c r="A5234" s="7">
        <v>-0.6</v>
      </c>
      <c r="B5234" s="7">
        <v>3.3857490000000001</v>
      </c>
    </row>
    <row r="5235" spans="1:2">
      <c r="A5235" s="7">
        <v>-0.6</v>
      </c>
      <c r="B5235" s="7">
        <v>2.3858410000000001</v>
      </c>
    </row>
    <row r="5236" spans="1:2">
      <c r="A5236" s="7">
        <v>-0.6</v>
      </c>
      <c r="B5236" s="7">
        <v>1.4649909999999999</v>
      </c>
    </row>
    <row r="5237" spans="1:2">
      <c r="A5237" s="7">
        <v>-0.6</v>
      </c>
      <c r="B5237" s="7">
        <v>3.4453290000000001</v>
      </c>
    </row>
    <row r="5238" spans="1:2">
      <c r="A5238" s="7">
        <v>-0.6</v>
      </c>
      <c r="B5238" s="7">
        <v>1.550457</v>
      </c>
    </row>
    <row r="5239" spans="1:2">
      <c r="A5239" s="7">
        <v>-0.6</v>
      </c>
      <c r="B5239" s="7">
        <v>3.1694930000000001</v>
      </c>
    </row>
    <row r="5240" spans="1:2">
      <c r="A5240" s="7">
        <v>-0.6</v>
      </c>
      <c r="B5240" s="7">
        <v>1.8013220000000001</v>
      </c>
    </row>
    <row r="5241" spans="1:2">
      <c r="A5241" s="7">
        <v>-0.6</v>
      </c>
      <c r="B5241" s="7">
        <v>4.3953350000000002</v>
      </c>
    </row>
    <row r="5242" spans="1:2">
      <c r="A5242" s="7">
        <v>-0.6</v>
      </c>
      <c r="B5242" s="7">
        <v>1.773585</v>
      </c>
    </row>
    <row r="5243" spans="1:2">
      <c r="A5243" s="7">
        <v>-0.6</v>
      </c>
      <c r="B5243" s="7">
        <v>2.533747</v>
      </c>
    </row>
    <row r="5244" spans="1:2">
      <c r="A5244" s="7">
        <v>-0.6</v>
      </c>
      <c r="B5244" s="7">
        <v>3.431543</v>
      </c>
    </row>
    <row r="5245" spans="1:2">
      <c r="A5245" s="7">
        <v>-0.6</v>
      </c>
      <c r="B5245" s="7">
        <v>2.1681050000000002</v>
      </c>
    </row>
    <row r="5246" spans="1:2">
      <c r="A5246" s="7">
        <v>-0.6</v>
      </c>
      <c r="B5246" s="7">
        <v>2.3791190000000002</v>
      </c>
    </row>
    <row r="5247" spans="1:2">
      <c r="A5247" s="7">
        <v>-0.6</v>
      </c>
      <c r="B5247" s="7">
        <v>3.087631</v>
      </c>
    </row>
    <row r="5248" spans="1:2">
      <c r="A5248" s="7">
        <v>-0.6</v>
      </c>
      <c r="B5248" s="7">
        <v>2.0783809999999998</v>
      </c>
    </row>
    <row r="5249" spans="1:2">
      <c r="A5249" s="7">
        <v>-0.6</v>
      </c>
      <c r="B5249" s="7">
        <v>1.73966</v>
      </c>
    </row>
    <row r="5250" spans="1:2">
      <c r="A5250" s="7">
        <v>-0.6</v>
      </c>
      <c r="B5250" s="7">
        <v>1.696787</v>
      </c>
    </row>
    <row r="5251" spans="1:2">
      <c r="A5251" s="7">
        <v>-0.6</v>
      </c>
      <c r="B5251" s="7">
        <v>3.3222019999999999</v>
      </c>
    </row>
    <row r="5252" spans="1:2">
      <c r="A5252" s="7">
        <v>-0.6</v>
      </c>
      <c r="B5252" s="7">
        <v>2.0451220000000001</v>
      </c>
    </row>
    <row r="5253" spans="1:2">
      <c r="A5253" s="7">
        <v>-0.6</v>
      </c>
      <c r="B5253" s="7">
        <v>1.4992920000000001</v>
      </c>
    </row>
    <row r="5254" spans="1:2">
      <c r="A5254" s="7">
        <v>-0.6</v>
      </c>
      <c r="B5254" s="7">
        <v>2.887311</v>
      </c>
    </row>
    <row r="5255" spans="1:2">
      <c r="A5255" s="7">
        <v>-0.6</v>
      </c>
      <c r="B5255" s="7">
        <v>2.4602240000000002</v>
      </c>
    </row>
    <row r="5256" spans="1:2">
      <c r="A5256" s="7">
        <v>-0.6</v>
      </c>
      <c r="B5256" s="7">
        <v>2.071456</v>
      </c>
    </row>
    <row r="5257" spans="1:2">
      <c r="A5257" s="7">
        <v>-0.6</v>
      </c>
      <c r="B5257" s="7">
        <v>3.384598</v>
      </c>
    </row>
    <row r="5258" spans="1:2">
      <c r="A5258" s="7">
        <v>-0.6</v>
      </c>
      <c r="B5258" s="7">
        <v>1.664398</v>
      </c>
    </row>
    <row r="5259" spans="1:2">
      <c r="A5259" s="7">
        <v>-0.6</v>
      </c>
      <c r="B5259" s="7">
        <v>1.331383</v>
      </c>
    </row>
    <row r="5260" spans="1:2">
      <c r="A5260" s="7">
        <v>-0.6</v>
      </c>
      <c r="B5260" s="7">
        <v>2.5441050000000001</v>
      </c>
    </row>
    <row r="5261" spans="1:2">
      <c r="A5261" s="7">
        <v>-0.6</v>
      </c>
      <c r="B5261" s="7">
        <v>4.0322909999999998</v>
      </c>
    </row>
    <row r="5262" spans="1:2">
      <c r="A5262" s="7">
        <v>-0.6</v>
      </c>
      <c r="B5262" s="7">
        <v>2.825739</v>
      </c>
    </row>
    <row r="5263" spans="1:2">
      <c r="A5263" s="7">
        <v>-0.6</v>
      </c>
      <c r="B5263" s="7">
        <v>2.825739</v>
      </c>
    </row>
    <row r="5264" spans="1:2">
      <c r="A5264" s="7">
        <v>-0.6</v>
      </c>
      <c r="B5264" s="7">
        <v>3.7149999999999999</v>
      </c>
    </row>
    <row r="5265" spans="1:2">
      <c r="A5265" s="7">
        <v>-0.6</v>
      </c>
      <c r="B5265" s="7">
        <v>2.678661</v>
      </c>
    </row>
    <row r="5266" spans="1:2">
      <c r="A5266" s="7">
        <v>-0.6</v>
      </c>
      <c r="B5266" s="7">
        <v>1.758502</v>
      </c>
    </row>
    <row r="5267" spans="1:2">
      <c r="A5267" s="7">
        <v>-0.6</v>
      </c>
      <c r="B5267" s="7">
        <v>2.2360630000000001</v>
      </c>
    </row>
    <row r="5268" spans="1:2">
      <c r="A5268" s="7">
        <v>-0.6</v>
      </c>
      <c r="B5268" s="7">
        <v>3.3752209999999998</v>
      </c>
    </row>
    <row r="5269" spans="1:2">
      <c r="A5269" s="7">
        <v>-0.6</v>
      </c>
      <c r="B5269" s="7">
        <v>2.9557820000000001</v>
      </c>
    </row>
    <row r="5270" spans="1:2">
      <c r="A5270" s="7">
        <v>-0.6</v>
      </c>
      <c r="B5270" s="7">
        <v>1.927692</v>
      </c>
    </row>
    <row r="5271" spans="1:2">
      <c r="A5271" s="7">
        <v>-0.6</v>
      </c>
      <c r="B5271" s="7">
        <v>2.2911769999999998</v>
      </c>
    </row>
    <row r="5272" spans="1:2">
      <c r="A5272" s="7">
        <v>-0.6</v>
      </c>
      <c r="B5272" s="7">
        <v>2.569366</v>
      </c>
    </row>
    <row r="5273" spans="1:2">
      <c r="A5273" s="7">
        <v>-0.6</v>
      </c>
      <c r="B5273" s="7">
        <v>3.356233</v>
      </c>
    </row>
    <row r="5274" spans="1:2">
      <c r="A5274" s="7">
        <v>-0.61</v>
      </c>
      <c r="B5274" s="7">
        <v>1.417252</v>
      </c>
    </row>
    <row r="5275" spans="1:2">
      <c r="A5275" s="7">
        <v>-0.61</v>
      </c>
      <c r="B5275" s="7">
        <v>1.9607209999999999</v>
      </c>
    </row>
    <row r="5276" spans="1:2">
      <c r="A5276" s="7">
        <v>-0.61</v>
      </c>
      <c r="B5276" s="7">
        <v>3.2973759999999999</v>
      </c>
    </row>
    <row r="5277" spans="1:2">
      <c r="A5277" s="7">
        <v>-0.61</v>
      </c>
      <c r="B5277" s="7">
        <v>1.8854599999999999</v>
      </c>
    </row>
    <row r="5278" spans="1:2">
      <c r="A5278" s="7">
        <v>-0.61</v>
      </c>
      <c r="B5278" s="7">
        <v>2.1570680000000002</v>
      </c>
    </row>
    <row r="5279" spans="1:2">
      <c r="A5279" s="7">
        <v>-0.61</v>
      </c>
      <c r="B5279" s="7">
        <v>2.589537</v>
      </c>
    </row>
    <row r="5280" spans="1:2">
      <c r="A5280" s="7">
        <v>-0.61</v>
      </c>
      <c r="B5280" s="7">
        <v>4.2325179999999998</v>
      </c>
    </row>
    <row r="5281" spans="1:2">
      <c r="A5281" s="7">
        <v>-0.61</v>
      </c>
      <c r="B5281" s="7">
        <v>2.6060750000000001</v>
      </c>
    </row>
    <row r="5282" spans="1:2">
      <c r="A5282" s="7">
        <v>-0.61</v>
      </c>
      <c r="B5282" s="7">
        <v>2.6282480000000001</v>
      </c>
    </row>
    <row r="5283" spans="1:2">
      <c r="A5283" s="7">
        <v>-0.61</v>
      </c>
      <c r="B5283" s="7">
        <v>2.1304470000000002</v>
      </c>
    </row>
    <row r="5284" spans="1:2">
      <c r="A5284" s="7">
        <v>-0.61</v>
      </c>
      <c r="B5284" s="7">
        <v>1.9940100000000001</v>
      </c>
    </row>
    <row r="5285" spans="1:2">
      <c r="A5285" s="7">
        <v>-0.61</v>
      </c>
      <c r="B5285" s="7">
        <v>1.3082320000000001</v>
      </c>
    </row>
    <row r="5286" spans="1:2">
      <c r="A5286" s="7">
        <v>-0.61</v>
      </c>
      <c r="B5286" s="7">
        <v>2.9014009999999999</v>
      </c>
    </row>
    <row r="5287" spans="1:2">
      <c r="A5287" s="7">
        <v>-0.61</v>
      </c>
      <c r="B5287" s="7">
        <v>4.0236510000000001</v>
      </c>
    </row>
    <row r="5288" spans="1:2">
      <c r="A5288" s="7">
        <v>-0.61</v>
      </c>
      <c r="B5288" s="7">
        <v>1.6754599999999999</v>
      </c>
    </row>
    <row r="5289" spans="1:2">
      <c r="A5289" s="7">
        <v>-0.61</v>
      </c>
      <c r="B5289" s="7">
        <v>1.7257979999999999</v>
      </c>
    </row>
    <row r="5290" spans="1:2">
      <c r="A5290" s="7">
        <v>-0.61</v>
      </c>
      <c r="B5290" s="7">
        <v>1.9220619999999999</v>
      </c>
    </row>
    <row r="5291" spans="1:2">
      <c r="A5291" s="7">
        <v>-0.61</v>
      </c>
      <c r="B5291" s="7">
        <v>4.7335269999999996</v>
      </c>
    </row>
    <row r="5292" spans="1:2">
      <c r="A5292" s="7">
        <v>-0.61</v>
      </c>
      <c r="B5292" s="7">
        <v>1.6134649999999999</v>
      </c>
    </row>
    <row r="5293" spans="1:2">
      <c r="A5293" s="7">
        <v>-0.61</v>
      </c>
      <c r="B5293" s="7">
        <v>2.0956380000000001</v>
      </c>
    </row>
    <row r="5294" spans="1:2">
      <c r="A5294" s="7">
        <v>-0.61</v>
      </c>
      <c r="B5294" s="7">
        <v>2.055285</v>
      </c>
    </row>
    <row r="5295" spans="1:2">
      <c r="A5295" s="7">
        <v>-0.61</v>
      </c>
      <c r="B5295" s="7">
        <v>1.651308</v>
      </c>
    </row>
    <row r="5296" spans="1:2">
      <c r="A5296" s="7">
        <v>-0.61</v>
      </c>
      <c r="B5296" s="7">
        <v>4.5953299999999997</v>
      </c>
    </row>
    <row r="5297" spans="1:2">
      <c r="A5297" s="7">
        <v>-0.61</v>
      </c>
      <c r="B5297" s="7">
        <v>3.6417480000000002</v>
      </c>
    </row>
    <row r="5298" spans="1:2">
      <c r="A5298" s="7">
        <v>-0.61</v>
      </c>
      <c r="B5298" s="7">
        <v>3.175332</v>
      </c>
    </row>
    <row r="5299" spans="1:2">
      <c r="A5299" s="7">
        <v>-0.61</v>
      </c>
      <c r="B5299" s="7">
        <v>1.405516</v>
      </c>
    </row>
    <row r="5300" spans="1:2">
      <c r="A5300" s="7">
        <v>-0.61</v>
      </c>
      <c r="B5300" s="7">
        <v>1.895132</v>
      </c>
    </row>
    <row r="5301" spans="1:2">
      <c r="A5301" s="7">
        <v>-0.61</v>
      </c>
      <c r="B5301" s="7">
        <v>1.844104</v>
      </c>
    </row>
    <row r="5302" spans="1:2">
      <c r="A5302" s="7">
        <v>-0.61</v>
      </c>
      <c r="B5302" s="7">
        <v>3.3210410000000001</v>
      </c>
    </row>
    <row r="5303" spans="1:2">
      <c r="A5303" s="7">
        <v>-0.61</v>
      </c>
      <c r="B5303" s="7">
        <v>3.299938</v>
      </c>
    </row>
    <row r="5304" spans="1:2">
      <c r="A5304" s="7">
        <v>-0.61</v>
      </c>
      <c r="B5304" s="7">
        <v>2.5623170000000002</v>
      </c>
    </row>
    <row r="5305" spans="1:2">
      <c r="A5305" s="7">
        <v>-0.61</v>
      </c>
      <c r="B5305" s="7">
        <v>2.4165040000000002</v>
      </c>
    </row>
    <row r="5306" spans="1:2">
      <c r="A5306" s="7">
        <v>-0.61</v>
      </c>
      <c r="B5306" s="7">
        <v>2.754988</v>
      </c>
    </row>
    <row r="5307" spans="1:2">
      <c r="A5307" s="7">
        <v>-0.61</v>
      </c>
      <c r="B5307" s="7">
        <v>1.654569</v>
      </c>
    </row>
    <row r="5308" spans="1:2">
      <c r="A5308" s="7">
        <v>-0.61</v>
      </c>
      <c r="B5308" s="7">
        <v>2.8415780000000002</v>
      </c>
    </row>
    <row r="5309" spans="1:2">
      <c r="A5309" s="7">
        <v>-0.61</v>
      </c>
      <c r="B5309" s="7">
        <v>1.352773</v>
      </c>
    </row>
    <row r="5310" spans="1:2">
      <c r="A5310" s="7">
        <v>-0.61</v>
      </c>
      <c r="B5310" s="7">
        <v>2.1633599999999999</v>
      </c>
    </row>
    <row r="5311" spans="1:2">
      <c r="A5311" s="7">
        <v>-0.61</v>
      </c>
      <c r="B5311" s="7">
        <v>2.1633599999999999</v>
      </c>
    </row>
    <row r="5312" spans="1:2">
      <c r="A5312" s="7">
        <v>-0.61</v>
      </c>
      <c r="B5312" s="7">
        <v>1.9831190000000001</v>
      </c>
    </row>
    <row r="5313" spans="1:2">
      <c r="A5313" s="7">
        <v>-0.61</v>
      </c>
      <c r="B5313" s="7">
        <v>3.0536539999999999</v>
      </c>
    </row>
    <row r="5314" spans="1:2">
      <c r="A5314" s="7">
        <v>-0.61</v>
      </c>
      <c r="B5314" s="7">
        <v>3.5623689999999999</v>
      </c>
    </row>
    <row r="5315" spans="1:2">
      <c r="A5315" s="7">
        <v>-0.61</v>
      </c>
      <c r="B5315" s="7">
        <v>3.5735320000000002</v>
      </c>
    </row>
    <row r="5316" spans="1:2">
      <c r="A5316" s="7">
        <v>-0.61</v>
      </c>
      <c r="B5316" s="7">
        <v>1.4328369999999999</v>
      </c>
    </row>
    <row r="5317" spans="1:2">
      <c r="A5317" s="7">
        <v>-0.61</v>
      </c>
      <c r="B5317" s="7">
        <v>2.659859</v>
      </c>
    </row>
    <row r="5318" spans="1:2">
      <c r="A5318" s="7">
        <v>-0.61</v>
      </c>
      <c r="B5318" s="7">
        <v>2.026367</v>
      </c>
    </row>
    <row r="5319" spans="1:2">
      <c r="A5319" s="7">
        <v>-0.61</v>
      </c>
      <c r="B5319" s="7">
        <v>3.1922250000000001</v>
      </c>
    </row>
    <row r="5320" spans="1:2">
      <c r="A5320" s="7">
        <v>-0.61</v>
      </c>
      <c r="B5320" s="7">
        <v>4.3380380000000001</v>
      </c>
    </row>
    <row r="5321" spans="1:2">
      <c r="A5321" s="7">
        <v>-0.61</v>
      </c>
      <c r="B5321" s="7">
        <v>1.7920529999999999</v>
      </c>
    </row>
    <row r="5322" spans="1:2">
      <c r="A5322" s="7">
        <v>-0.61</v>
      </c>
      <c r="B5322" s="7">
        <v>2.1079129999999999</v>
      </c>
    </row>
    <row r="5323" spans="1:2">
      <c r="A5323" s="7">
        <v>-0.61</v>
      </c>
      <c r="B5323" s="7">
        <v>1.915017</v>
      </c>
    </row>
    <row r="5324" spans="1:2">
      <c r="A5324" s="7">
        <v>-0.61</v>
      </c>
      <c r="B5324" s="7">
        <v>1.835501</v>
      </c>
    </row>
    <row r="5325" spans="1:2">
      <c r="A5325" s="7">
        <v>-0.61</v>
      </c>
      <c r="B5325" s="7">
        <v>4.1480110000000003</v>
      </c>
    </row>
    <row r="5326" spans="1:2">
      <c r="A5326" s="7">
        <v>-0.61</v>
      </c>
      <c r="B5326" s="7">
        <v>1.335404</v>
      </c>
    </row>
    <row r="5327" spans="1:2">
      <c r="A5327" s="7">
        <v>-0.61</v>
      </c>
      <c r="B5327" s="7">
        <v>1.461374</v>
      </c>
    </row>
    <row r="5328" spans="1:2">
      <c r="A5328" s="7">
        <v>-0.61</v>
      </c>
      <c r="B5328" s="7">
        <v>1.60019</v>
      </c>
    </row>
    <row r="5329" spans="1:2">
      <c r="A5329" s="7">
        <v>-0.61</v>
      </c>
      <c r="B5329" s="7">
        <v>2.5896189999999999</v>
      </c>
    </row>
    <row r="5330" spans="1:2">
      <c r="A5330" s="7">
        <v>-0.61</v>
      </c>
      <c r="B5330" s="7">
        <v>2.0038469999999999</v>
      </c>
    </row>
    <row r="5331" spans="1:2">
      <c r="A5331" s="7">
        <v>-0.61</v>
      </c>
      <c r="B5331" s="7">
        <v>2.9034900000000001</v>
      </c>
    </row>
    <row r="5332" spans="1:2">
      <c r="A5332" s="7">
        <v>-0.61</v>
      </c>
      <c r="B5332" s="7">
        <v>2.982669</v>
      </c>
    </row>
    <row r="5333" spans="1:2">
      <c r="A5333" s="7">
        <v>-0.61</v>
      </c>
      <c r="B5333" s="7">
        <v>1.843491</v>
      </c>
    </row>
    <row r="5334" spans="1:2">
      <c r="A5334" s="7">
        <v>-0.61</v>
      </c>
      <c r="B5334" s="7">
        <v>1.3141160000000001</v>
      </c>
    </row>
    <row r="5335" spans="1:2">
      <c r="A5335" s="7">
        <v>-0.61</v>
      </c>
      <c r="B5335" s="7">
        <v>3.7164600000000001</v>
      </c>
    </row>
    <row r="5336" spans="1:2">
      <c r="A5336" s="7">
        <v>-0.61</v>
      </c>
      <c r="B5336" s="7">
        <v>1.3846909999999999</v>
      </c>
    </row>
    <row r="5337" spans="1:2">
      <c r="A5337" s="7">
        <v>-0.61</v>
      </c>
      <c r="B5337" s="7">
        <v>1.9755940000000001</v>
      </c>
    </row>
    <row r="5338" spans="1:2">
      <c r="A5338" s="7">
        <v>-0.61</v>
      </c>
      <c r="B5338" s="7">
        <v>2.7594080000000001</v>
      </c>
    </row>
    <row r="5339" spans="1:2">
      <c r="A5339" s="7">
        <v>-0.61</v>
      </c>
      <c r="B5339" s="7">
        <v>3.7139069999999998</v>
      </c>
    </row>
    <row r="5340" spans="1:2">
      <c r="A5340" s="7">
        <v>-0.61</v>
      </c>
      <c r="B5340" s="7">
        <v>2.4070680000000002</v>
      </c>
    </row>
    <row r="5341" spans="1:2">
      <c r="A5341" s="7">
        <v>-0.61</v>
      </c>
      <c r="B5341" s="7">
        <v>2.2025709999999998</v>
      </c>
    </row>
    <row r="5342" spans="1:2">
      <c r="A5342" s="7">
        <v>-0.61</v>
      </c>
      <c r="B5342" s="7">
        <v>3.074112</v>
      </c>
    </row>
    <row r="5343" spans="1:2">
      <c r="A5343" s="7">
        <v>-0.61</v>
      </c>
      <c r="B5343" s="7">
        <v>3.0627019999999998</v>
      </c>
    </row>
    <row r="5344" spans="1:2">
      <c r="A5344" s="7">
        <v>-0.61</v>
      </c>
      <c r="B5344" s="7">
        <v>3.0627019999999998</v>
      </c>
    </row>
    <row r="5345" spans="1:2">
      <c r="A5345" s="7">
        <v>-0.61</v>
      </c>
      <c r="B5345" s="7">
        <v>2.1459450000000002</v>
      </c>
    </row>
    <row r="5346" spans="1:2">
      <c r="A5346" s="7">
        <v>-0.61</v>
      </c>
      <c r="B5346" s="7">
        <v>3.232399</v>
      </c>
    </row>
    <row r="5347" spans="1:2">
      <c r="A5347" s="7">
        <v>-0.61</v>
      </c>
      <c r="B5347" s="7">
        <v>2.362784</v>
      </c>
    </row>
    <row r="5348" spans="1:2">
      <c r="A5348" s="7">
        <v>-0.61</v>
      </c>
      <c r="B5348" s="7">
        <v>1.4800629999999999</v>
      </c>
    </row>
    <row r="5349" spans="1:2">
      <c r="A5349" s="7">
        <v>-0.61</v>
      </c>
      <c r="B5349" s="7">
        <v>3.2413080000000001</v>
      </c>
    </row>
    <row r="5350" spans="1:2">
      <c r="A5350" s="7">
        <v>-0.61</v>
      </c>
      <c r="B5350" s="7">
        <v>2.3043110000000002</v>
      </c>
    </row>
    <row r="5351" spans="1:2">
      <c r="A5351" s="7">
        <v>-0.61</v>
      </c>
      <c r="B5351" s="7">
        <v>3.7382119999999999</v>
      </c>
    </row>
    <row r="5352" spans="1:2">
      <c r="A5352" s="7">
        <v>-0.61</v>
      </c>
      <c r="B5352" s="7">
        <v>3.0014129999999999</v>
      </c>
    </row>
    <row r="5353" spans="1:2">
      <c r="A5353" s="7">
        <v>-0.61</v>
      </c>
      <c r="B5353" s="7">
        <v>3.3432710000000001</v>
      </c>
    </row>
    <row r="5354" spans="1:2">
      <c r="A5354" s="7">
        <v>-0.61</v>
      </c>
      <c r="B5354" s="7">
        <v>2.1129099999999998</v>
      </c>
    </row>
    <row r="5355" spans="1:2">
      <c r="A5355" s="7">
        <v>-0.61</v>
      </c>
      <c r="B5355" s="7">
        <v>2.1884009999999998</v>
      </c>
    </row>
    <row r="5356" spans="1:2">
      <c r="A5356" s="7">
        <v>-0.61</v>
      </c>
      <c r="B5356" s="7">
        <v>2.1258569999999999</v>
      </c>
    </row>
    <row r="5357" spans="1:2">
      <c r="A5357" s="7">
        <v>-0.61</v>
      </c>
      <c r="B5357" s="7">
        <v>2.2442489999999999</v>
      </c>
    </row>
    <row r="5358" spans="1:2">
      <c r="A5358" s="7">
        <v>-0.61</v>
      </c>
      <c r="B5358" s="7">
        <v>2.6198800000000002</v>
      </c>
    </row>
    <row r="5359" spans="1:2">
      <c r="A5359" s="7">
        <v>-0.61</v>
      </c>
      <c r="B5359" s="7">
        <v>3.6669269999999998</v>
      </c>
    </row>
    <row r="5360" spans="1:2">
      <c r="A5360" s="7">
        <v>-0.61</v>
      </c>
      <c r="B5360" s="7">
        <v>1.354374</v>
      </c>
    </row>
    <row r="5361" spans="1:2">
      <c r="A5361" s="7">
        <v>-0.61</v>
      </c>
      <c r="B5361" s="7">
        <v>3.4606509999999999</v>
      </c>
    </row>
    <row r="5362" spans="1:2">
      <c r="A5362" s="7">
        <v>-0.61</v>
      </c>
      <c r="B5362" s="7">
        <v>1.6401859999999999</v>
      </c>
    </row>
    <row r="5363" spans="1:2">
      <c r="A5363" s="7">
        <v>-0.61</v>
      </c>
      <c r="B5363" s="7">
        <v>1.4549449999999999</v>
      </c>
    </row>
    <row r="5364" spans="1:2">
      <c r="A5364" s="7">
        <v>-0.61</v>
      </c>
      <c r="B5364" s="7">
        <v>2.6950129999999999</v>
      </c>
    </row>
    <row r="5365" spans="1:2">
      <c r="A5365" s="7">
        <v>-0.61</v>
      </c>
      <c r="B5365" s="7">
        <v>2.064638</v>
      </c>
    </row>
    <row r="5366" spans="1:2">
      <c r="A5366" s="7">
        <v>-0.61</v>
      </c>
      <c r="B5366" s="7">
        <v>1.912919</v>
      </c>
    </row>
    <row r="5367" spans="1:2">
      <c r="A5367" s="7">
        <v>-0.61</v>
      </c>
      <c r="B5367" s="7">
        <v>3.753784</v>
      </c>
    </row>
    <row r="5368" spans="1:2">
      <c r="A5368" s="7">
        <v>-0.61</v>
      </c>
      <c r="B5368" s="7">
        <v>3.0898340000000002</v>
      </c>
    </row>
    <row r="5369" spans="1:2">
      <c r="A5369" s="7">
        <v>-0.61</v>
      </c>
      <c r="B5369" s="7">
        <v>1.6548480000000001</v>
      </c>
    </row>
    <row r="5370" spans="1:2">
      <c r="A5370" s="7">
        <v>-0.62</v>
      </c>
      <c r="B5370" s="7">
        <v>3.3535200000000001</v>
      </c>
    </row>
    <row r="5371" spans="1:2">
      <c r="A5371" s="7">
        <v>-0.62</v>
      </c>
      <c r="B5371" s="7">
        <v>2.4229229999999999</v>
      </c>
    </row>
    <row r="5372" spans="1:2">
      <c r="A5372" s="7">
        <v>-0.62</v>
      </c>
      <c r="B5372" s="7">
        <v>2.5200939999999998</v>
      </c>
    </row>
    <row r="5373" spans="1:2">
      <c r="A5373" s="7">
        <v>-0.62</v>
      </c>
      <c r="B5373" s="7">
        <v>3.5571869999999999</v>
      </c>
    </row>
    <row r="5374" spans="1:2">
      <c r="A5374" s="7">
        <v>-0.62</v>
      </c>
      <c r="B5374" s="7">
        <v>2.5372129999999999</v>
      </c>
    </row>
    <row r="5375" spans="1:2">
      <c r="A5375" s="7">
        <v>-0.62</v>
      </c>
      <c r="B5375" s="7">
        <v>2.5154700000000001</v>
      </c>
    </row>
    <row r="5376" spans="1:2">
      <c r="A5376" s="7">
        <v>-0.62</v>
      </c>
      <c r="B5376" s="7">
        <v>1.9059759999999999</v>
      </c>
    </row>
    <row r="5377" spans="1:2">
      <c r="A5377" s="7">
        <v>-0.62</v>
      </c>
      <c r="B5377" s="7">
        <v>2.687792</v>
      </c>
    </row>
    <row r="5378" spans="1:2">
      <c r="A5378" s="7">
        <v>-0.62</v>
      </c>
      <c r="B5378" s="7">
        <v>2.9456280000000001</v>
      </c>
    </row>
    <row r="5379" spans="1:2">
      <c r="A5379" s="7">
        <v>-0.62</v>
      </c>
      <c r="B5379" s="7">
        <v>3.849526</v>
      </c>
    </row>
    <row r="5380" spans="1:2">
      <c r="A5380" s="7">
        <v>-0.62</v>
      </c>
      <c r="B5380" s="7">
        <v>3.5603400000000001</v>
      </c>
    </row>
    <row r="5381" spans="1:2">
      <c r="A5381" s="7">
        <v>-0.62</v>
      </c>
      <c r="B5381" s="7">
        <v>1.880261</v>
      </c>
    </row>
    <row r="5382" spans="1:2">
      <c r="A5382" s="7">
        <v>-0.62</v>
      </c>
      <c r="B5382" s="7">
        <v>1.4147130000000001</v>
      </c>
    </row>
    <row r="5383" spans="1:2">
      <c r="A5383" s="7">
        <v>-0.62</v>
      </c>
      <c r="B5383" s="7">
        <v>3.5106269999999999</v>
      </c>
    </row>
    <row r="5384" spans="1:2">
      <c r="A5384" s="7">
        <v>-0.62</v>
      </c>
      <c r="B5384" s="7">
        <v>2.1863990000000002</v>
      </c>
    </row>
    <row r="5385" spans="1:2">
      <c r="A5385" s="7">
        <v>-0.62</v>
      </c>
      <c r="B5385" s="7">
        <v>2.9271690000000001</v>
      </c>
    </row>
    <row r="5386" spans="1:2">
      <c r="A5386" s="7">
        <v>-0.62</v>
      </c>
      <c r="B5386" s="7">
        <v>2.9444530000000002</v>
      </c>
    </row>
    <row r="5387" spans="1:2">
      <c r="A5387" s="7">
        <v>-0.62</v>
      </c>
      <c r="B5387" s="7">
        <v>2.9086500000000002</v>
      </c>
    </row>
    <row r="5388" spans="1:2">
      <c r="A5388" s="7">
        <v>-0.62</v>
      </c>
      <c r="B5388" s="7">
        <v>1.851478</v>
      </c>
    </row>
    <row r="5389" spans="1:2">
      <c r="A5389" s="7">
        <v>-0.62</v>
      </c>
      <c r="B5389" s="7">
        <v>2.6586470000000002</v>
      </c>
    </row>
    <row r="5390" spans="1:2">
      <c r="A5390" s="7">
        <v>-0.62</v>
      </c>
      <c r="B5390" s="7">
        <v>2.847604</v>
      </c>
    </row>
    <row r="5391" spans="1:2">
      <c r="A5391" s="7">
        <v>-0.62</v>
      </c>
      <c r="B5391" s="7">
        <v>2.0954079999999999</v>
      </c>
    </row>
    <row r="5392" spans="1:2">
      <c r="A5392" s="7">
        <v>-0.62</v>
      </c>
      <c r="B5392" s="7">
        <v>1.6104639999999999</v>
      </c>
    </row>
    <row r="5393" spans="1:2">
      <c r="A5393" s="7">
        <v>-0.62</v>
      </c>
      <c r="B5393" s="7">
        <v>1.629084</v>
      </c>
    </row>
    <row r="5394" spans="1:2">
      <c r="A5394" s="7">
        <v>-0.62</v>
      </c>
      <c r="B5394" s="7">
        <v>3.1123280000000002</v>
      </c>
    </row>
    <row r="5395" spans="1:2">
      <c r="A5395" s="7">
        <v>-0.62</v>
      </c>
      <c r="B5395" s="7">
        <v>2.2944770000000001</v>
      </c>
    </row>
    <row r="5396" spans="1:2">
      <c r="A5396" s="7">
        <v>-0.62</v>
      </c>
      <c r="B5396" s="7">
        <v>2.9503520000000001</v>
      </c>
    </row>
    <row r="5397" spans="1:2">
      <c r="A5397" s="7">
        <v>-0.62</v>
      </c>
      <c r="B5397" s="7">
        <v>2.5746910000000001</v>
      </c>
    </row>
    <row r="5398" spans="1:2">
      <c r="A5398" s="7">
        <v>-0.62</v>
      </c>
      <c r="B5398" s="7">
        <v>3.897024</v>
      </c>
    </row>
    <row r="5399" spans="1:2">
      <c r="A5399" s="7">
        <v>-0.62</v>
      </c>
      <c r="B5399" s="7">
        <v>2.3331240000000002</v>
      </c>
    </row>
    <row r="5400" spans="1:2">
      <c r="A5400" s="7">
        <v>-0.62</v>
      </c>
      <c r="B5400" s="7">
        <v>4.0577949999999996</v>
      </c>
    </row>
    <row r="5401" spans="1:2">
      <c r="A5401" s="7">
        <v>-0.62</v>
      </c>
      <c r="B5401" s="7">
        <v>1.97847</v>
      </c>
    </row>
    <row r="5402" spans="1:2">
      <c r="A5402" s="7">
        <v>-0.62</v>
      </c>
      <c r="B5402" s="7">
        <v>3.89289</v>
      </c>
    </row>
    <row r="5403" spans="1:2">
      <c r="A5403" s="7">
        <v>-0.62</v>
      </c>
      <c r="B5403" s="7">
        <v>1.418644</v>
      </c>
    </row>
    <row r="5404" spans="1:2">
      <c r="A5404" s="7">
        <v>-0.62</v>
      </c>
      <c r="B5404" s="7">
        <v>1.8181719999999999</v>
      </c>
    </row>
    <row r="5405" spans="1:2">
      <c r="A5405" s="7">
        <v>-0.62</v>
      </c>
      <c r="B5405" s="7">
        <v>2.0754380000000001</v>
      </c>
    </row>
    <row r="5406" spans="1:2">
      <c r="A5406" s="7">
        <v>-0.62</v>
      </c>
      <c r="B5406" s="7">
        <v>3.4255230000000001</v>
      </c>
    </row>
    <row r="5407" spans="1:2">
      <c r="A5407" s="7">
        <v>-0.62</v>
      </c>
      <c r="B5407" s="7">
        <v>3.0466880000000001</v>
      </c>
    </row>
    <row r="5408" spans="1:2">
      <c r="A5408" s="7">
        <v>-0.62</v>
      </c>
      <c r="B5408" s="7">
        <v>3.4554640000000001</v>
      </c>
    </row>
    <row r="5409" spans="1:2">
      <c r="A5409" s="7">
        <v>-0.62</v>
      </c>
      <c r="B5409" s="7">
        <v>1.37008</v>
      </c>
    </row>
    <row r="5410" spans="1:2">
      <c r="A5410" s="7">
        <v>-0.62</v>
      </c>
      <c r="B5410" s="7">
        <v>3.336579</v>
      </c>
    </row>
    <row r="5411" spans="1:2">
      <c r="A5411" s="7">
        <v>-0.62</v>
      </c>
      <c r="B5411" s="7">
        <v>2.4769070000000002</v>
      </c>
    </row>
    <row r="5412" spans="1:2">
      <c r="A5412" s="7">
        <v>-0.62</v>
      </c>
      <c r="B5412" s="7">
        <v>3.062055</v>
      </c>
    </row>
    <row r="5413" spans="1:2">
      <c r="A5413" s="7">
        <v>-0.62</v>
      </c>
      <c r="B5413" s="7">
        <v>1.851272</v>
      </c>
    </row>
    <row r="5414" spans="1:2">
      <c r="A5414" s="7">
        <v>-0.62</v>
      </c>
      <c r="B5414" s="7">
        <v>1.8177160000000001</v>
      </c>
    </row>
    <row r="5415" spans="1:2">
      <c r="A5415" s="7">
        <v>-0.62</v>
      </c>
      <c r="B5415" s="7">
        <v>2.6577489999999999</v>
      </c>
    </row>
    <row r="5416" spans="1:2">
      <c r="A5416" s="7">
        <v>-0.62</v>
      </c>
      <c r="B5416" s="7">
        <v>2.261952</v>
      </c>
    </row>
    <row r="5417" spans="1:2">
      <c r="A5417" s="7">
        <v>-0.62</v>
      </c>
      <c r="B5417" s="7">
        <v>2.8439869999999998</v>
      </c>
    </row>
    <row r="5418" spans="1:2">
      <c r="A5418" s="7">
        <v>-0.62</v>
      </c>
      <c r="B5418" s="7">
        <v>2.6086770000000001</v>
      </c>
    </row>
    <row r="5419" spans="1:2">
      <c r="A5419" s="7">
        <v>-0.62</v>
      </c>
      <c r="B5419" s="7">
        <v>2.5767980000000001</v>
      </c>
    </row>
    <row r="5420" spans="1:2">
      <c r="A5420" s="7">
        <v>-0.62</v>
      </c>
      <c r="B5420" s="7">
        <v>3.2347959999999998</v>
      </c>
    </row>
    <row r="5421" spans="1:2">
      <c r="A5421" s="7">
        <v>-0.62</v>
      </c>
      <c r="B5421" s="7">
        <v>1.7357629999999999</v>
      </c>
    </row>
    <row r="5422" spans="1:2">
      <c r="A5422" s="7">
        <v>-0.62</v>
      </c>
      <c r="B5422" s="7">
        <v>2.8803079999999999</v>
      </c>
    </row>
    <row r="5423" spans="1:2">
      <c r="A5423" s="7">
        <v>-0.62</v>
      </c>
      <c r="B5423" s="7">
        <v>3.9237850000000001</v>
      </c>
    </row>
    <row r="5424" spans="1:2">
      <c r="A5424" s="7">
        <v>-0.62</v>
      </c>
      <c r="B5424" s="7">
        <v>3.8400449999999999</v>
      </c>
    </row>
    <row r="5425" spans="1:2">
      <c r="A5425" s="7">
        <v>-0.62</v>
      </c>
      <c r="B5425" s="7">
        <v>4.4286779999999997</v>
      </c>
    </row>
    <row r="5426" spans="1:2">
      <c r="A5426" s="7">
        <v>-0.62</v>
      </c>
      <c r="B5426" s="7">
        <v>2.5678550000000002</v>
      </c>
    </row>
    <row r="5427" spans="1:2">
      <c r="A5427" s="7">
        <v>-0.62</v>
      </c>
      <c r="B5427" s="7">
        <v>2.9262250000000001</v>
      </c>
    </row>
    <row r="5428" spans="1:2">
      <c r="A5428" s="7">
        <v>-0.62</v>
      </c>
      <c r="B5428" s="7">
        <v>1.7402759999999999</v>
      </c>
    </row>
    <row r="5429" spans="1:2">
      <c r="A5429" s="7">
        <v>-0.62</v>
      </c>
      <c r="B5429" s="7">
        <v>4.0750310000000001</v>
      </c>
    </row>
    <row r="5430" spans="1:2">
      <c r="A5430" s="7">
        <v>-0.62</v>
      </c>
      <c r="B5430" s="7">
        <v>2.7061700000000002</v>
      </c>
    </row>
    <row r="5431" spans="1:2">
      <c r="A5431" s="7">
        <v>-0.62</v>
      </c>
      <c r="B5431" s="7">
        <v>3.0946150000000001</v>
      </c>
    </row>
    <row r="5432" spans="1:2">
      <c r="A5432" s="7">
        <v>-0.62</v>
      </c>
      <c r="B5432" s="7">
        <v>2.436083</v>
      </c>
    </row>
    <row r="5433" spans="1:2">
      <c r="A5433" s="7">
        <v>-0.62</v>
      </c>
      <c r="B5433" s="7">
        <v>1.931262</v>
      </c>
    </row>
    <row r="5434" spans="1:2">
      <c r="A5434" s="7">
        <v>-0.62</v>
      </c>
      <c r="B5434" s="7">
        <v>3.5400839999999998</v>
      </c>
    </row>
    <row r="5435" spans="1:2">
      <c r="A5435" s="7">
        <v>-0.62</v>
      </c>
      <c r="B5435" s="7">
        <v>2.8178160000000001</v>
      </c>
    </row>
    <row r="5436" spans="1:2">
      <c r="A5436" s="7">
        <v>-0.62</v>
      </c>
      <c r="B5436" s="7">
        <v>2.6769880000000001</v>
      </c>
    </row>
    <row r="5437" spans="1:2">
      <c r="A5437" s="7">
        <v>-0.62</v>
      </c>
      <c r="B5437" s="7">
        <v>2.9139539999999999</v>
      </c>
    </row>
    <row r="5438" spans="1:2">
      <c r="A5438" s="7">
        <v>-0.62</v>
      </c>
      <c r="B5438" s="7">
        <v>2.4802749999999998</v>
      </c>
    </row>
    <row r="5439" spans="1:2">
      <c r="A5439" s="7">
        <v>-0.62</v>
      </c>
      <c r="B5439" s="7">
        <v>3.4479410000000001</v>
      </c>
    </row>
    <row r="5440" spans="1:2">
      <c r="A5440" s="7">
        <v>-0.62</v>
      </c>
      <c r="B5440" s="7">
        <v>1.7040029999999999</v>
      </c>
    </row>
    <row r="5441" spans="1:2">
      <c r="A5441" s="7">
        <v>-0.62</v>
      </c>
      <c r="B5441" s="7">
        <v>3.1657679999999999</v>
      </c>
    </row>
    <row r="5442" spans="1:2">
      <c r="A5442" s="7">
        <v>-0.62</v>
      </c>
      <c r="B5442" s="7">
        <v>2.1252239999999998</v>
      </c>
    </row>
    <row r="5443" spans="1:2">
      <c r="A5443" s="7">
        <v>-0.62</v>
      </c>
      <c r="B5443" s="7">
        <v>2.4137490000000001</v>
      </c>
    </row>
    <row r="5444" spans="1:2">
      <c r="A5444" s="7">
        <v>-0.62</v>
      </c>
      <c r="B5444" s="7">
        <v>2.3735900000000001</v>
      </c>
    </row>
    <row r="5445" spans="1:2">
      <c r="A5445" s="7">
        <v>-0.62</v>
      </c>
      <c r="B5445" s="7">
        <v>1.382884</v>
      </c>
    </row>
    <row r="5446" spans="1:2">
      <c r="A5446" s="7">
        <v>-0.62</v>
      </c>
      <c r="B5446" s="7">
        <v>2.9044699999999999</v>
      </c>
    </row>
    <row r="5447" spans="1:2">
      <c r="A5447" s="7">
        <v>-0.62</v>
      </c>
      <c r="B5447" s="7">
        <v>5.1031579999999996</v>
      </c>
    </row>
    <row r="5448" spans="1:2">
      <c r="A5448" s="7">
        <v>-0.62</v>
      </c>
      <c r="B5448" s="7">
        <v>4.1810840000000002</v>
      </c>
    </row>
    <row r="5449" spans="1:2">
      <c r="A5449" s="7">
        <v>-0.62</v>
      </c>
      <c r="B5449" s="7">
        <v>3.2784879999999998</v>
      </c>
    </row>
    <row r="5450" spans="1:2">
      <c r="A5450" s="7">
        <v>-0.62</v>
      </c>
      <c r="B5450" s="7">
        <v>2.496855</v>
      </c>
    </row>
    <row r="5451" spans="1:2">
      <c r="A5451" s="7">
        <v>-0.62</v>
      </c>
      <c r="B5451" s="7">
        <v>3.2107540000000001</v>
      </c>
    </row>
    <row r="5452" spans="1:2">
      <c r="A5452" s="7">
        <v>-0.62</v>
      </c>
      <c r="B5452" s="7">
        <v>3.5054349999999999</v>
      </c>
    </row>
    <row r="5453" spans="1:2">
      <c r="A5453" s="7">
        <v>-0.62</v>
      </c>
      <c r="B5453" s="7">
        <v>2.8442129999999999</v>
      </c>
    </row>
    <row r="5454" spans="1:2">
      <c r="A5454" s="7">
        <v>-0.62</v>
      </c>
      <c r="B5454" s="7">
        <v>2.799722</v>
      </c>
    </row>
    <row r="5455" spans="1:2">
      <c r="A5455" s="7">
        <v>-0.62</v>
      </c>
      <c r="B5455" s="7">
        <v>3.2366470000000001</v>
      </c>
    </row>
    <row r="5456" spans="1:2">
      <c r="A5456" s="7">
        <v>-0.62</v>
      </c>
      <c r="B5456" s="7">
        <v>1.465624</v>
      </c>
    </row>
    <row r="5457" spans="1:2">
      <c r="A5457" s="7">
        <v>-0.62</v>
      </c>
      <c r="B5457" s="7">
        <v>2.1303809999999999</v>
      </c>
    </row>
    <row r="5458" spans="1:2">
      <c r="A5458" s="7">
        <v>-0.62</v>
      </c>
      <c r="B5458" s="7">
        <v>3.0233530000000002</v>
      </c>
    </row>
    <row r="5459" spans="1:2">
      <c r="A5459" s="7">
        <v>-0.62</v>
      </c>
      <c r="B5459" s="7">
        <v>2.8976700000000002</v>
      </c>
    </row>
    <row r="5460" spans="1:2">
      <c r="A5460" s="7">
        <v>-0.62</v>
      </c>
      <c r="B5460" s="7">
        <v>2.0618840000000001</v>
      </c>
    </row>
    <row r="5461" spans="1:2">
      <c r="A5461" s="7">
        <v>-0.62</v>
      </c>
      <c r="B5461" s="7">
        <v>2.886387</v>
      </c>
    </row>
    <row r="5462" spans="1:2">
      <c r="A5462" s="7">
        <v>-0.62</v>
      </c>
      <c r="B5462" s="7">
        <v>1.6319859999999999</v>
      </c>
    </row>
    <row r="5463" spans="1:2">
      <c r="A5463" s="7">
        <v>-0.62</v>
      </c>
      <c r="B5463" s="7">
        <v>3.488308</v>
      </c>
    </row>
    <row r="5464" spans="1:2">
      <c r="A5464" s="7">
        <v>-0.62</v>
      </c>
      <c r="B5464" s="7">
        <v>3.2071260000000001</v>
      </c>
    </row>
    <row r="5465" spans="1:2">
      <c r="A5465" s="7">
        <v>-0.62</v>
      </c>
      <c r="B5465" s="7">
        <v>1.356876</v>
      </c>
    </row>
    <row r="5466" spans="1:2">
      <c r="A5466" s="7">
        <v>-0.62</v>
      </c>
      <c r="B5466" s="7">
        <v>1.6763189999999999</v>
      </c>
    </row>
    <row r="5467" spans="1:2">
      <c r="A5467" s="7">
        <v>-0.62</v>
      </c>
      <c r="B5467" s="7">
        <v>1.738585</v>
      </c>
    </row>
    <row r="5468" spans="1:2">
      <c r="A5468" s="7">
        <v>-0.62</v>
      </c>
      <c r="B5468" s="7">
        <v>2.0459909999999999</v>
      </c>
    </row>
    <row r="5469" spans="1:2">
      <c r="A5469" s="7">
        <v>-0.63</v>
      </c>
      <c r="B5469" s="7">
        <v>1.8205579999999999</v>
      </c>
    </row>
    <row r="5470" spans="1:2">
      <c r="A5470" s="7">
        <v>-0.63</v>
      </c>
      <c r="B5470" s="7">
        <v>1.6551880000000001</v>
      </c>
    </row>
    <row r="5471" spans="1:2">
      <c r="A5471" s="7">
        <v>-0.63</v>
      </c>
      <c r="B5471" s="7">
        <v>3.252284</v>
      </c>
    </row>
    <row r="5472" spans="1:2">
      <c r="A5472" s="7">
        <v>-0.63</v>
      </c>
      <c r="B5472" s="7">
        <v>3.113035</v>
      </c>
    </row>
    <row r="5473" spans="1:2">
      <c r="A5473" s="7">
        <v>-0.63</v>
      </c>
      <c r="B5473" s="7">
        <v>1.7349680000000001</v>
      </c>
    </row>
    <row r="5474" spans="1:2">
      <c r="A5474" s="7">
        <v>-0.63</v>
      </c>
      <c r="B5474" s="7">
        <v>1.840247</v>
      </c>
    </row>
    <row r="5475" spans="1:2">
      <c r="A5475" s="7">
        <v>-0.63</v>
      </c>
      <c r="B5475" s="7">
        <v>1.8663400000000001</v>
      </c>
    </row>
    <row r="5476" spans="1:2">
      <c r="A5476" s="7">
        <v>-0.63</v>
      </c>
      <c r="B5476" s="7">
        <v>3.8869859999999998</v>
      </c>
    </row>
    <row r="5477" spans="1:2">
      <c r="A5477" s="7">
        <v>-0.63</v>
      </c>
      <c r="B5477" s="7">
        <v>2.2492749999999999</v>
      </c>
    </row>
    <row r="5478" spans="1:2">
      <c r="A5478" s="7">
        <v>-0.63</v>
      </c>
      <c r="B5478" s="7">
        <v>1.8269470000000001</v>
      </c>
    </row>
    <row r="5479" spans="1:2">
      <c r="A5479" s="7">
        <v>-0.63</v>
      </c>
      <c r="B5479" s="7">
        <v>2.8174540000000001</v>
      </c>
    </row>
    <row r="5480" spans="1:2">
      <c r="A5480" s="7">
        <v>-0.63</v>
      </c>
      <c r="B5480" s="7">
        <v>2.1221649999999999</v>
      </c>
    </row>
    <row r="5481" spans="1:2">
      <c r="A5481" s="7">
        <v>-0.63</v>
      </c>
      <c r="B5481" s="7">
        <v>2.4884729999999999</v>
      </c>
    </row>
    <row r="5482" spans="1:2">
      <c r="A5482" s="7">
        <v>-0.63</v>
      </c>
      <c r="B5482" s="7">
        <v>3.7734899999999998</v>
      </c>
    </row>
    <row r="5483" spans="1:2">
      <c r="A5483" s="7">
        <v>-0.63</v>
      </c>
      <c r="B5483" s="7">
        <v>3.1972830000000001</v>
      </c>
    </row>
    <row r="5484" spans="1:2">
      <c r="A5484" s="7">
        <v>-0.63</v>
      </c>
      <c r="B5484" s="7">
        <v>2.1692230000000001</v>
      </c>
    </row>
    <row r="5485" spans="1:2">
      <c r="A5485" s="7">
        <v>-0.63</v>
      </c>
      <c r="B5485" s="7">
        <v>2.8824930000000002</v>
      </c>
    </row>
    <row r="5486" spans="1:2">
      <c r="A5486" s="7">
        <v>-0.63</v>
      </c>
      <c r="B5486" s="7">
        <v>2.4172340000000001</v>
      </c>
    </row>
    <row r="5487" spans="1:2">
      <c r="A5487" s="7">
        <v>-0.63</v>
      </c>
      <c r="B5487" s="7">
        <v>1.5526740000000001</v>
      </c>
    </row>
    <row r="5488" spans="1:2">
      <c r="A5488" s="7">
        <v>-0.63</v>
      </c>
      <c r="B5488" s="7">
        <v>2.676507</v>
      </c>
    </row>
    <row r="5489" spans="1:2">
      <c r="A5489" s="7">
        <v>-0.63</v>
      </c>
      <c r="B5489" s="7">
        <v>1.5481689999999999</v>
      </c>
    </row>
    <row r="5490" spans="1:2">
      <c r="A5490" s="7">
        <v>-0.63</v>
      </c>
      <c r="B5490" s="7">
        <v>1.8039229999999999</v>
      </c>
    </row>
    <row r="5491" spans="1:2">
      <c r="A5491" s="7">
        <v>-0.63</v>
      </c>
      <c r="B5491" s="7">
        <v>2.538916</v>
      </c>
    </row>
    <row r="5492" spans="1:2">
      <c r="A5492" s="7">
        <v>-0.63</v>
      </c>
      <c r="B5492" s="7">
        <v>2.8763260000000002</v>
      </c>
    </row>
    <row r="5493" spans="1:2">
      <c r="A5493" s="7">
        <v>-0.63</v>
      </c>
      <c r="B5493" s="7">
        <v>5.0304489999999999</v>
      </c>
    </row>
    <row r="5494" spans="1:2">
      <c r="A5494" s="7">
        <v>-0.63</v>
      </c>
      <c r="B5494" s="7">
        <v>2.2497370000000001</v>
      </c>
    </row>
    <row r="5495" spans="1:2">
      <c r="A5495" s="7">
        <v>-0.63</v>
      </c>
      <c r="B5495" s="7">
        <v>2.6140690000000002</v>
      </c>
    </row>
    <row r="5496" spans="1:2">
      <c r="A5496" s="7">
        <v>-0.63</v>
      </c>
      <c r="B5496" s="7">
        <v>3.3578579999999998</v>
      </c>
    </row>
    <row r="5497" spans="1:2">
      <c r="A5497" s="7">
        <v>-0.63</v>
      </c>
      <c r="B5497" s="7">
        <v>1.332012</v>
      </c>
    </row>
    <row r="5498" spans="1:2">
      <c r="A5498" s="7">
        <v>-0.63</v>
      </c>
      <c r="B5498" s="7">
        <v>4.0140289999999998</v>
      </c>
    </row>
    <row r="5499" spans="1:2">
      <c r="A5499" s="7">
        <v>-0.63</v>
      </c>
      <c r="B5499" s="7">
        <v>2.7005859999999999</v>
      </c>
    </row>
    <row r="5500" spans="1:2">
      <c r="A5500" s="7">
        <v>-0.63</v>
      </c>
      <c r="B5500" s="7">
        <v>2.343591</v>
      </c>
    </row>
    <row r="5501" spans="1:2">
      <c r="A5501" s="7">
        <v>-0.63</v>
      </c>
      <c r="B5501" s="7">
        <v>2.828646</v>
      </c>
    </row>
    <row r="5502" spans="1:2">
      <c r="A5502" s="7">
        <v>-0.63</v>
      </c>
      <c r="B5502" s="7">
        <v>2.5989810000000002</v>
      </c>
    </row>
    <row r="5503" spans="1:2">
      <c r="A5503" s="7">
        <v>-0.63</v>
      </c>
      <c r="B5503" s="7">
        <v>3.343156</v>
      </c>
    </row>
    <row r="5504" spans="1:2">
      <c r="A5504" s="7">
        <v>-0.63</v>
      </c>
      <c r="B5504" s="7">
        <v>3.2085840000000001</v>
      </c>
    </row>
    <row r="5505" spans="1:2">
      <c r="A5505" s="7">
        <v>-0.63</v>
      </c>
      <c r="B5505" s="7">
        <v>1.9861200000000001</v>
      </c>
    </row>
    <row r="5506" spans="1:2">
      <c r="A5506" s="7">
        <v>-0.63</v>
      </c>
      <c r="B5506" s="7">
        <v>1.3243560000000001</v>
      </c>
    </row>
    <row r="5507" spans="1:2">
      <c r="A5507" s="7">
        <v>-0.63</v>
      </c>
      <c r="B5507" s="7">
        <v>3.3232379999999999</v>
      </c>
    </row>
    <row r="5508" spans="1:2">
      <c r="A5508" s="7">
        <v>-0.63</v>
      </c>
      <c r="B5508" s="7">
        <v>4.6892300000000002</v>
      </c>
    </row>
    <row r="5509" spans="1:2">
      <c r="A5509" s="7">
        <v>-0.63</v>
      </c>
      <c r="B5509" s="7">
        <v>2.0087730000000001</v>
      </c>
    </row>
    <row r="5510" spans="1:2">
      <c r="A5510" s="7">
        <v>-0.63</v>
      </c>
      <c r="B5510" s="7">
        <v>2.3207239999999998</v>
      </c>
    </row>
    <row r="5511" spans="1:2">
      <c r="A5511" s="7">
        <v>-0.63</v>
      </c>
      <c r="B5511" s="7">
        <v>2.3462179999999999</v>
      </c>
    </row>
    <row r="5512" spans="1:2">
      <c r="A5512" s="7">
        <v>-0.63</v>
      </c>
      <c r="B5512" s="7">
        <v>3.1759550000000001</v>
      </c>
    </row>
    <row r="5513" spans="1:2">
      <c r="A5513" s="7">
        <v>-0.63</v>
      </c>
      <c r="B5513" s="7">
        <v>2.7222900000000001</v>
      </c>
    </row>
    <row r="5514" spans="1:2">
      <c r="A5514" s="7">
        <v>-0.63</v>
      </c>
      <c r="B5514" s="7">
        <v>4.865469</v>
      </c>
    </row>
    <row r="5515" spans="1:2">
      <c r="A5515" s="7">
        <v>-0.63</v>
      </c>
      <c r="B5515" s="7">
        <v>1.6656409999999999</v>
      </c>
    </row>
    <row r="5516" spans="1:2">
      <c r="A5516" s="7">
        <v>-0.63</v>
      </c>
      <c r="B5516" s="7">
        <v>1.829968</v>
      </c>
    </row>
    <row r="5517" spans="1:2">
      <c r="A5517" s="7">
        <v>-0.63</v>
      </c>
      <c r="B5517" s="7">
        <v>3.5795910000000002</v>
      </c>
    </row>
    <row r="5518" spans="1:2">
      <c r="A5518" s="7">
        <v>-0.63</v>
      </c>
      <c r="B5518" s="7">
        <v>2.559377</v>
      </c>
    </row>
    <row r="5519" spans="1:2">
      <c r="A5519" s="7">
        <v>-0.63</v>
      </c>
      <c r="B5519" s="7">
        <v>2.3101769999999999</v>
      </c>
    </row>
    <row r="5520" spans="1:2">
      <c r="A5520" s="7">
        <v>-0.63</v>
      </c>
      <c r="B5520" s="7">
        <v>2.2743329999999999</v>
      </c>
    </row>
    <row r="5521" spans="1:2">
      <c r="A5521" s="7">
        <v>-0.63</v>
      </c>
      <c r="B5521" s="7">
        <v>2.2861340000000001</v>
      </c>
    </row>
    <row r="5522" spans="1:2">
      <c r="A5522" s="7">
        <v>-0.63</v>
      </c>
      <c r="B5522" s="7">
        <v>2.8351540000000002</v>
      </c>
    </row>
    <row r="5523" spans="1:2">
      <c r="A5523" s="7">
        <v>-0.63</v>
      </c>
      <c r="B5523" s="7">
        <v>1.8812089999999999</v>
      </c>
    </row>
    <row r="5524" spans="1:2">
      <c r="A5524" s="7">
        <v>-0.63</v>
      </c>
      <c r="B5524" s="7">
        <v>3.3969640000000001</v>
      </c>
    </row>
    <row r="5525" spans="1:2">
      <c r="A5525" s="7">
        <v>-0.63</v>
      </c>
      <c r="B5525" s="7">
        <v>4.2932220000000001</v>
      </c>
    </row>
    <row r="5526" spans="1:2">
      <c r="A5526" s="7">
        <v>-0.63</v>
      </c>
      <c r="B5526" s="7">
        <v>2.5763069999999999</v>
      </c>
    </row>
    <row r="5527" spans="1:2">
      <c r="A5527" s="7">
        <v>-0.63</v>
      </c>
      <c r="B5527" s="7">
        <v>2.6074199999999998</v>
      </c>
    </row>
    <row r="5528" spans="1:2">
      <c r="A5528" s="7">
        <v>-0.63</v>
      </c>
      <c r="B5528" s="7">
        <v>2.1991510000000001</v>
      </c>
    </row>
    <row r="5529" spans="1:2">
      <c r="A5529" s="7">
        <v>-0.63</v>
      </c>
      <c r="B5529" s="7">
        <v>4.9915229999999999</v>
      </c>
    </row>
    <row r="5530" spans="1:2">
      <c r="A5530" s="7">
        <v>-0.63</v>
      </c>
      <c r="B5530" s="7">
        <v>2.88287</v>
      </c>
    </row>
    <row r="5531" spans="1:2">
      <c r="A5531" s="7">
        <v>-0.63</v>
      </c>
      <c r="B5531" s="7">
        <v>1.9421219999999999</v>
      </c>
    </row>
    <row r="5532" spans="1:2">
      <c r="A5532" s="7">
        <v>-0.63</v>
      </c>
      <c r="B5532" s="7">
        <v>2.8377080000000001</v>
      </c>
    </row>
    <row r="5533" spans="1:2">
      <c r="A5533" s="7">
        <v>-0.63</v>
      </c>
      <c r="B5533" s="7">
        <v>1.6332819999999999</v>
      </c>
    </row>
    <row r="5534" spans="1:2">
      <c r="A5534" s="7">
        <v>-0.63</v>
      </c>
      <c r="B5534" s="7">
        <v>3.527666</v>
      </c>
    </row>
    <row r="5535" spans="1:2">
      <c r="A5535" s="7">
        <v>-0.63</v>
      </c>
      <c r="B5535" s="7">
        <v>2.6497519999999999</v>
      </c>
    </row>
    <row r="5536" spans="1:2">
      <c r="A5536" s="7">
        <v>-0.63</v>
      </c>
      <c r="B5536" s="7">
        <v>3.806724</v>
      </c>
    </row>
    <row r="5537" spans="1:2">
      <c r="A5537" s="7">
        <v>-0.63</v>
      </c>
      <c r="B5537" s="7">
        <v>2.4465840000000001</v>
      </c>
    </row>
    <row r="5538" spans="1:2">
      <c r="A5538" s="7">
        <v>-0.63</v>
      </c>
      <c r="B5538" s="7">
        <v>2.0692560000000002</v>
      </c>
    </row>
    <row r="5539" spans="1:2">
      <c r="A5539" s="7">
        <v>-0.63</v>
      </c>
      <c r="B5539" s="7">
        <v>2.5240849999999999</v>
      </c>
    </row>
    <row r="5540" spans="1:2">
      <c r="A5540" s="7">
        <v>-0.63</v>
      </c>
      <c r="B5540" s="7">
        <v>2.4882840000000002</v>
      </c>
    </row>
    <row r="5541" spans="1:2">
      <c r="A5541" s="7">
        <v>-0.63</v>
      </c>
      <c r="B5541" s="7">
        <v>1.6577930000000001</v>
      </c>
    </row>
    <row r="5542" spans="1:2">
      <c r="A5542" s="7">
        <v>-0.63</v>
      </c>
      <c r="B5542" s="7">
        <v>1.862992</v>
      </c>
    </row>
    <row r="5543" spans="1:2">
      <c r="A5543" s="7">
        <v>-0.63</v>
      </c>
      <c r="B5543" s="7">
        <v>2.5994739999999998</v>
      </c>
    </row>
    <row r="5544" spans="1:2">
      <c r="A5544" s="7">
        <v>-0.63</v>
      </c>
      <c r="B5544" s="7">
        <v>2.1479349999999999</v>
      </c>
    </row>
    <row r="5545" spans="1:2">
      <c r="A5545" s="7">
        <v>-0.63</v>
      </c>
      <c r="B5545" s="7">
        <v>2.5434739999999998</v>
      </c>
    </row>
    <row r="5546" spans="1:2">
      <c r="A5546" s="7">
        <v>-0.63</v>
      </c>
      <c r="B5546" s="7">
        <v>2.1357029999999999</v>
      </c>
    </row>
    <row r="5547" spans="1:2">
      <c r="A5547" s="7">
        <v>-0.63</v>
      </c>
      <c r="B5547" s="7">
        <v>2.437068</v>
      </c>
    </row>
    <row r="5548" spans="1:2">
      <c r="A5548" s="7">
        <v>-0.63</v>
      </c>
      <c r="B5548" s="7">
        <v>2.6385640000000001</v>
      </c>
    </row>
    <row r="5549" spans="1:2">
      <c r="A5549" s="7">
        <v>-0.63</v>
      </c>
      <c r="B5549" s="7">
        <v>2.3973520000000001</v>
      </c>
    </row>
    <row r="5550" spans="1:2">
      <c r="A5550" s="7">
        <v>-0.63</v>
      </c>
      <c r="B5550" s="7">
        <v>2.6454759999999999</v>
      </c>
    </row>
    <row r="5551" spans="1:2">
      <c r="A5551" s="7">
        <v>-0.63</v>
      </c>
      <c r="B5551" s="7">
        <v>3.5212500000000002</v>
      </c>
    </row>
    <row r="5552" spans="1:2">
      <c r="A5552" s="7">
        <v>-0.63</v>
      </c>
      <c r="B5552" s="7">
        <v>2.9415429999999998</v>
      </c>
    </row>
    <row r="5553" spans="1:2">
      <c r="A5553" s="7">
        <v>-0.63</v>
      </c>
      <c r="B5553" s="7">
        <v>3.7982680000000002</v>
      </c>
    </row>
    <row r="5554" spans="1:2">
      <c r="A5554" s="7">
        <v>-0.63</v>
      </c>
      <c r="B5554" s="7">
        <v>1.6509069999999999</v>
      </c>
    </row>
    <row r="5555" spans="1:2">
      <c r="A5555" s="7">
        <v>-0.63</v>
      </c>
      <c r="B5555" s="7">
        <v>3.9897269999999998</v>
      </c>
    </row>
    <row r="5556" spans="1:2">
      <c r="A5556" s="7">
        <v>-0.63</v>
      </c>
      <c r="B5556" s="7">
        <v>2.6274459999999999</v>
      </c>
    </row>
    <row r="5557" spans="1:2">
      <c r="A5557" s="7">
        <v>-0.63</v>
      </c>
      <c r="B5557" s="7">
        <v>3.3186599999999999</v>
      </c>
    </row>
    <row r="5558" spans="1:2">
      <c r="A5558" s="7">
        <v>-0.63</v>
      </c>
      <c r="B5558" s="7">
        <v>1.942593</v>
      </c>
    </row>
    <row r="5559" spans="1:2">
      <c r="A5559" s="7">
        <v>-0.63</v>
      </c>
      <c r="B5559" s="7">
        <v>2.570268</v>
      </c>
    </row>
    <row r="5560" spans="1:2">
      <c r="A5560" s="7">
        <v>-0.63</v>
      </c>
      <c r="B5560" s="7">
        <v>2.189832</v>
      </c>
    </row>
    <row r="5561" spans="1:2">
      <c r="A5561" s="7">
        <v>-0.63</v>
      </c>
      <c r="B5561" s="7">
        <v>2.9669859999999999</v>
      </c>
    </row>
    <row r="5562" spans="1:2">
      <c r="A5562" s="7">
        <v>-0.63</v>
      </c>
      <c r="B5562" s="7">
        <v>3.2294299999999998</v>
      </c>
    </row>
    <row r="5563" spans="1:2">
      <c r="A5563" s="7">
        <v>-0.63</v>
      </c>
      <c r="B5563" s="7">
        <v>1.598533</v>
      </c>
    </row>
    <row r="5564" spans="1:2">
      <c r="A5564" s="7">
        <v>-0.63</v>
      </c>
      <c r="B5564" s="7">
        <v>1.6874</v>
      </c>
    </row>
    <row r="5565" spans="1:2">
      <c r="A5565" s="7">
        <v>-0.63</v>
      </c>
      <c r="B5565" s="7">
        <v>2.6856360000000001</v>
      </c>
    </row>
    <row r="5566" spans="1:2">
      <c r="A5566" s="7">
        <v>-0.63</v>
      </c>
      <c r="B5566" s="7">
        <v>4.4663000000000004</v>
      </c>
    </row>
    <row r="5567" spans="1:2">
      <c r="A5567" s="7">
        <v>-0.63</v>
      </c>
      <c r="B5567" s="7">
        <v>4.0110770000000002</v>
      </c>
    </row>
    <row r="5568" spans="1:2">
      <c r="A5568" s="7">
        <v>-0.63</v>
      </c>
      <c r="B5568" s="7">
        <v>2.846984</v>
      </c>
    </row>
    <row r="5569" spans="1:2">
      <c r="A5569" s="7">
        <v>-0.63</v>
      </c>
      <c r="B5569" s="7">
        <v>3.5207489999999999</v>
      </c>
    </row>
    <row r="5570" spans="1:2">
      <c r="A5570" s="7">
        <v>-0.63</v>
      </c>
      <c r="B5570" s="7">
        <v>3.154471</v>
      </c>
    </row>
    <row r="5571" spans="1:2">
      <c r="A5571" s="7">
        <v>-0.63</v>
      </c>
      <c r="B5571" s="7">
        <v>2.9439479999999998</v>
      </c>
    </row>
    <row r="5572" spans="1:2">
      <c r="A5572" s="7">
        <v>-0.63</v>
      </c>
      <c r="B5572" s="7">
        <v>2.2989799999999998</v>
      </c>
    </row>
    <row r="5573" spans="1:2">
      <c r="A5573" s="7">
        <v>-0.63</v>
      </c>
      <c r="B5573" s="7">
        <v>2.3485640000000001</v>
      </c>
    </row>
    <row r="5574" spans="1:2">
      <c r="A5574" s="7">
        <v>-0.63</v>
      </c>
      <c r="B5574" s="7">
        <v>4.0111629999999998</v>
      </c>
    </row>
    <row r="5575" spans="1:2">
      <c r="A5575" s="7">
        <v>-0.64</v>
      </c>
      <c r="B5575" s="7">
        <v>1.940693</v>
      </c>
    </row>
    <row r="5576" spans="1:2">
      <c r="A5576" s="7">
        <v>-0.64</v>
      </c>
      <c r="B5576" s="7">
        <v>2.6041460000000001</v>
      </c>
    </row>
    <row r="5577" spans="1:2">
      <c r="A5577" s="7">
        <v>-0.64</v>
      </c>
      <c r="B5577" s="7">
        <v>4.2053729999999998</v>
      </c>
    </row>
    <row r="5578" spans="1:2">
      <c r="A5578" s="7">
        <v>-0.64</v>
      </c>
      <c r="B5578" s="7">
        <v>3.2394769999999999</v>
      </c>
    </row>
    <row r="5579" spans="1:2">
      <c r="A5579" s="7">
        <v>-0.64</v>
      </c>
      <c r="B5579" s="7">
        <v>2.8817270000000001</v>
      </c>
    </row>
    <row r="5580" spans="1:2">
      <c r="A5580" s="7">
        <v>-0.64</v>
      </c>
      <c r="B5580" s="7">
        <v>2.4234680000000002</v>
      </c>
    </row>
    <row r="5581" spans="1:2">
      <c r="A5581" s="7">
        <v>-0.64</v>
      </c>
      <c r="B5581" s="7">
        <v>2.7670689999999998</v>
      </c>
    </row>
    <row r="5582" spans="1:2">
      <c r="A5582" s="7">
        <v>-0.64</v>
      </c>
      <c r="B5582" s="7">
        <v>1.9523950000000001</v>
      </c>
    </row>
    <row r="5583" spans="1:2">
      <c r="A5583" s="7">
        <v>-0.64</v>
      </c>
      <c r="B5583" s="7">
        <v>2.7819530000000001</v>
      </c>
    </row>
    <row r="5584" spans="1:2">
      <c r="A5584" s="7">
        <v>-0.64</v>
      </c>
      <c r="B5584" s="7">
        <v>3.3311320000000002</v>
      </c>
    </row>
    <row r="5585" spans="1:2">
      <c r="A5585" s="7">
        <v>-0.64</v>
      </c>
      <c r="B5585" s="7">
        <v>2.0399609999999999</v>
      </c>
    </row>
    <row r="5586" spans="1:2">
      <c r="A5586" s="7">
        <v>-0.64</v>
      </c>
      <c r="B5586" s="7">
        <v>2.4123049999999999</v>
      </c>
    </row>
    <row r="5587" spans="1:2">
      <c r="A5587" s="7">
        <v>-0.64</v>
      </c>
      <c r="B5587" s="7">
        <v>1.6822010000000001</v>
      </c>
    </row>
    <row r="5588" spans="1:2">
      <c r="A5588" s="7">
        <v>-0.64</v>
      </c>
      <c r="B5588" s="7">
        <v>2.4736919999999998</v>
      </c>
    </row>
    <row r="5589" spans="1:2">
      <c r="A5589" s="7">
        <v>-0.64</v>
      </c>
      <c r="B5589" s="7">
        <v>4.0809600000000001</v>
      </c>
    </row>
    <row r="5590" spans="1:2">
      <c r="A5590" s="7">
        <v>-0.64</v>
      </c>
      <c r="B5590" s="7">
        <v>2.6714310000000001</v>
      </c>
    </row>
    <row r="5591" spans="1:2">
      <c r="A5591" s="7">
        <v>-0.64</v>
      </c>
      <c r="B5591" s="7">
        <v>1.5819209999999999</v>
      </c>
    </row>
    <row r="5592" spans="1:2">
      <c r="A5592" s="7">
        <v>-0.64</v>
      </c>
      <c r="B5592" s="7">
        <v>3.1289980000000002</v>
      </c>
    </row>
    <row r="5593" spans="1:2">
      <c r="A5593" s="7">
        <v>-0.64</v>
      </c>
      <c r="B5593" s="7">
        <v>2.0983550000000002</v>
      </c>
    </row>
    <row r="5594" spans="1:2">
      <c r="A5594" s="7">
        <v>-0.64</v>
      </c>
      <c r="B5594" s="7">
        <v>2.366212</v>
      </c>
    </row>
    <row r="5595" spans="1:2">
      <c r="A5595" s="7">
        <v>-0.64</v>
      </c>
      <c r="B5595" s="7">
        <v>2.0467300000000002</v>
      </c>
    </row>
    <row r="5596" spans="1:2">
      <c r="A5596" s="7">
        <v>-0.64</v>
      </c>
      <c r="B5596" s="7">
        <v>4.4726540000000004</v>
      </c>
    </row>
    <row r="5597" spans="1:2">
      <c r="A5597" s="7">
        <v>-0.64</v>
      </c>
      <c r="B5597" s="7">
        <v>1.8532649999999999</v>
      </c>
    </row>
    <row r="5598" spans="1:2">
      <c r="A5598" s="7">
        <v>-0.64</v>
      </c>
      <c r="B5598" s="7">
        <v>3.4915250000000002</v>
      </c>
    </row>
    <row r="5599" spans="1:2">
      <c r="A5599" s="7">
        <v>-0.64</v>
      </c>
      <c r="B5599" s="7">
        <v>1.651802</v>
      </c>
    </row>
    <row r="5600" spans="1:2">
      <c r="A5600" s="7">
        <v>-0.64</v>
      </c>
      <c r="B5600" s="7">
        <v>2.8655089999999999</v>
      </c>
    </row>
    <row r="5601" spans="1:2">
      <c r="A5601" s="7">
        <v>-0.64</v>
      </c>
      <c r="B5601" s="7">
        <v>1.733004</v>
      </c>
    </row>
    <row r="5602" spans="1:2">
      <c r="A5602" s="7">
        <v>-0.64</v>
      </c>
      <c r="B5602" s="7">
        <v>3.7311800000000002</v>
      </c>
    </row>
    <row r="5603" spans="1:2">
      <c r="A5603" s="7">
        <v>-0.64</v>
      </c>
      <c r="B5603" s="7">
        <v>1.8519589999999999</v>
      </c>
    </row>
    <row r="5604" spans="1:2">
      <c r="A5604" s="7">
        <v>-0.64</v>
      </c>
      <c r="B5604" s="7">
        <v>3.2410060000000001</v>
      </c>
    </row>
    <row r="5605" spans="1:2">
      <c r="A5605" s="7">
        <v>-0.64</v>
      </c>
      <c r="B5605" s="7">
        <v>1.985331</v>
      </c>
    </row>
    <row r="5606" spans="1:2">
      <c r="A5606" s="7">
        <v>-0.64</v>
      </c>
      <c r="B5606" s="7">
        <v>3.2107589999999999</v>
      </c>
    </row>
    <row r="5607" spans="1:2">
      <c r="A5607" s="7">
        <v>-0.64</v>
      </c>
      <c r="B5607" s="7">
        <v>1.812713</v>
      </c>
    </row>
    <row r="5608" spans="1:2">
      <c r="A5608" s="7">
        <v>-0.64</v>
      </c>
      <c r="B5608" s="7">
        <v>3.6574970000000002</v>
      </c>
    </row>
    <row r="5609" spans="1:2">
      <c r="A5609" s="7">
        <v>-0.64</v>
      </c>
      <c r="B5609" s="7">
        <v>1.7737480000000001</v>
      </c>
    </row>
    <row r="5610" spans="1:2">
      <c r="A5610" s="7">
        <v>-0.64</v>
      </c>
      <c r="B5610" s="7">
        <v>1.4863980000000001</v>
      </c>
    </row>
    <row r="5611" spans="1:2">
      <c r="A5611" s="7">
        <v>-0.64</v>
      </c>
      <c r="B5611" s="7">
        <v>2.120625</v>
      </c>
    </row>
    <row r="5612" spans="1:2">
      <c r="A5612" s="7">
        <v>-0.64</v>
      </c>
      <c r="B5612" s="7">
        <v>1.473104</v>
      </c>
    </row>
    <row r="5613" spans="1:2">
      <c r="A5613" s="7">
        <v>-0.64</v>
      </c>
      <c r="B5613" s="7">
        <v>3.402558</v>
      </c>
    </row>
    <row r="5614" spans="1:2">
      <c r="A5614" s="7">
        <v>-0.64</v>
      </c>
      <c r="B5614" s="7">
        <v>1.5794330000000001</v>
      </c>
    </row>
    <row r="5615" spans="1:2">
      <c r="A5615" s="7">
        <v>-0.64</v>
      </c>
      <c r="B5615" s="7">
        <v>2.2245599999999999</v>
      </c>
    </row>
    <row r="5616" spans="1:2">
      <c r="A5616" s="7">
        <v>-0.64</v>
      </c>
      <c r="B5616" s="7">
        <v>1.919306</v>
      </c>
    </row>
    <row r="5617" spans="1:2">
      <c r="A5617" s="7">
        <v>-0.64</v>
      </c>
      <c r="B5617" s="7">
        <v>1.71496</v>
      </c>
    </row>
    <row r="5618" spans="1:2">
      <c r="A5618" s="7">
        <v>-0.64</v>
      </c>
      <c r="B5618" s="7">
        <v>1.7926470000000001</v>
      </c>
    </row>
    <row r="5619" spans="1:2">
      <c r="A5619" s="7">
        <v>-0.64</v>
      </c>
      <c r="B5619" s="7">
        <v>4.6300439999999998</v>
      </c>
    </row>
    <row r="5620" spans="1:2">
      <c r="A5620" s="7">
        <v>-0.64</v>
      </c>
      <c r="B5620" s="7">
        <v>1.773398</v>
      </c>
    </row>
    <row r="5621" spans="1:2">
      <c r="A5621" s="7">
        <v>-0.64</v>
      </c>
      <c r="B5621" s="7">
        <v>1.764656</v>
      </c>
    </row>
    <row r="5622" spans="1:2">
      <c r="A5622" s="7">
        <v>-0.64</v>
      </c>
      <c r="B5622" s="7">
        <v>3.4328639999999999</v>
      </c>
    </row>
    <row r="5623" spans="1:2">
      <c r="A5623" s="7">
        <v>-0.64</v>
      </c>
      <c r="B5623" s="7">
        <v>3.012537</v>
      </c>
    </row>
    <row r="5624" spans="1:2">
      <c r="A5624" s="7">
        <v>-0.64</v>
      </c>
      <c r="B5624" s="7">
        <v>2.654515</v>
      </c>
    </row>
    <row r="5625" spans="1:2">
      <c r="A5625" s="7">
        <v>-0.64</v>
      </c>
      <c r="B5625" s="7">
        <v>3.860754</v>
      </c>
    </row>
    <row r="5626" spans="1:2">
      <c r="A5626" s="7">
        <v>-0.64</v>
      </c>
      <c r="B5626" s="7">
        <v>2.6310760000000002</v>
      </c>
    </row>
    <row r="5627" spans="1:2">
      <c r="A5627" s="7">
        <v>-0.64</v>
      </c>
      <c r="B5627" s="7">
        <v>2.5289459999999999</v>
      </c>
    </row>
    <row r="5628" spans="1:2">
      <c r="A5628" s="7">
        <v>-0.64</v>
      </c>
      <c r="B5628" s="7">
        <v>1.956353</v>
      </c>
    </row>
    <row r="5629" spans="1:2">
      <c r="A5629" s="7">
        <v>-0.64</v>
      </c>
      <c r="B5629" s="7">
        <v>4.1626219999999998</v>
      </c>
    </row>
    <row r="5630" spans="1:2">
      <c r="A5630" s="7">
        <v>-0.64</v>
      </c>
      <c r="B5630" s="7">
        <v>4.0741050000000003</v>
      </c>
    </row>
    <row r="5631" spans="1:2">
      <c r="A5631" s="7">
        <v>-0.64</v>
      </c>
      <c r="B5631" s="7">
        <v>3.9394450000000001</v>
      </c>
    </row>
    <row r="5632" spans="1:2">
      <c r="A5632" s="7">
        <v>-0.64</v>
      </c>
      <c r="B5632" s="7">
        <v>3.2560120000000001</v>
      </c>
    </row>
    <row r="5633" spans="1:2">
      <c r="A5633" s="7">
        <v>-0.64</v>
      </c>
      <c r="B5633" s="7">
        <v>3.8038850000000002</v>
      </c>
    </row>
    <row r="5634" spans="1:2">
      <c r="A5634" s="7">
        <v>-0.64</v>
      </c>
      <c r="B5634" s="7">
        <v>1.8331770000000001</v>
      </c>
    </row>
    <row r="5635" spans="1:2">
      <c r="A5635" s="7">
        <v>-0.64</v>
      </c>
      <c r="B5635" s="7">
        <v>1.8331770000000001</v>
      </c>
    </row>
    <row r="5636" spans="1:2">
      <c r="A5636" s="7">
        <v>-0.64</v>
      </c>
      <c r="B5636" s="7">
        <v>2.7918069999999999</v>
      </c>
    </row>
    <row r="5637" spans="1:2">
      <c r="A5637" s="7">
        <v>-0.64</v>
      </c>
      <c r="B5637" s="7">
        <v>2.2742460000000002</v>
      </c>
    </row>
    <row r="5638" spans="1:2">
      <c r="A5638" s="7">
        <v>-0.64</v>
      </c>
      <c r="B5638" s="7">
        <v>3.6172040000000001</v>
      </c>
    </row>
    <row r="5639" spans="1:2">
      <c r="A5639" s="7">
        <v>-0.64</v>
      </c>
      <c r="B5639" s="7">
        <v>2.9915470000000002</v>
      </c>
    </row>
    <row r="5640" spans="1:2">
      <c r="A5640" s="7">
        <v>-0.64</v>
      </c>
      <c r="B5640" s="7">
        <v>1.674577</v>
      </c>
    </row>
    <row r="5641" spans="1:2">
      <c r="A5641" s="7">
        <v>-0.64</v>
      </c>
      <c r="B5641" s="7">
        <v>2.3104420000000001</v>
      </c>
    </row>
    <row r="5642" spans="1:2">
      <c r="A5642" s="7">
        <v>-0.64</v>
      </c>
      <c r="B5642" s="7">
        <v>2.8814060000000001</v>
      </c>
    </row>
    <row r="5643" spans="1:2">
      <c r="A5643" s="7">
        <v>-0.64</v>
      </c>
      <c r="B5643" s="7">
        <v>2.0488369999999998</v>
      </c>
    </row>
    <row r="5644" spans="1:2">
      <c r="A5644" s="7">
        <v>-0.64</v>
      </c>
      <c r="B5644" s="7">
        <v>1.7111130000000001</v>
      </c>
    </row>
    <row r="5645" spans="1:2">
      <c r="A5645" s="7">
        <v>-0.64</v>
      </c>
      <c r="B5645" s="7">
        <v>3.0266419999999998</v>
      </c>
    </row>
    <row r="5646" spans="1:2">
      <c r="A5646" s="7">
        <v>-0.64</v>
      </c>
      <c r="B5646" s="7">
        <v>1.986707</v>
      </c>
    </row>
    <row r="5647" spans="1:2">
      <c r="A5647" s="7">
        <v>-0.64</v>
      </c>
      <c r="B5647" s="7">
        <v>2.858215</v>
      </c>
    </row>
    <row r="5648" spans="1:2">
      <c r="A5648" s="7">
        <v>-0.64</v>
      </c>
      <c r="B5648" s="7">
        <v>2.286753</v>
      </c>
    </row>
    <row r="5649" spans="1:2">
      <c r="A5649" s="7">
        <v>-0.64</v>
      </c>
      <c r="B5649" s="7">
        <v>3.4087239999999999</v>
      </c>
    </row>
    <row r="5650" spans="1:2">
      <c r="A5650" s="7">
        <v>-0.64</v>
      </c>
      <c r="B5650" s="7">
        <v>2.9737450000000001</v>
      </c>
    </row>
    <row r="5651" spans="1:2">
      <c r="A5651" s="7">
        <v>-0.64</v>
      </c>
      <c r="B5651" s="7">
        <v>3.3900869999999999</v>
      </c>
    </row>
    <row r="5652" spans="1:2">
      <c r="A5652" s="7">
        <v>-0.64</v>
      </c>
      <c r="B5652" s="7">
        <v>1.7224459999999999</v>
      </c>
    </row>
    <row r="5653" spans="1:2">
      <c r="A5653" s="7">
        <v>-0.64</v>
      </c>
      <c r="B5653" s="7">
        <v>1.8647819999999999</v>
      </c>
    </row>
    <row r="5654" spans="1:2">
      <c r="A5654" s="7">
        <v>-0.64</v>
      </c>
      <c r="B5654" s="7">
        <v>1.323839</v>
      </c>
    </row>
    <row r="5655" spans="1:2">
      <c r="A5655" s="7">
        <v>-0.64</v>
      </c>
      <c r="B5655" s="7">
        <v>1.5432840000000001</v>
      </c>
    </row>
    <row r="5656" spans="1:2">
      <c r="A5656" s="7">
        <v>-0.64</v>
      </c>
      <c r="B5656" s="7">
        <v>1.3244009999999999</v>
      </c>
    </row>
    <row r="5657" spans="1:2">
      <c r="A5657" s="7">
        <v>-0.64</v>
      </c>
      <c r="B5657" s="7">
        <v>3.4344229999999998</v>
      </c>
    </row>
    <row r="5658" spans="1:2">
      <c r="A5658" s="7">
        <v>-0.64</v>
      </c>
      <c r="B5658" s="7">
        <v>2.1170070000000001</v>
      </c>
    </row>
    <row r="5659" spans="1:2">
      <c r="A5659" s="7">
        <v>-0.64</v>
      </c>
      <c r="B5659" s="7">
        <v>3.5633210000000002</v>
      </c>
    </row>
    <row r="5660" spans="1:2">
      <c r="A5660" s="7">
        <v>-0.64</v>
      </c>
      <c r="B5660" s="7">
        <v>2.0328919999999999</v>
      </c>
    </row>
    <row r="5661" spans="1:2">
      <c r="A5661" s="7">
        <v>-0.64</v>
      </c>
      <c r="B5661" s="7">
        <v>2.2345999999999999</v>
      </c>
    </row>
    <row r="5662" spans="1:2">
      <c r="A5662" s="7">
        <v>-0.64</v>
      </c>
      <c r="B5662" s="7">
        <v>4.954809</v>
      </c>
    </row>
    <row r="5663" spans="1:2">
      <c r="A5663" s="7">
        <v>-0.64</v>
      </c>
      <c r="B5663" s="7">
        <v>3.5062669999999998</v>
      </c>
    </row>
    <row r="5664" spans="1:2">
      <c r="A5664" s="7">
        <v>-0.64</v>
      </c>
      <c r="B5664" s="7">
        <v>3.6331869999999999</v>
      </c>
    </row>
    <row r="5665" spans="1:2">
      <c r="A5665" s="7">
        <v>-0.64</v>
      </c>
      <c r="B5665" s="7">
        <v>3.1328809999999998</v>
      </c>
    </row>
    <row r="5666" spans="1:2">
      <c r="A5666" s="7">
        <v>-0.64</v>
      </c>
      <c r="B5666" s="7">
        <v>2.4304570000000001</v>
      </c>
    </row>
    <row r="5667" spans="1:2">
      <c r="A5667" s="7">
        <v>-0.64</v>
      </c>
      <c r="B5667" s="7">
        <v>2.5828099999999998</v>
      </c>
    </row>
    <row r="5668" spans="1:2">
      <c r="A5668" s="7">
        <v>-0.64</v>
      </c>
      <c r="B5668" s="7">
        <v>3.060562</v>
      </c>
    </row>
    <row r="5669" spans="1:2">
      <c r="A5669" s="7">
        <v>-0.64</v>
      </c>
      <c r="B5669" s="7">
        <v>3.5009739999999998</v>
      </c>
    </row>
    <row r="5670" spans="1:2">
      <c r="A5670" s="7">
        <v>-0.64</v>
      </c>
      <c r="B5670" s="7">
        <v>1.876409</v>
      </c>
    </row>
    <row r="5671" spans="1:2">
      <c r="A5671" s="7">
        <v>-0.64</v>
      </c>
      <c r="B5671" s="7">
        <v>3.0683400000000001</v>
      </c>
    </row>
    <row r="5672" spans="1:2">
      <c r="A5672" s="7">
        <v>-0.64</v>
      </c>
      <c r="B5672" s="7">
        <v>2.5621239999999998</v>
      </c>
    </row>
    <row r="5673" spans="1:2">
      <c r="A5673" s="7">
        <v>-0.65</v>
      </c>
      <c r="B5673" s="7">
        <v>1.4966470000000001</v>
      </c>
    </row>
    <row r="5674" spans="1:2">
      <c r="A5674" s="7">
        <v>-0.65</v>
      </c>
      <c r="B5674" s="7">
        <v>2.7719</v>
      </c>
    </row>
    <row r="5675" spans="1:2">
      <c r="A5675" s="7">
        <v>-0.65</v>
      </c>
      <c r="B5675" s="7">
        <v>2.8554629999999999</v>
      </c>
    </row>
    <row r="5676" spans="1:2">
      <c r="A5676" s="7">
        <v>-0.65</v>
      </c>
      <c r="B5676" s="7">
        <v>1.756699</v>
      </c>
    </row>
    <row r="5677" spans="1:2">
      <c r="A5677" s="7">
        <v>-0.65</v>
      </c>
      <c r="B5677" s="7">
        <v>3.6434850000000001</v>
      </c>
    </row>
    <row r="5678" spans="1:2">
      <c r="A5678" s="7">
        <v>-0.65</v>
      </c>
      <c r="B5678" s="7">
        <v>2.1011880000000001</v>
      </c>
    </row>
    <row r="5679" spans="1:2">
      <c r="A5679" s="7">
        <v>-0.65</v>
      </c>
      <c r="B5679" s="7">
        <v>1.6563270000000001</v>
      </c>
    </row>
    <row r="5680" spans="1:2">
      <c r="A5680" s="7">
        <v>-0.65</v>
      </c>
      <c r="B5680" s="7">
        <v>2.8319719999999999</v>
      </c>
    </row>
    <row r="5681" spans="1:2">
      <c r="A5681" s="7">
        <v>-0.65</v>
      </c>
      <c r="B5681" s="7">
        <v>3.2101920000000002</v>
      </c>
    </row>
    <row r="5682" spans="1:2">
      <c r="A5682" s="7">
        <v>-0.65</v>
      </c>
      <c r="B5682" s="7">
        <v>2.5422950000000002</v>
      </c>
    </row>
    <row r="5683" spans="1:2">
      <c r="A5683" s="7">
        <v>-0.65</v>
      </c>
      <c r="B5683" s="7">
        <v>2.9822790000000001</v>
      </c>
    </row>
    <row r="5684" spans="1:2">
      <c r="A5684" s="7">
        <v>-0.65</v>
      </c>
      <c r="B5684" s="7">
        <v>2.5516809999999999</v>
      </c>
    </row>
    <row r="5685" spans="1:2">
      <c r="A5685" s="7">
        <v>-0.65</v>
      </c>
      <c r="B5685" s="7">
        <v>2.2177120000000001</v>
      </c>
    </row>
    <row r="5686" spans="1:2">
      <c r="A5686" s="7">
        <v>-0.65</v>
      </c>
      <c r="B5686" s="7">
        <v>2.865281</v>
      </c>
    </row>
    <row r="5687" spans="1:2">
      <c r="A5687" s="7">
        <v>-0.65</v>
      </c>
      <c r="B5687" s="7">
        <v>2.053852</v>
      </c>
    </row>
    <row r="5688" spans="1:2">
      <c r="A5688" s="7">
        <v>-0.65</v>
      </c>
      <c r="B5688" s="7">
        <v>2.5032049999999999</v>
      </c>
    </row>
    <row r="5689" spans="1:2">
      <c r="A5689" s="7">
        <v>-0.65</v>
      </c>
      <c r="B5689" s="7">
        <v>4.3758189999999999</v>
      </c>
    </row>
    <row r="5690" spans="1:2">
      <c r="A5690" s="7">
        <v>-0.65</v>
      </c>
      <c r="B5690" s="7">
        <v>2.8819469999999998</v>
      </c>
    </row>
    <row r="5691" spans="1:2">
      <c r="A5691" s="7">
        <v>-0.65</v>
      </c>
      <c r="B5691" s="7">
        <v>4.0041500000000001</v>
      </c>
    </row>
    <row r="5692" spans="1:2">
      <c r="A5692" s="7">
        <v>-0.65</v>
      </c>
      <c r="B5692" s="7">
        <v>1.575056</v>
      </c>
    </row>
    <row r="5693" spans="1:2">
      <c r="A5693" s="7">
        <v>-0.65</v>
      </c>
      <c r="B5693" s="7">
        <v>1.7852319999999999</v>
      </c>
    </row>
    <row r="5694" spans="1:2">
      <c r="A5694" s="7">
        <v>-0.65</v>
      </c>
      <c r="B5694" s="7">
        <v>2.3902239999999999</v>
      </c>
    </row>
    <row r="5695" spans="1:2">
      <c r="A5695" s="7">
        <v>-0.65</v>
      </c>
      <c r="B5695" s="7">
        <v>2.1109369999999998</v>
      </c>
    </row>
    <row r="5696" spans="1:2">
      <c r="A5696" s="7">
        <v>-0.65</v>
      </c>
      <c r="B5696" s="7">
        <v>2.1109369999999998</v>
      </c>
    </row>
    <row r="5697" spans="1:2">
      <c r="A5697" s="7">
        <v>-0.65</v>
      </c>
      <c r="B5697" s="7">
        <v>4.6561589999999997</v>
      </c>
    </row>
    <row r="5698" spans="1:2">
      <c r="A5698" s="7">
        <v>-0.65</v>
      </c>
      <c r="B5698" s="7">
        <v>2.530586</v>
      </c>
    </row>
    <row r="5699" spans="1:2">
      <c r="A5699" s="7">
        <v>-0.65</v>
      </c>
      <c r="B5699" s="7">
        <v>4.1306630000000002</v>
      </c>
    </row>
    <row r="5700" spans="1:2">
      <c r="A5700" s="7">
        <v>-0.65</v>
      </c>
      <c r="B5700" s="7">
        <v>3.1559620000000002</v>
      </c>
    </row>
    <row r="5701" spans="1:2">
      <c r="A5701" s="7">
        <v>-0.65</v>
      </c>
      <c r="B5701" s="7">
        <v>1.65832</v>
      </c>
    </row>
    <row r="5702" spans="1:2">
      <c r="A5702" s="7">
        <v>-0.65</v>
      </c>
      <c r="B5702" s="7">
        <v>2.655373</v>
      </c>
    </row>
    <row r="5703" spans="1:2">
      <c r="A5703" s="7">
        <v>-0.65</v>
      </c>
      <c r="B5703" s="7">
        <v>1.8271919999999999</v>
      </c>
    </row>
    <row r="5704" spans="1:2">
      <c r="A5704" s="7">
        <v>-0.65</v>
      </c>
      <c r="B5704" s="7">
        <v>1.7096260000000001</v>
      </c>
    </row>
    <row r="5705" spans="1:2">
      <c r="A5705" s="7">
        <v>-0.65</v>
      </c>
      <c r="B5705" s="7">
        <v>2.0653579999999998</v>
      </c>
    </row>
    <row r="5706" spans="1:2">
      <c r="A5706" s="7">
        <v>-0.65</v>
      </c>
      <c r="B5706" s="7">
        <v>4.6955390000000001</v>
      </c>
    </row>
    <row r="5707" spans="1:2">
      <c r="A5707" s="7">
        <v>-0.65</v>
      </c>
      <c r="B5707" s="7">
        <v>3.0543830000000001</v>
      </c>
    </row>
    <row r="5708" spans="1:2">
      <c r="A5708" s="7">
        <v>-0.65</v>
      </c>
      <c r="B5708" s="7">
        <v>2.4718830000000001</v>
      </c>
    </row>
    <row r="5709" spans="1:2">
      <c r="A5709" s="7">
        <v>-0.65</v>
      </c>
      <c r="B5709" s="7">
        <v>3.5617619999999999</v>
      </c>
    </row>
    <row r="5710" spans="1:2">
      <c r="A5710" s="7">
        <v>-0.65</v>
      </c>
      <c r="B5710" s="7">
        <v>2.977284</v>
      </c>
    </row>
    <row r="5711" spans="1:2">
      <c r="A5711" s="7">
        <v>-0.65</v>
      </c>
      <c r="B5711" s="7">
        <v>1.770521</v>
      </c>
    </row>
    <row r="5712" spans="1:2">
      <c r="A5712" s="7">
        <v>-0.65</v>
      </c>
      <c r="B5712" s="7">
        <v>2.0395829999999999</v>
      </c>
    </row>
    <row r="5713" spans="1:2">
      <c r="A5713" s="7">
        <v>-0.65</v>
      </c>
      <c r="B5713" s="7">
        <v>3.111529</v>
      </c>
    </row>
    <row r="5714" spans="1:2">
      <c r="A5714" s="7">
        <v>-0.65</v>
      </c>
      <c r="B5714" s="7">
        <v>4.2769870000000001</v>
      </c>
    </row>
    <row r="5715" spans="1:2">
      <c r="A5715" s="7">
        <v>-0.65</v>
      </c>
      <c r="B5715" s="7">
        <v>2.570703</v>
      </c>
    </row>
    <row r="5716" spans="1:2">
      <c r="A5716" s="7">
        <v>-0.65</v>
      </c>
      <c r="B5716" s="7">
        <v>4.005058</v>
      </c>
    </row>
    <row r="5717" spans="1:2">
      <c r="A5717" s="7">
        <v>-0.65</v>
      </c>
      <c r="B5717" s="7">
        <v>2.0268609999999998</v>
      </c>
    </row>
    <row r="5718" spans="1:2">
      <c r="A5718" s="7">
        <v>-0.65</v>
      </c>
      <c r="B5718" s="7">
        <v>3.939702</v>
      </c>
    </row>
    <row r="5719" spans="1:2">
      <c r="A5719" s="7">
        <v>-0.65</v>
      </c>
      <c r="B5719" s="7">
        <v>2.1404719999999999</v>
      </c>
    </row>
    <row r="5720" spans="1:2">
      <c r="A5720" s="7">
        <v>-0.65</v>
      </c>
      <c r="B5720" s="7">
        <v>4.1317589999999997</v>
      </c>
    </row>
    <row r="5721" spans="1:2">
      <c r="A5721" s="7">
        <v>-0.65</v>
      </c>
      <c r="B5721" s="7">
        <v>1.5454159999999999</v>
      </c>
    </row>
    <row r="5722" spans="1:2">
      <c r="A5722" s="7">
        <v>-0.65</v>
      </c>
      <c r="B5722" s="7">
        <v>4.2062309999999998</v>
      </c>
    </row>
    <row r="5723" spans="1:2">
      <c r="A5723" s="7">
        <v>-0.65</v>
      </c>
      <c r="B5723" s="7">
        <v>2.134941</v>
      </c>
    </row>
    <row r="5724" spans="1:2">
      <c r="A5724" s="7">
        <v>-0.65</v>
      </c>
      <c r="B5724" s="7">
        <v>2.8836940000000002</v>
      </c>
    </row>
    <row r="5725" spans="1:2">
      <c r="A5725" s="7">
        <v>-0.65</v>
      </c>
      <c r="B5725" s="7">
        <v>1.7286680000000001</v>
      </c>
    </row>
    <row r="5726" spans="1:2">
      <c r="A5726" s="7">
        <v>-0.65</v>
      </c>
      <c r="B5726" s="7">
        <v>1.4517359999999999</v>
      </c>
    </row>
    <row r="5727" spans="1:2">
      <c r="A5727" s="7">
        <v>-0.65</v>
      </c>
      <c r="B5727" s="7">
        <v>3.923</v>
      </c>
    </row>
    <row r="5728" spans="1:2">
      <c r="A5728" s="7">
        <v>-0.65</v>
      </c>
      <c r="B5728" s="7">
        <v>3.5422880000000001</v>
      </c>
    </row>
    <row r="5729" spans="1:2">
      <c r="A5729" s="7">
        <v>-0.65</v>
      </c>
      <c r="B5729" s="7">
        <v>2.0110570000000001</v>
      </c>
    </row>
    <row r="5730" spans="1:2">
      <c r="A5730" s="7">
        <v>-0.65</v>
      </c>
      <c r="B5730" s="7">
        <v>2.4191880000000001</v>
      </c>
    </row>
    <row r="5731" spans="1:2">
      <c r="A5731" s="7">
        <v>-0.65</v>
      </c>
      <c r="B5731" s="7">
        <v>1.487938</v>
      </c>
    </row>
    <row r="5732" spans="1:2">
      <c r="A5732" s="7">
        <v>-0.65</v>
      </c>
      <c r="B5732" s="7">
        <v>3.7839619999999998</v>
      </c>
    </row>
    <row r="5733" spans="1:2">
      <c r="A5733" s="7">
        <v>-0.65</v>
      </c>
      <c r="B5733" s="7">
        <v>1.361283</v>
      </c>
    </row>
    <row r="5734" spans="1:2">
      <c r="A5734" s="7">
        <v>-0.65</v>
      </c>
      <c r="B5734" s="7">
        <v>1.361283</v>
      </c>
    </row>
    <row r="5735" spans="1:2">
      <c r="A5735" s="7">
        <v>-0.65</v>
      </c>
      <c r="B5735" s="7">
        <v>4.1080009999999998</v>
      </c>
    </row>
    <row r="5736" spans="1:2">
      <c r="A5736" s="7">
        <v>-0.65</v>
      </c>
      <c r="B5736" s="7">
        <v>1.944863</v>
      </c>
    </row>
    <row r="5737" spans="1:2">
      <c r="A5737" s="7">
        <v>-0.65</v>
      </c>
      <c r="B5737" s="7">
        <v>2.8008109999999999</v>
      </c>
    </row>
    <row r="5738" spans="1:2">
      <c r="A5738" s="7">
        <v>-0.65</v>
      </c>
      <c r="B5738" s="7">
        <v>2.9940129999999998</v>
      </c>
    </row>
    <row r="5739" spans="1:2">
      <c r="A5739" s="7">
        <v>-0.65</v>
      </c>
      <c r="B5739" s="7">
        <v>2.2507060000000001</v>
      </c>
    </row>
    <row r="5740" spans="1:2">
      <c r="A5740" s="7">
        <v>-0.65</v>
      </c>
      <c r="B5740" s="7">
        <v>3.1259619999999999</v>
      </c>
    </row>
    <row r="5741" spans="1:2">
      <c r="A5741" s="7">
        <v>-0.65</v>
      </c>
      <c r="B5741" s="7">
        <v>1.692078</v>
      </c>
    </row>
    <row r="5742" spans="1:2">
      <c r="A5742" s="7">
        <v>-0.65</v>
      </c>
      <c r="B5742" s="7">
        <v>1.692078</v>
      </c>
    </row>
    <row r="5743" spans="1:2">
      <c r="A5743" s="7">
        <v>-0.65</v>
      </c>
      <c r="B5743" s="7">
        <v>1.9921420000000001</v>
      </c>
    </row>
    <row r="5744" spans="1:2">
      <c r="A5744" s="7">
        <v>-0.65</v>
      </c>
      <c r="B5744" s="7">
        <v>2.2171500000000002</v>
      </c>
    </row>
    <row r="5745" spans="1:2">
      <c r="A5745" s="7">
        <v>-0.65</v>
      </c>
      <c r="B5745" s="7">
        <v>1.8870469999999999</v>
      </c>
    </row>
    <row r="5746" spans="1:2">
      <c r="A5746" s="7">
        <v>-0.65</v>
      </c>
      <c r="B5746" s="7">
        <v>3.3028810000000002</v>
      </c>
    </row>
    <row r="5747" spans="1:2">
      <c r="A5747" s="7">
        <v>-0.65</v>
      </c>
      <c r="B5747" s="7">
        <v>2.1420659999999998</v>
      </c>
    </row>
    <row r="5748" spans="1:2">
      <c r="A5748" s="7">
        <v>-0.65</v>
      </c>
      <c r="B5748" s="7">
        <v>1.4089799999999999</v>
      </c>
    </row>
    <row r="5749" spans="1:2">
      <c r="A5749" s="7">
        <v>-0.65</v>
      </c>
      <c r="B5749" s="7">
        <v>3.257749</v>
      </c>
    </row>
    <row r="5750" spans="1:2">
      <c r="A5750" s="7">
        <v>-0.65</v>
      </c>
      <c r="B5750" s="7">
        <v>1.4420539999999999</v>
      </c>
    </row>
    <row r="5751" spans="1:2">
      <c r="A5751" s="7">
        <v>-0.65</v>
      </c>
      <c r="B5751" s="7">
        <v>2.9147919999999998</v>
      </c>
    </row>
    <row r="5752" spans="1:2">
      <c r="A5752" s="7">
        <v>-0.65</v>
      </c>
      <c r="B5752" s="7">
        <v>2.738645</v>
      </c>
    </row>
    <row r="5753" spans="1:2">
      <c r="A5753" s="7">
        <v>-0.65</v>
      </c>
      <c r="B5753" s="7">
        <v>2.3654410000000001</v>
      </c>
    </row>
    <row r="5754" spans="1:2">
      <c r="A5754" s="7">
        <v>-0.65</v>
      </c>
      <c r="B5754" s="7">
        <v>3.1398860000000002</v>
      </c>
    </row>
    <row r="5755" spans="1:2">
      <c r="A5755" s="7">
        <v>-0.65</v>
      </c>
      <c r="B5755" s="7">
        <v>2.8723839999999998</v>
      </c>
    </row>
    <row r="5756" spans="1:2">
      <c r="A5756" s="7">
        <v>-0.65</v>
      </c>
      <c r="B5756" s="7">
        <v>2.824592</v>
      </c>
    </row>
    <row r="5757" spans="1:2">
      <c r="A5757" s="7">
        <v>-0.65</v>
      </c>
      <c r="B5757" s="7">
        <v>4.4677749999999996</v>
      </c>
    </row>
    <row r="5758" spans="1:2">
      <c r="A5758" s="7">
        <v>-0.65</v>
      </c>
      <c r="B5758" s="7">
        <v>1.613048</v>
      </c>
    </row>
    <row r="5759" spans="1:2">
      <c r="A5759" s="7">
        <v>-0.65</v>
      </c>
      <c r="B5759" s="7">
        <v>4.1490359999999997</v>
      </c>
    </row>
    <row r="5760" spans="1:2">
      <c r="A5760" s="7">
        <v>-0.65</v>
      </c>
      <c r="B5760" s="7">
        <v>2.5290309999999998</v>
      </c>
    </row>
    <row r="5761" spans="1:2">
      <c r="A5761" s="7">
        <v>-0.65</v>
      </c>
      <c r="B5761" s="7">
        <v>2.8356029999999999</v>
      </c>
    </row>
    <row r="5762" spans="1:2">
      <c r="A5762" s="7">
        <v>-0.65</v>
      </c>
      <c r="B5762" s="7">
        <v>4.0007289999999998</v>
      </c>
    </row>
    <row r="5763" spans="1:2">
      <c r="A5763" s="7">
        <v>-0.65</v>
      </c>
      <c r="B5763" s="7">
        <v>4.2431140000000003</v>
      </c>
    </row>
    <row r="5764" spans="1:2">
      <c r="A5764" s="7">
        <v>-0.65</v>
      </c>
      <c r="B5764" s="7">
        <v>3.6504919999999998</v>
      </c>
    </row>
    <row r="5765" spans="1:2">
      <c r="A5765" s="7">
        <v>-0.65</v>
      </c>
      <c r="B5765" s="7">
        <v>1.6758919999999999</v>
      </c>
    </row>
    <row r="5766" spans="1:2">
      <c r="A5766" s="7">
        <v>-0.65</v>
      </c>
      <c r="B5766" s="7">
        <v>1.710987</v>
      </c>
    </row>
    <row r="5767" spans="1:2">
      <c r="A5767" s="7">
        <v>-0.65</v>
      </c>
      <c r="B5767" s="7">
        <v>2.342015</v>
      </c>
    </row>
    <row r="5768" spans="1:2">
      <c r="A5768" s="7">
        <v>-0.65</v>
      </c>
      <c r="B5768" s="7">
        <v>3.2347239999999999</v>
      </c>
    </row>
    <row r="5769" spans="1:2">
      <c r="A5769" s="7">
        <v>-0.65</v>
      </c>
      <c r="B5769" s="7">
        <v>2.5393460000000001</v>
      </c>
    </row>
    <row r="5770" spans="1:2">
      <c r="A5770" s="7">
        <v>-0.65</v>
      </c>
      <c r="B5770" s="7">
        <v>2.5531779999999999</v>
      </c>
    </row>
    <row r="5771" spans="1:2">
      <c r="A5771" s="7">
        <v>-0.65</v>
      </c>
      <c r="B5771" s="7">
        <v>3.3246060000000002</v>
      </c>
    </row>
    <row r="5772" spans="1:2">
      <c r="A5772" s="7">
        <v>-0.65</v>
      </c>
      <c r="B5772" s="7">
        <v>2.7097600000000002</v>
      </c>
    </row>
    <row r="5773" spans="1:2">
      <c r="A5773" s="7">
        <v>-0.65</v>
      </c>
      <c r="B5773" s="7">
        <v>3.5142920000000002</v>
      </c>
    </row>
    <row r="5774" spans="1:2">
      <c r="A5774" s="7">
        <v>-0.65</v>
      </c>
      <c r="B5774" s="7">
        <v>1.9345589999999999</v>
      </c>
    </row>
    <row r="5775" spans="1:2">
      <c r="A5775" s="7">
        <v>-0.65</v>
      </c>
      <c r="B5775" s="7">
        <v>3.2364519999999999</v>
      </c>
    </row>
    <row r="5776" spans="1:2">
      <c r="A5776" s="7">
        <v>-0.65</v>
      </c>
      <c r="B5776" s="7">
        <v>3.834063</v>
      </c>
    </row>
    <row r="5777" spans="1:2">
      <c r="A5777" s="7">
        <v>-0.65</v>
      </c>
      <c r="B5777" s="7">
        <v>1.3467789999999999</v>
      </c>
    </row>
    <row r="5778" spans="1:2">
      <c r="A5778" s="7">
        <v>-0.65</v>
      </c>
      <c r="B5778" s="7">
        <v>2.1616780000000002</v>
      </c>
    </row>
    <row r="5779" spans="1:2">
      <c r="A5779" s="7">
        <v>-0.65</v>
      </c>
      <c r="B5779" s="7">
        <v>2.7591109999999999</v>
      </c>
    </row>
    <row r="5780" spans="1:2">
      <c r="A5780" s="7">
        <v>-0.65</v>
      </c>
      <c r="B5780" s="7">
        <v>1.585358</v>
      </c>
    </row>
    <row r="5781" spans="1:2">
      <c r="A5781" s="7">
        <v>-0.65</v>
      </c>
      <c r="B5781" s="7">
        <v>2.6565370000000001</v>
      </c>
    </row>
    <row r="5782" spans="1:2">
      <c r="A5782" s="7">
        <v>-0.65</v>
      </c>
      <c r="B5782" s="7">
        <v>3.391438</v>
      </c>
    </row>
    <row r="5783" spans="1:2">
      <c r="A5783" s="7">
        <v>-0.65</v>
      </c>
      <c r="B5783" s="7">
        <v>2.4819450000000001</v>
      </c>
    </row>
    <row r="5784" spans="1:2">
      <c r="A5784" s="7">
        <v>-0.66</v>
      </c>
      <c r="B5784" s="7">
        <v>3.1671390000000001</v>
      </c>
    </row>
    <row r="5785" spans="1:2">
      <c r="A5785" s="7">
        <v>-0.66</v>
      </c>
      <c r="B5785" s="7">
        <v>3.4998469999999999</v>
      </c>
    </row>
    <row r="5786" spans="1:2">
      <c r="A5786" s="7">
        <v>-0.66</v>
      </c>
      <c r="B5786" s="7">
        <v>2.8146369999999998</v>
      </c>
    </row>
    <row r="5787" spans="1:2">
      <c r="A5787" s="7">
        <v>-0.66</v>
      </c>
      <c r="B5787" s="7">
        <v>5.050319</v>
      </c>
    </row>
    <row r="5788" spans="1:2">
      <c r="A5788" s="7">
        <v>-0.66</v>
      </c>
      <c r="B5788" s="7">
        <v>1.347539</v>
      </c>
    </row>
    <row r="5789" spans="1:2">
      <c r="A5789" s="7">
        <v>-0.66</v>
      </c>
      <c r="B5789" s="7">
        <v>2.5335329999999998</v>
      </c>
    </row>
    <row r="5790" spans="1:2">
      <c r="A5790" s="7">
        <v>-0.66</v>
      </c>
      <c r="B5790" s="7">
        <v>1.309763</v>
      </c>
    </row>
    <row r="5791" spans="1:2">
      <c r="A5791" s="7">
        <v>-0.66</v>
      </c>
      <c r="B5791" s="7">
        <v>2.574109</v>
      </c>
    </row>
    <row r="5792" spans="1:2">
      <c r="A5792" s="7">
        <v>-0.66</v>
      </c>
      <c r="B5792" s="7">
        <v>2.5945680000000002</v>
      </c>
    </row>
    <row r="5793" spans="1:2">
      <c r="A5793" s="7">
        <v>-0.66</v>
      </c>
      <c r="B5793" s="7">
        <v>5.2575969999999996</v>
      </c>
    </row>
    <row r="5794" spans="1:2">
      <c r="A5794" s="7">
        <v>-0.66</v>
      </c>
      <c r="B5794" s="7">
        <v>2.4598810000000002</v>
      </c>
    </row>
    <row r="5795" spans="1:2">
      <c r="A5795" s="7">
        <v>-0.66</v>
      </c>
      <c r="B5795" s="7">
        <v>3.2248670000000002</v>
      </c>
    </row>
    <row r="5796" spans="1:2">
      <c r="A5796" s="7">
        <v>-0.66</v>
      </c>
      <c r="B5796" s="7">
        <v>2.6283430000000001</v>
      </c>
    </row>
    <row r="5797" spans="1:2">
      <c r="A5797" s="7">
        <v>-0.66</v>
      </c>
      <c r="B5797" s="7">
        <v>2.6433819999999999</v>
      </c>
    </row>
    <row r="5798" spans="1:2">
      <c r="A5798" s="7">
        <v>-0.66</v>
      </c>
      <c r="B5798" s="7">
        <v>2.7278790000000002</v>
      </c>
    </row>
    <row r="5799" spans="1:2">
      <c r="A5799" s="7">
        <v>-0.66</v>
      </c>
      <c r="B5799" s="7">
        <v>3.1353870000000001</v>
      </c>
    </row>
    <row r="5800" spans="1:2">
      <c r="A5800" s="7">
        <v>-0.66</v>
      </c>
      <c r="B5800" s="7">
        <v>2.9109409999999998</v>
      </c>
    </row>
    <row r="5801" spans="1:2">
      <c r="A5801" s="7">
        <v>-0.66</v>
      </c>
      <c r="B5801" s="7">
        <v>4.0199400000000001</v>
      </c>
    </row>
    <row r="5802" spans="1:2">
      <c r="A5802" s="7">
        <v>-0.66</v>
      </c>
      <c r="B5802" s="7">
        <v>2.848633</v>
      </c>
    </row>
    <row r="5803" spans="1:2">
      <c r="A5803" s="7">
        <v>-0.66</v>
      </c>
      <c r="B5803" s="7">
        <v>1.6360129999999999</v>
      </c>
    </row>
    <row r="5804" spans="1:2">
      <c r="A5804" s="7">
        <v>-0.66</v>
      </c>
      <c r="B5804" s="7">
        <v>1.9839009999999999</v>
      </c>
    </row>
    <row r="5805" spans="1:2">
      <c r="A5805" s="7">
        <v>-0.66</v>
      </c>
      <c r="B5805" s="7">
        <v>3.0863369999999999</v>
      </c>
    </row>
    <row r="5806" spans="1:2">
      <c r="A5806" s="7">
        <v>-0.66</v>
      </c>
      <c r="B5806" s="7">
        <v>2.2316989999999999</v>
      </c>
    </row>
    <row r="5807" spans="1:2">
      <c r="A5807" s="7">
        <v>-0.66</v>
      </c>
      <c r="B5807" s="7">
        <v>3.0663840000000002</v>
      </c>
    </row>
    <row r="5808" spans="1:2">
      <c r="A5808" s="7">
        <v>-0.66</v>
      </c>
      <c r="B5808" s="7">
        <v>2.1974619999999998</v>
      </c>
    </row>
    <row r="5809" spans="1:2">
      <c r="A5809" s="7">
        <v>-0.66</v>
      </c>
      <c r="B5809" s="7">
        <v>4.2053960000000004</v>
      </c>
    </row>
    <row r="5810" spans="1:2">
      <c r="A5810" s="7">
        <v>-0.66</v>
      </c>
      <c r="B5810" s="7">
        <v>2.3149799999999998</v>
      </c>
    </row>
    <row r="5811" spans="1:2">
      <c r="A5811" s="7">
        <v>-0.66</v>
      </c>
      <c r="B5811" s="7">
        <v>3.144809</v>
      </c>
    </row>
    <row r="5812" spans="1:2">
      <c r="A5812" s="7">
        <v>-0.66</v>
      </c>
      <c r="B5812" s="7">
        <v>2.6220020000000002</v>
      </c>
    </row>
    <row r="5813" spans="1:2">
      <c r="A5813" s="7">
        <v>-0.66</v>
      </c>
      <c r="B5813" s="7">
        <v>4.1887059999999998</v>
      </c>
    </row>
    <row r="5814" spans="1:2">
      <c r="A5814" s="7">
        <v>-0.66</v>
      </c>
      <c r="B5814" s="7">
        <v>1.819482</v>
      </c>
    </row>
    <row r="5815" spans="1:2">
      <c r="A5815" s="7">
        <v>-0.66</v>
      </c>
      <c r="B5815" s="7">
        <v>2.4301900000000001</v>
      </c>
    </row>
    <row r="5816" spans="1:2">
      <c r="A5816" s="7">
        <v>-0.66</v>
      </c>
      <c r="B5816" s="7">
        <v>3.573547</v>
      </c>
    </row>
    <row r="5817" spans="1:2">
      <c r="A5817" s="7">
        <v>-0.66</v>
      </c>
      <c r="B5817" s="7">
        <v>1.9309970000000001</v>
      </c>
    </row>
    <row r="5818" spans="1:2">
      <c r="A5818" s="7">
        <v>-0.66</v>
      </c>
      <c r="B5818" s="7">
        <v>3.800986</v>
      </c>
    </row>
    <row r="5819" spans="1:2">
      <c r="A5819" s="7">
        <v>-0.66</v>
      </c>
      <c r="B5819" s="7">
        <v>1.396083</v>
      </c>
    </row>
    <row r="5820" spans="1:2">
      <c r="A5820" s="7">
        <v>-0.66</v>
      </c>
      <c r="B5820" s="7">
        <v>5.2033360000000002</v>
      </c>
    </row>
    <row r="5821" spans="1:2">
      <c r="A5821" s="7">
        <v>-0.66</v>
      </c>
      <c r="B5821" s="7">
        <v>3.4832610000000002</v>
      </c>
    </row>
    <row r="5822" spans="1:2">
      <c r="A5822" s="7">
        <v>-0.66</v>
      </c>
      <c r="B5822" s="7">
        <v>2.8257789999999998</v>
      </c>
    </row>
    <row r="5823" spans="1:2">
      <c r="A5823" s="7">
        <v>-0.66</v>
      </c>
      <c r="B5823" s="7">
        <v>3.1390850000000001</v>
      </c>
    </row>
    <row r="5824" spans="1:2">
      <c r="A5824" s="7">
        <v>-0.66</v>
      </c>
      <c r="B5824" s="7">
        <v>2.4649540000000001</v>
      </c>
    </row>
    <row r="5825" spans="1:2">
      <c r="A5825" s="7">
        <v>-0.66</v>
      </c>
      <c r="B5825" s="7">
        <v>2.1650309999999999</v>
      </c>
    </row>
    <row r="5826" spans="1:2">
      <c r="A5826" s="7">
        <v>-0.66</v>
      </c>
      <c r="B5826" s="7">
        <v>3.330006</v>
      </c>
    </row>
    <row r="5827" spans="1:2">
      <c r="A5827" s="7">
        <v>-0.66</v>
      </c>
      <c r="B5827" s="7">
        <v>2.2554729999999998</v>
      </c>
    </row>
    <row r="5828" spans="1:2">
      <c r="A5828" s="7">
        <v>-0.66</v>
      </c>
      <c r="B5828" s="7">
        <v>2.0944790000000002</v>
      </c>
    </row>
    <row r="5829" spans="1:2">
      <c r="A5829" s="7">
        <v>-0.66</v>
      </c>
      <c r="B5829" s="7">
        <v>2.5572309999999998</v>
      </c>
    </row>
    <row r="5830" spans="1:2">
      <c r="A5830" s="7">
        <v>-0.66</v>
      </c>
      <c r="B5830" s="7">
        <v>1.342665</v>
      </c>
    </row>
    <row r="5831" spans="1:2">
      <c r="A5831" s="7">
        <v>-0.66</v>
      </c>
      <c r="B5831" s="7">
        <v>1.8527499999999999</v>
      </c>
    </row>
    <row r="5832" spans="1:2">
      <c r="A5832" s="7">
        <v>-0.66</v>
      </c>
      <c r="B5832" s="7">
        <v>2.929265</v>
      </c>
    </row>
    <row r="5833" spans="1:2">
      <c r="A5833" s="7">
        <v>-0.66</v>
      </c>
      <c r="B5833" s="7">
        <v>3.508861</v>
      </c>
    </row>
    <row r="5834" spans="1:2">
      <c r="A5834" s="7">
        <v>-0.66</v>
      </c>
      <c r="B5834" s="7">
        <v>3.1961970000000002</v>
      </c>
    </row>
    <row r="5835" spans="1:2">
      <c r="A5835" s="7">
        <v>-0.66</v>
      </c>
      <c r="B5835" s="7">
        <v>2.0743589999999998</v>
      </c>
    </row>
    <row r="5836" spans="1:2">
      <c r="A5836" s="7">
        <v>-0.66</v>
      </c>
      <c r="B5836" s="7">
        <v>3.5276290000000001</v>
      </c>
    </row>
    <row r="5837" spans="1:2">
      <c r="A5837" s="7">
        <v>-0.66</v>
      </c>
      <c r="B5837" s="7">
        <v>3.146792</v>
      </c>
    </row>
    <row r="5838" spans="1:2">
      <c r="A5838" s="7">
        <v>-0.66</v>
      </c>
      <c r="B5838" s="7">
        <v>2.6734279999999999</v>
      </c>
    </row>
    <row r="5839" spans="1:2">
      <c r="A5839" s="7">
        <v>-0.66</v>
      </c>
      <c r="B5839" s="7">
        <v>3.0214620000000001</v>
      </c>
    </row>
    <row r="5840" spans="1:2">
      <c r="A5840" s="7">
        <v>-0.66</v>
      </c>
      <c r="B5840" s="7">
        <v>1.721066</v>
      </c>
    </row>
    <row r="5841" spans="1:2">
      <c r="A5841" s="7">
        <v>-0.66</v>
      </c>
      <c r="B5841" s="7">
        <v>4.1516869999999999</v>
      </c>
    </row>
    <row r="5842" spans="1:2">
      <c r="A5842" s="7">
        <v>-0.66</v>
      </c>
      <c r="B5842" s="7">
        <v>3.6030340000000001</v>
      </c>
    </row>
    <row r="5843" spans="1:2">
      <c r="A5843" s="7">
        <v>-0.66</v>
      </c>
      <c r="B5843" s="7">
        <v>2.222305</v>
      </c>
    </row>
    <row r="5844" spans="1:2">
      <c r="A5844" s="7">
        <v>-0.66</v>
      </c>
      <c r="B5844" s="7">
        <v>2.1955269999999998</v>
      </c>
    </row>
    <row r="5845" spans="1:2">
      <c r="A5845" s="7">
        <v>-0.66</v>
      </c>
      <c r="B5845" s="7">
        <v>2.116196</v>
      </c>
    </row>
    <row r="5846" spans="1:2">
      <c r="A5846" s="7">
        <v>-0.66</v>
      </c>
      <c r="B5846" s="7">
        <v>2.0109590000000002</v>
      </c>
    </row>
    <row r="5847" spans="1:2">
      <c r="A5847" s="7">
        <v>-0.66</v>
      </c>
      <c r="B5847" s="7">
        <v>3.0380069999999999</v>
      </c>
    </row>
    <row r="5848" spans="1:2">
      <c r="A5848" s="7">
        <v>-0.66</v>
      </c>
      <c r="B5848" s="7">
        <v>1.7824880000000001</v>
      </c>
    </row>
    <row r="5849" spans="1:2">
      <c r="A5849" s="7">
        <v>-0.66</v>
      </c>
      <c r="B5849" s="7">
        <v>4.6318510000000002</v>
      </c>
    </row>
    <row r="5850" spans="1:2">
      <c r="A5850" s="7">
        <v>-0.66</v>
      </c>
      <c r="B5850" s="7">
        <v>2.9360339999999998</v>
      </c>
    </row>
    <row r="5851" spans="1:2">
      <c r="A5851" s="7">
        <v>-0.66</v>
      </c>
      <c r="B5851" s="7">
        <v>2.1715110000000002</v>
      </c>
    </row>
    <row r="5852" spans="1:2">
      <c r="A5852" s="7">
        <v>-0.66</v>
      </c>
      <c r="B5852" s="7">
        <v>3.0524870000000002</v>
      </c>
    </row>
    <row r="5853" spans="1:2">
      <c r="A5853" s="7">
        <v>-0.66</v>
      </c>
      <c r="B5853" s="7">
        <v>2.694191</v>
      </c>
    </row>
    <row r="5854" spans="1:2">
      <c r="A5854" s="7">
        <v>-0.66</v>
      </c>
      <c r="B5854" s="7">
        <v>2.5841660000000002</v>
      </c>
    </row>
    <row r="5855" spans="1:2">
      <c r="A5855" s="7">
        <v>-0.66</v>
      </c>
      <c r="B5855" s="7">
        <v>2.5841660000000002</v>
      </c>
    </row>
    <row r="5856" spans="1:2">
      <c r="A5856" s="7">
        <v>-0.66</v>
      </c>
      <c r="B5856" s="7">
        <v>2.5841660000000002</v>
      </c>
    </row>
    <row r="5857" spans="1:2">
      <c r="A5857" s="7">
        <v>-0.66</v>
      </c>
      <c r="B5857" s="7">
        <v>2.8002929999999999</v>
      </c>
    </row>
    <row r="5858" spans="1:2">
      <c r="A5858" s="7">
        <v>-0.66</v>
      </c>
      <c r="B5858" s="7">
        <v>1.5855699999999999</v>
      </c>
    </row>
    <row r="5859" spans="1:2">
      <c r="A5859" s="7">
        <v>-0.66</v>
      </c>
      <c r="B5859" s="7">
        <v>1.8538019999999999</v>
      </c>
    </row>
    <row r="5860" spans="1:2">
      <c r="A5860" s="7">
        <v>-0.66</v>
      </c>
      <c r="B5860" s="7">
        <v>2.5283579999999999</v>
      </c>
    </row>
    <row r="5861" spans="1:2">
      <c r="A5861" s="7">
        <v>-0.66</v>
      </c>
      <c r="B5861" s="7">
        <v>2.722953</v>
      </c>
    </row>
    <row r="5862" spans="1:2">
      <c r="A5862" s="7">
        <v>-0.66</v>
      </c>
      <c r="B5862" s="7">
        <v>2.4442940000000002</v>
      </c>
    </row>
    <row r="5863" spans="1:2">
      <c r="A5863" s="7">
        <v>-0.66</v>
      </c>
      <c r="B5863" s="7">
        <v>2.8865789999999998</v>
      </c>
    </row>
    <row r="5864" spans="1:2">
      <c r="A5864" s="7">
        <v>-0.66</v>
      </c>
      <c r="B5864" s="7">
        <v>4.0192379999999996</v>
      </c>
    </row>
    <row r="5865" spans="1:2">
      <c r="A5865" s="7">
        <v>-0.66</v>
      </c>
      <c r="B5865" s="7">
        <v>3.761323</v>
      </c>
    </row>
    <row r="5866" spans="1:2">
      <c r="A5866" s="7">
        <v>-0.66</v>
      </c>
      <c r="B5866" s="7">
        <v>2.4242819999999998</v>
      </c>
    </row>
    <row r="5867" spans="1:2">
      <c r="A5867" s="7">
        <v>-0.66</v>
      </c>
      <c r="B5867" s="7">
        <v>2.374593</v>
      </c>
    </row>
    <row r="5868" spans="1:2">
      <c r="A5868" s="7">
        <v>-0.66</v>
      </c>
      <c r="B5868" s="7">
        <v>3.415543</v>
      </c>
    </row>
    <row r="5869" spans="1:2">
      <c r="A5869" s="7">
        <v>-0.66</v>
      </c>
      <c r="B5869" s="7">
        <v>1.710461</v>
      </c>
    </row>
    <row r="5870" spans="1:2">
      <c r="A5870" s="7">
        <v>-0.66</v>
      </c>
      <c r="B5870" s="7">
        <v>2.7347619999999999</v>
      </c>
    </row>
    <row r="5871" spans="1:2">
      <c r="A5871" s="7">
        <v>-0.66</v>
      </c>
      <c r="B5871" s="7">
        <v>2.0647540000000002</v>
      </c>
    </row>
    <row r="5872" spans="1:2">
      <c r="A5872" s="7">
        <v>-0.66</v>
      </c>
      <c r="B5872" s="7">
        <v>3.2438210000000001</v>
      </c>
    </row>
    <row r="5873" spans="1:2">
      <c r="A5873" s="7">
        <v>-0.66</v>
      </c>
      <c r="B5873" s="7">
        <v>4.21075</v>
      </c>
    </row>
    <row r="5874" spans="1:2">
      <c r="A5874" s="7">
        <v>-0.66</v>
      </c>
      <c r="B5874" s="7">
        <v>4.0389039999999996</v>
      </c>
    </row>
    <row r="5875" spans="1:2">
      <c r="A5875" s="7">
        <v>-0.66</v>
      </c>
      <c r="B5875" s="7">
        <v>1.416115</v>
      </c>
    </row>
    <row r="5876" spans="1:2">
      <c r="A5876" s="7">
        <v>-0.66</v>
      </c>
      <c r="B5876" s="7">
        <v>1.463562</v>
      </c>
    </row>
    <row r="5877" spans="1:2">
      <c r="A5877" s="7">
        <v>-0.67</v>
      </c>
      <c r="B5877" s="7">
        <v>4.4016060000000001</v>
      </c>
    </row>
    <row r="5878" spans="1:2">
      <c r="A5878" s="7">
        <v>-0.67</v>
      </c>
      <c r="B5878" s="7">
        <v>1.3934089999999999</v>
      </c>
    </row>
    <row r="5879" spans="1:2">
      <c r="A5879" s="7">
        <v>-0.67</v>
      </c>
      <c r="B5879" s="7">
        <v>2.8896869999999999</v>
      </c>
    </row>
    <row r="5880" spans="1:2">
      <c r="A5880" s="7">
        <v>-0.67</v>
      </c>
      <c r="B5880" s="7">
        <v>3.0059089999999999</v>
      </c>
    </row>
    <row r="5881" spans="1:2">
      <c r="A5881" s="7">
        <v>-0.67</v>
      </c>
      <c r="B5881" s="7">
        <v>2.2931119999999998</v>
      </c>
    </row>
    <row r="5882" spans="1:2">
      <c r="A5882" s="7">
        <v>-0.67</v>
      </c>
      <c r="B5882" s="7">
        <v>4.5705220000000004</v>
      </c>
    </row>
    <row r="5883" spans="1:2">
      <c r="A5883" s="7">
        <v>-0.67</v>
      </c>
      <c r="B5883" s="7">
        <v>1.792799</v>
      </c>
    </row>
    <row r="5884" spans="1:2">
      <c r="A5884" s="7">
        <v>-0.67</v>
      </c>
      <c r="B5884" s="7">
        <v>2.3104689999999999</v>
      </c>
    </row>
    <row r="5885" spans="1:2">
      <c r="A5885" s="7">
        <v>-0.67</v>
      </c>
      <c r="B5885" s="7">
        <v>3.514453</v>
      </c>
    </row>
    <row r="5886" spans="1:2">
      <c r="A5886" s="7">
        <v>-0.67</v>
      </c>
      <c r="B5886" s="7">
        <v>5.1957750000000003</v>
      </c>
    </row>
    <row r="5887" spans="1:2">
      <c r="A5887" s="7">
        <v>-0.67</v>
      </c>
      <c r="B5887" s="7">
        <v>1.62757</v>
      </c>
    </row>
    <row r="5888" spans="1:2">
      <c r="A5888" s="7">
        <v>-0.67</v>
      </c>
      <c r="B5888" s="7">
        <v>2.4711699999999999</v>
      </c>
    </row>
    <row r="5889" spans="1:2">
      <c r="A5889" s="7">
        <v>-0.67</v>
      </c>
      <c r="B5889" s="7">
        <v>1.8360590000000001</v>
      </c>
    </row>
    <row r="5890" spans="1:2">
      <c r="A5890" s="7">
        <v>-0.67</v>
      </c>
      <c r="B5890" s="7">
        <v>2.5949119999999999</v>
      </c>
    </row>
    <row r="5891" spans="1:2">
      <c r="A5891" s="7">
        <v>-0.67</v>
      </c>
      <c r="B5891" s="7">
        <v>3.3079239999999999</v>
      </c>
    </row>
    <row r="5892" spans="1:2">
      <c r="A5892" s="7">
        <v>-0.67</v>
      </c>
      <c r="B5892" s="7">
        <v>3.2720850000000001</v>
      </c>
    </row>
    <row r="5893" spans="1:2">
      <c r="A5893" s="7">
        <v>-0.67</v>
      </c>
      <c r="B5893" s="7">
        <v>3.6184310000000002</v>
      </c>
    </row>
    <row r="5894" spans="1:2">
      <c r="A5894" s="7">
        <v>-0.67</v>
      </c>
      <c r="B5894" s="7">
        <v>2.188596</v>
      </c>
    </row>
    <row r="5895" spans="1:2">
      <c r="A5895" s="7">
        <v>-0.67</v>
      </c>
      <c r="B5895" s="7">
        <v>4.1634989999999998</v>
      </c>
    </row>
    <row r="5896" spans="1:2">
      <c r="A5896" s="7">
        <v>-0.67</v>
      </c>
      <c r="B5896" s="7">
        <v>2.8565140000000002</v>
      </c>
    </row>
    <row r="5897" spans="1:2">
      <c r="A5897" s="7">
        <v>-0.67</v>
      </c>
      <c r="B5897" s="7">
        <v>3.1357240000000002</v>
      </c>
    </row>
    <row r="5898" spans="1:2">
      <c r="A5898" s="7">
        <v>-0.67</v>
      </c>
      <c r="B5898" s="7">
        <v>2.9051870000000002</v>
      </c>
    </row>
    <row r="5899" spans="1:2">
      <c r="A5899" s="7">
        <v>-0.67</v>
      </c>
      <c r="B5899" s="7">
        <v>2.5587840000000002</v>
      </c>
    </row>
    <row r="5900" spans="1:2">
      <c r="A5900" s="7">
        <v>-0.67</v>
      </c>
      <c r="B5900" s="7">
        <v>2.6092919999999999</v>
      </c>
    </row>
    <row r="5901" spans="1:2">
      <c r="A5901" s="7">
        <v>-0.67</v>
      </c>
      <c r="B5901" s="7">
        <v>2.258318</v>
      </c>
    </row>
    <row r="5902" spans="1:2">
      <c r="A5902" s="7">
        <v>-0.67</v>
      </c>
      <c r="B5902" s="7">
        <v>1.80775</v>
      </c>
    </row>
    <row r="5903" spans="1:2">
      <c r="A5903" s="7">
        <v>-0.67</v>
      </c>
      <c r="B5903" s="7">
        <v>2.3958529999999998</v>
      </c>
    </row>
    <row r="5904" spans="1:2">
      <c r="A5904" s="7">
        <v>-0.67</v>
      </c>
      <c r="B5904" s="7">
        <v>2.9431250000000002</v>
      </c>
    </row>
    <row r="5905" spans="1:2">
      <c r="A5905" s="7">
        <v>-0.67</v>
      </c>
      <c r="B5905" s="7">
        <v>2.271557</v>
      </c>
    </row>
    <row r="5906" spans="1:2">
      <c r="A5906" s="7">
        <v>-0.67</v>
      </c>
      <c r="B5906" s="7">
        <v>2.243817</v>
      </c>
    </row>
    <row r="5907" spans="1:2">
      <c r="A5907" s="7">
        <v>-0.67</v>
      </c>
      <c r="B5907" s="7">
        <v>5.0986570000000002</v>
      </c>
    </row>
    <row r="5908" spans="1:2">
      <c r="A5908" s="7">
        <v>-0.67</v>
      </c>
      <c r="B5908" s="7">
        <v>3.49742</v>
      </c>
    </row>
    <row r="5909" spans="1:2">
      <c r="A5909" s="7">
        <v>-0.67</v>
      </c>
      <c r="B5909" s="7">
        <v>3.4853529999999999</v>
      </c>
    </row>
    <row r="5910" spans="1:2">
      <c r="A5910" s="7">
        <v>-0.67</v>
      </c>
      <c r="B5910" s="7">
        <v>1.8936360000000001</v>
      </c>
    </row>
    <row r="5911" spans="1:2">
      <c r="A5911" s="7">
        <v>-0.67</v>
      </c>
      <c r="B5911" s="7">
        <v>2.3224960000000001</v>
      </c>
    </row>
    <row r="5912" spans="1:2">
      <c r="A5912" s="7">
        <v>-0.67</v>
      </c>
      <c r="B5912" s="7">
        <v>1.8753649999999999</v>
      </c>
    </row>
    <row r="5913" spans="1:2">
      <c r="A5913" s="7">
        <v>-0.67</v>
      </c>
      <c r="B5913" s="7">
        <v>2.6789770000000002</v>
      </c>
    </row>
    <row r="5914" spans="1:2">
      <c r="A5914" s="7">
        <v>-0.67</v>
      </c>
      <c r="B5914" s="7">
        <v>1.4318569999999999</v>
      </c>
    </row>
    <row r="5915" spans="1:2">
      <c r="A5915" s="7">
        <v>-0.67</v>
      </c>
      <c r="B5915" s="7">
        <v>2.1503130000000001</v>
      </c>
    </row>
    <row r="5916" spans="1:2">
      <c r="A5916" s="7">
        <v>-0.67</v>
      </c>
      <c r="B5916" s="7">
        <v>2.2068669999999999</v>
      </c>
    </row>
    <row r="5917" spans="1:2">
      <c r="A5917" s="7">
        <v>-0.67</v>
      </c>
      <c r="B5917" s="7">
        <v>2.7936510000000001</v>
      </c>
    </row>
    <row r="5918" spans="1:2">
      <c r="A5918" s="7">
        <v>-0.67</v>
      </c>
      <c r="B5918" s="7">
        <v>1.8866689999999999</v>
      </c>
    </row>
    <row r="5919" spans="1:2">
      <c r="A5919" s="7">
        <v>-0.67</v>
      </c>
      <c r="B5919" s="7">
        <v>2.122954</v>
      </c>
    </row>
    <row r="5920" spans="1:2">
      <c r="A5920" s="7">
        <v>-0.67</v>
      </c>
      <c r="B5920" s="7">
        <v>3.5778310000000002</v>
      </c>
    </row>
    <row r="5921" spans="1:2">
      <c r="A5921" s="7">
        <v>-0.67</v>
      </c>
      <c r="B5921" s="7">
        <v>2.6264020000000001</v>
      </c>
    </row>
    <row r="5922" spans="1:2">
      <c r="A5922" s="7">
        <v>-0.67</v>
      </c>
      <c r="B5922" s="7">
        <v>2.9831120000000002</v>
      </c>
    </row>
    <row r="5923" spans="1:2">
      <c r="A5923" s="7">
        <v>-0.67</v>
      </c>
      <c r="B5923" s="7">
        <v>2.5692650000000001</v>
      </c>
    </row>
    <row r="5924" spans="1:2">
      <c r="A5924" s="7">
        <v>-0.67</v>
      </c>
      <c r="B5924" s="7">
        <v>1.726915</v>
      </c>
    </row>
    <row r="5925" spans="1:2">
      <c r="A5925" s="7">
        <v>-0.67</v>
      </c>
      <c r="B5925" s="7">
        <v>1.655972</v>
      </c>
    </row>
    <row r="5926" spans="1:2">
      <c r="A5926" s="7">
        <v>-0.67</v>
      </c>
      <c r="B5926" s="7">
        <v>1.7555130000000001</v>
      </c>
    </row>
    <row r="5927" spans="1:2">
      <c r="A5927" s="7">
        <v>-0.67</v>
      </c>
      <c r="B5927" s="7">
        <v>2.2237070000000001</v>
      </c>
    </row>
    <row r="5928" spans="1:2">
      <c r="A5928" s="7">
        <v>-0.67</v>
      </c>
      <c r="B5928" s="7">
        <v>1.7092860000000001</v>
      </c>
    </row>
    <row r="5929" spans="1:2">
      <c r="A5929" s="7">
        <v>-0.67</v>
      </c>
      <c r="B5929" s="7">
        <v>4.3047050000000002</v>
      </c>
    </row>
    <row r="5930" spans="1:2">
      <c r="A5930" s="7">
        <v>-0.67</v>
      </c>
      <c r="B5930" s="7">
        <v>3.9580099999999998</v>
      </c>
    </row>
    <row r="5931" spans="1:2">
      <c r="A5931" s="7">
        <v>-0.67</v>
      </c>
      <c r="B5931" s="7">
        <v>1.3693630000000001</v>
      </c>
    </row>
    <row r="5932" spans="1:2">
      <c r="A5932" s="7">
        <v>-0.67</v>
      </c>
      <c r="B5932" s="7">
        <v>3.1802830000000002</v>
      </c>
    </row>
    <row r="5933" spans="1:2">
      <c r="A5933" s="7">
        <v>-0.67</v>
      </c>
      <c r="B5933" s="7">
        <v>1.782694</v>
      </c>
    </row>
    <row r="5934" spans="1:2">
      <c r="A5934" s="7">
        <v>-0.67</v>
      </c>
      <c r="B5934" s="7">
        <v>2.6328879999999999</v>
      </c>
    </row>
    <row r="5935" spans="1:2">
      <c r="A5935" s="7">
        <v>-0.67</v>
      </c>
      <c r="B5935" s="7">
        <v>2.9377499999999999</v>
      </c>
    </row>
    <row r="5936" spans="1:2">
      <c r="A5936" s="7">
        <v>-0.67</v>
      </c>
      <c r="B5936" s="7">
        <v>1.6871350000000001</v>
      </c>
    </row>
    <row r="5937" spans="1:2">
      <c r="A5937" s="7">
        <v>-0.67</v>
      </c>
      <c r="B5937" s="7">
        <v>1.9455420000000001</v>
      </c>
    </row>
    <row r="5938" spans="1:2">
      <c r="A5938" s="7">
        <v>-0.67</v>
      </c>
      <c r="B5938" s="7">
        <v>5.2207710000000001</v>
      </c>
    </row>
    <row r="5939" spans="1:2">
      <c r="A5939" s="7">
        <v>-0.67</v>
      </c>
      <c r="B5939" s="7">
        <v>3.0558730000000001</v>
      </c>
    </row>
    <row r="5940" spans="1:2">
      <c r="A5940" s="7">
        <v>-0.67</v>
      </c>
      <c r="B5940" s="7">
        <v>2.4791979999999998</v>
      </c>
    </row>
    <row r="5941" spans="1:2">
      <c r="A5941" s="7">
        <v>-0.67</v>
      </c>
      <c r="B5941" s="7">
        <v>2.6133510000000002</v>
      </c>
    </row>
    <row r="5942" spans="1:2">
      <c r="A5942" s="7">
        <v>-0.67</v>
      </c>
      <c r="B5942" s="7">
        <v>1.847777</v>
      </c>
    </row>
    <row r="5943" spans="1:2">
      <c r="A5943" s="7">
        <v>-0.67</v>
      </c>
      <c r="B5943" s="7">
        <v>2.9940699999999998</v>
      </c>
    </row>
    <row r="5944" spans="1:2">
      <c r="A5944" s="7">
        <v>-0.67</v>
      </c>
      <c r="B5944" s="7">
        <v>3.212269</v>
      </c>
    </row>
    <row r="5945" spans="1:2">
      <c r="A5945" s="7">
        <v>-0.67</v>
      </c>
      <c r="B5945" s="7">
        <v>4.4034959999999996</v>
      </c>
    </row>
    <row r="5946" spans="1:2">
      <c r="A5946" s="7">
        <v>-0.67</v>
      </c>
      <c r="B5946" s="7">
        <v>2.487171</v>
      </c>
    </row>
    <row r="5947" spans="1:2">
      <c r="A5947" s="7">
        <v>-0.67</v>
      </c>
      <c r="B5947" s="7">
        <v>2.9461810000000002</v>
      </c>
    </row>
    <row r="5948" spans="1:2">
      <c r="A5948" s="7">
        <v>-0.67</v>
      </c>
      <c r="B5948" s="7">
        <v>2.1714899999999999</v>
      </c>
    </row>
    <row r="5949" spans="1:2">
      <c r="A5949" s="7">
        <v>-0.67</v>
      </c>
      <c r="B5949" s="7">
        <v>2.0440390000000002</v>
      </c>
    </row>
    <row r="5950" spans="1:2">
      <c r="A5950" s="7">
        <v>-0.67</v>
      </c>
      <c r="B5950" s="7">
        <v>2.0032719999999999</v>
      </c>
    </row>
    <row r="5951" spans="1:2">
      <c r="A5951" s="7">
        <v>-0.67</v>
      </c>
      <c r="B5951" s="7">
        <v>3.1427450000000001</v>
      </c>
    </row>
    <row r="5952" spans="1:2">
      <c r="A5952" s="7">
        <v>-0.67</v>
      </c>
      <c r="B5952" s="7">
        <v>2.7525810000000002</v>
      </c>
    </row>
    <row r="5953" spans="1:2">
      <c r="A5953" s="7">
        <v>-0.67</v>
      </c>
      <c r="B5953" s="7">
        <v>1.3917219999999999</v>
      </c>
    </row>
    <row r="5954" spans="1:2">
      <c r="A5954" s="7">
        <v>-0.67</v>
      </c>
      <c r="B5954" s="7">
        <v>2.3442750000000001</v>
      </c>
    </row>
    <row r="5955" spans="1:2">
      <c r="A5955" s="7">
        <v>-0.67</v>
      </c>
      <c r="B5955" s="7">
        <v>1.9945269999999999</v>
      </c>
    </row>
    <row r="5956" spans="1:2">
      <c r="A5956" s="7">
        <v>-0.67</v>
      </c>
      <c r="B5956" s="7">
        <v>3.1917559999999998</v>
      </c>
    </row>
    <row r="5957" spans="1:2">
      <c r="A5957" s="7">
        <v>-0.67</v>
      </c>
      <c r="B5957" s="7">
        <v>2.338457</v>
      </c>
    </row>
    <row r="5958" spans="1:2">
      <c r="A5958" s="7">
        <v>-0.67</v>
      </c>
      <c r="B5958" s="7">
        <v>2.338457</v>
      </c>
    </row>
    <row r="5959" spans="1:2">
      <c r="A5959" s="7">
        <v>-0.67</v>
      </c>
      <c r="B5959" s="7">
        <v>2.0774499999999998</v>
      </c>
    </row>
    <row r="5960" spans="1:2">
      <c r="A5960" s="7">
        <v>-0.67</v>
      </c>
      <c r="B5960" s="7">
        <v>3.495994</v>
      </c>
    </row>
    <row r="5961" spans="1:2">
      <c r="A5961" s="7">
        <v>-0.67</v>
      </c>
      <c r="B5961" s="7">
        <v>1.6176269999999999</v>
      </c>
    </row>
    <row r="5962" spans="1:2">
      <c r="A5962" s="7">
        <v>-0.67</v>
      </c>
      <c r="B5962" s="7">
        <v>2.5072260000000002</v>
      </c>
    </row>
    <row r="5963" spans="1:2">
      <c r="A5963" s="7">
        <v>-0.67</v>
      </c>
      <c r="B5963" s="7">
        <v>2.6976079999999998</v>
      </c>
    </row>
    <row r="5964" spans="1:2">
      <c r="A5964" s="7">
        <v>-0.67</v>
      </c>
      <c r="B5964" s="7">
        <v>1.759474</v>
      </c>
    </row>
    <row r="5965" spans="1:2">
      <c r="A5965" s="7">
        <v>-0.67</v>
      </c>
      <c r="B5965" s="7">
        <v>2.494586</v>
      </c>
    </row>
    <row r="5966" spans="1:2">
      <c r="A5966" s="7">
        <v>-0.67</v>
      </c>
      <c r="B5966" s="7">
        <v>2.3928099999999999</v>
      </c>
    </row>
    <row r="5967" spans="1:2">
      <c r="A5967" s="7">
        <v>-0.67</v>
      </c>
      <c r="B5967" s="7">
        <v>2.6451570000000002</v>
      </c>
    </row>
    <row r="5968" spans="1:2">
      <c r="A5968" s="7">
        <v>-0.67</v>
      </c>
      <c r="B5968" s="7">
        <v>4.24573</v>
      </c>
    </row>
    <row r="5969" spans="1:2">
      <c r="A5969" s="7">
        <v>-0.67</v>
      </c>
      <c r="B5969" s="7">
        <v>3.4218709999999999</v>
      </c>
    </row>
    <row r="5970" spans="1:2">
      <c r="A5970" s="7">
        <v>-0.67</v>
      </c>
      <c r="B5970" s="7">
        <v>2.4850479999999999</v>
      </c>
    </row>
    <row r="5971" spans="1:2">
      <c r="A5971" s="7">
        <v>-0.67</v>
      </c>
      <c r="B5971" s="7">
        <v>3.5762930000000002</v>
      </c>
    </row>
    <row r="5972" spans="1:2">
      <c r="A5972" s="7">
        <v>-0.67</v>
      </c>
      <c r="B5972" s="7">
        <v>3.6849189999999998</v>
      </c>
    </row>
    <row r="5973" spans="1:2">
      <c r="A5973" s="7">
        <v>-0.67</v>
      </c>
      <c r="B5973" s="7">
        <v>2.3556509999999999</v>
      </c>
    </row>
    <row r="5974" spans="1:2">
      <c r="A5974" s="7">
        <v>-0.67</v>
      </c>
      <c r="B5974" s="7">
        <v>3.4807480000000002</v>
      </c>
    </row>
    <row r="5975" spans="1:2">
      <c r="A5975" s="7">
        <v>-0.67</v>
      </c>
      <c r="B5975" s="7">
        <v>3.8489939999999998</v>
      </c>
    </row>
    <row r="5976" spans="1:2">
      <c r="A5976" s="7">
        <v>-0.67</v>
      </c>
      <c r="B5976" s="7">
        <v>3.8123010000000002</v>
      </c>
    </row>
    <row r="5977" spans="1:2">
      <c r="A5977" s="7">
        <v>-0.68</v>
      </c>
      <c r="B5977" s="7">
        <v>3.215611</v>
      </c>
    </row>
    <row r="5978" spans="1:2">
      <c r="A5978" s="7">
        <v>-0.68</v>
      </c>
      <c r="B5978" s="7">
        <v>5.0005509999999997</v>
      </c>
    </row>
    <row r="5979" spans="1:2">
      <c r="A5979" s="7">
        <v>-0.68</v>
      </c>
      <c r="B5979" s="7">
        <v>2.4504969999999999</v>
      </c>
    </row>
    <row r="5980" spans="1:2">
      <c r="A5980" s="7">
        <v>-0.68</v>
      </c>
      <c r="B5980" s="7">
        <v>2.9999920000000002</v>
      </c>
    </row>
    <row r="5981" spans="1:2">
      <c r="A5981" s="7">
        <v>-0.68</v>
      </c>
      <c r="B5981" s="7">
        <v>4.1522209999999999</v>
      </c>
    </row>
    <row r="5982" spans="1:2">
      <c r="A5982" s="7">
        <v>-0.68</v>
      </c>
      <c r="B5982" s="7">
        <v>1.5874919999999999</v>
      </c>
    </row>
    <row r="5983" spans="1:2">
      <c r="A5983" s="7">
        <v>-0.68</v>
      </c>
      <c r="B5983" s="7">
        <v>2.0569489999999999</v>
      </c>
    </row>
    <row r="5984" spans="1:2">
      <c r="A5984" s="7">
        <v>-0.68</v>
      </c>
      <c r="B5984" s="7">
        <v>2.0569489999999999</v>
      </c>
    </row>
    <row r="5985" spans="1:2">
      <c r="A5985" s="7">
        <v>-0.68</v>
      </c>
      <c r="B5985" s="7">
        <v>2.0433870000000001</v>
      </c>
    </row>
    <row r="5986" spans="1:2">
      <c r="A5986" s="7">
        <v>-0.68</v>
      </c>
      <c r="B5986" s="7">
        <v>2.2778139999999998</v>
      </c>
    </row>
    <row r="5987" spans="1:2">
      <c r="A5987" s="7">
        <v>-0.68</v>
      </c>
      <c r="B5987" s="7">
        <v>3.7872849999999998</v>
      </c>
    </row>
    <row r="5988" spans="1:2">
      <c r="A5988" s="7">
        <v>-0.68</v>
      </c>
      <c r="B5988" s="7">
        <v>1.4902260000000001</v>
      </c>
    </row>
    <row r="5989" spans="1:2">
      <c r="A5989" s="7">
        <v>-0.68</v>
      </c>
      <c r="B5989" s="7">
        <v>2.5856669999999999</v>
      </c>
    </row>
    <row r="5990" spans="1:2">
      <c r="A5990" s="7">
        <v>-0.68</v>
      </c>
      <c r="B5990" s="7">
        <v>2.8631869999999999</v>
      </c>
    </row>
    <row r="5991" spans="1:2">
      <c r="A5991" s="7">
        <v>-0.68</v>
      </c>
      <c r="B5991" s="7">
        <v>2.001134</v>
      </c>
    </row>
    <row r="5992" spans="1:2">
      <c r="A5992" s="7">
        <v>-0.68</v>
      </c>
      <c r="B5992" s="7">
        <v>2.859362</v>
      </c>
    </row>
    <row r="5993" spans="1:2">
      <c r="A5993" s="7">
        <v>-0.68</v>
      </c>
      <c r="B5993" s="7">
        <v>4.308859</v>
      </c>
    </row>
    <row r="5994" spans="1:2">
      <c r="A5994" s="7">
        <v>-0.68</v>
      </c>
      <c r="B5994" s="7">
        <v>1.9113500000000001</v>
      </c>
    </row>
    <row r="5995" spans="1:2">
      <c r="A5995" s="7">
        <v>-0.68</v>
      </c>
      <c r="B5995" s="7">
        <v>2.2252719999999999</v>
      </c>
    </row>
    <row r="5996" spans="1:2">
      <c r="A5996" s="7">
        <v>-0.68</v>
      </c>
      <c r="B5996" s="7">
        <v>3.970294</v>
      </c>
    </row>
    <row r="5997" spans="1:2">
      <c r="A5997" s="7">
        <v>-0.68</v>
      </c>
      <c r="B5997" s="7">
        <v>2.22403</v>
      </c>
    </row>
    <row r="5998" spans="1:2">
      <c r="A5998" s="7">
        <v>-0.68</v>
      </c>
      <c r="B5998" s="7">
        <v>1.562333</v>
      </c>
    </row>
    <row r="5999" spans="1:2">
      <c r="A5999" s="7">
        <v>-0.68</v>
      </c>
      <c r="B5999" s="7">
        <v>3.6555439999999999</v>
      </c>
    </row>
    <row r="6000" spans="1:2">
      <c r="A6000" s="7">
        <v>-0.68</v>
      </c>
      <c r="B6000" s="7">
        <v>2.7047680000000001</v>
      </c>
    </row>
    <row r="6001" spans="1:2">
      <c r="A6001" s="7">
        <v>-0.68</v>
      </c>
      <c r="B6001" s="7">
        <v>1.853113</v>
      </c>
    </row>
    <row r="6002" spans="1:2">
      <c r="A6002" s="7">
        <v>-0.68</v>
      </c>
      <c r="B6002" s="7">
        <v>4.2978050000000003</v>
      </c>
    </row>
    <row r="6003" spans="1:2">
      <c r="A6003" s="7">
        <v>-0.68</v>
      </c>
      <c r="B6003" s="7">
        <v>2.6308150000000001</v>
      </c>
    </row>
    <row r="6004" spans="1:2">
      <c r="A6004" s="7">
        <v>-0.68</v>
      </c>
      <c r="B6004" s="7">
        <v>4.2613149999999997</v>
      </c>
    </row>
    <row r="6005" spans="1:2">
      <c r="A6005" s="7">
        <v>-0.68</v>
      </c>
      <c r="B6005" s="7">
        <v>1.3640049999999999</v>
      </c>
    </row>
    <row r="6006" spans="1:2">
      <c r="A6006" s="7">
        <v>-0.68</v>
      </c>
      <c r="B6006" s="7">
        <v>1.993422</v>
      </c>
    </row>
    <row r="6007" spans="1:2">
      <c r="A6007" s="7">
        <v>-0.68</v>
      </c>
      <c r="B6007" s="7">
        <v>2.0481880000000001</v>
      </c>
    </row>
    <row r="6008" spans="1:2">
      <c r="A6008" s="7">
        <v>-0.68</v>
      </c>
      <c r="B6008" s="7">
        <v>1.8681680000000001</v>
      </c>
    </row>
    <row r="6009" spans="1:2">
      <c r="A6009" s="7">
        <v>-0.68</v>
      </c>
      <c r="B6009" s="7">
        <v>2.735992</v>
      </c>
    </row>
    <row r="6010" spans="1:2">
      <c r="A6010" s="7">
        <v>-0.68</v>
      </c>
      <c r="B6010" s="7">
        <v>1.7780370000000001</v>
      </c>
    </row>
    <row r="6011" spans="1:2">
      <c r="A6011" s="7">
        <v>-0.68</v>
      </c>
      <c r="B6011" s="7">
        <v>2.5176910000000001</v>
      </c>
    </row>
    <row r="6012" spans="1:2">
      <c r="A6012" s="7">
        <v>-0.68</v>
      </c>
      <c r="B6012" s="7">
        <v>1.3961319999999999</v>
      </c>
    </row>
    <row r="6013" spans="1:2">
      <c r="A6013" s="7">
        <v>-0.68</v>
      </c>
      <c r="B6013" s="7">
        <v>4.6704239999999997</v>
      </c>
    </row>
    <row r="6014" spans="1:2">
      <c r="A6014" s="7">
        <v>-0.68</v>
      </c>
      <c r="B6014" s="7">
        <v>3.8109030000000002</v>
      </c>
    </row>
    <row r="6015" spans="1:2">
      <c r="A6015" s="7">
        <v>-0.68</v>
      </c>
      <c r="B6015" s="7">
        <v>2.9988489999999999</v>
      </c>
    </row>
    <row r="6016" spans="1:2">
      <c r="A6016" s="7">
        <v>-0.68</v>
      </c>
      <c r="B6016" s="7">
        <v>1.944825</v>
      </c>
    </row>
    <row r="6017" spans="1:2">
      <c r="A6017" s="7">
        <v>-0.68</v>
      </c>
      <c r="B6017" s="7">
        <v>2.541995</v>
      </c>
    </row>
    <row r="6018" spans="1:2">
      <c r="A6018" s="7">
        <v>-0.68</v>
      </c>
      <c r="B6018" s="7">
        <v>2.8286929999999999</v>
      </c>
    </row>
    <row r="6019" spans="1:2">
      <c r="A6019" s="7">
        <v>-0.68</v>
      </c>
      <c r="B6019" s="7">
        <v>3.497268</v>
      </c>
    </row>
    <row r="6020" spans="1:2">
      <c r="A6020" s="7">
        <v>-0.68</v>
      </c>
      <c r="B6020" s="7">
        <v>3.6318670000000002</v>
      </c>
    </row>
    <row r="6021" spans="1:2">
      <c r="A6021" s="7">
        <v>-0.68</v>
      </c>
      <c r="B6021" s="7">
        <v>1.7597050000000001</v>
      </c>
    </row>
    <row r="6022" spans="1:2">
      <c r="A6022" s="7">
        <v>-0.68</v>
      </c>
      <c r="B6022" s="7">
        <v>3.066646</v>
      </c>
    </row>
    <row r="6023" spans="1:2">
      <c r="A6023" s="7">
        <v>-0.68</v>
      </c>
      <c r="B6023" s="7">
        <v>2.7675190000000001</v>
      </c>
    </row>
    <row r="6024" spans="1:2">
      <c r="A6024" s="7">
        <v>-0.68</v>
      </c>
      <c r="B6024" s="7">
        <v>2.030424</v>
      </c>
    </row>
    <row r="6025" spans="1:2">
      <c r="A6025" s="7">
        <v>-0.68</v>
      </c>
      <c r="B6025" s="7">
        <v>1.7483329999999999</v>
      </c>
    </row>
    <row r="6026" spans="1:2">
      <c r="A6026" s="7">
        <v>-0.68</v>
      </c>
      <c r="B6026" s="7">
        <v>2.9562409999999999</v>
      </c>
    </row>
    <row r="6027" spans="1:2">
      <c r="A6027" s="7">
        <v>-0.68</v>
      </c>
      <c r="B6027" s="7">
        <v>2.0351720000000002</v>
      </c>
    </row>
    <row r="6028" spans="1:2">
      <c r="A6028" s="7">
        <v>-0.68</v>
      </c>
      <c r="B6028" s="7">
        <v>1.7061120000000001</v>
      </c>
    </row>
    <row r="6029" spans="1:2">
      <c r="A6029" s="7">
        <v>-0.68</v>
      </c>
      <c r="B6029" s="7">
        <v>1.874689</v>
      </c>
    </row>
    <row r="6030" spans="1:2">
      <c r="A6030" s="7">
        <v>-0.68</v>
      </c>
      <c r="B6030" s="7">
        <v>1.491722</v>
      </c>
    </row>
    <row r="6031" spans="1:2">
      <c r="A6031" s="7">
        <v>-0.68</v>
      </c>
      <c r="B6031" s="7">
        <v>3.1771250000000002</v>
      </c>
    </row>
    <row r="6032" spans="1:2">
      <c r="A6032" s="7">
        <v>-0.68</v>
      </c>
      <c r="B6032" s="7">
        <v>2.4067530000000001</v>
      </c>
    </row>
    <row r="6033" spans="1:2">
      <c r="A6033" s="7">
        <v>-0.68</v>
      </c>
      <c r="B6033" s="7">
        <v>2.0726200000000001</v>
      </c>
    </row>
    <row r="6034" spans="1:2">
      <c r="A6034" s="7">
        <v>-0.68</v>
      </c>
      <c r="B6034" s="7">
        <v>1.507055</v>
      </c>
    </row>
    <row r="6035" spans="1:2">
      <c r="A6035" s="7">
        <v>-0.68</v>
      </c>
      <c r="B6035" s="7">
        <v>2.7566999999999999</v>
      </c>
    </row>
    <row r="6036" spans="1:2">
      <c r="A6036" s="7">
        <v>-0.68</v>
      </c>
      <c r="B6036" s="7">
        <v>1.544254</v>
      </c>
    </row>
    <row r="6037" spans="1:2">
      <c r="A6037" s="7">
        <v>-0.68</v>
      </c>
      <c r="B6037" s="7">
        <v>1.5314350000000001</v>
      </c>
    </row>
    <row r="6038" spans="1:2">
      <c r="A6038" s="7">
        <v>-0.68</v>
      </c>
      <c r="B6038" s="7">
        <v>1.5314350000000001</v>
      </c>
    </row>
    <row r="6039" spans="1:2">
      <c r="A6039" s="7">
        <v>-0.68</v>
      </c>
      <c r="B6039" s="7">
        <v>1.5314350000000001</v>
      </c>
    </row>
    <row r="6040" spans="1:2">
      <c r="A6040" s="7">
        <v>-0.68</v>
      </c>
      <c r="B6040" s="7">
        <v>1.5314350000000001</v>
      </c>
    </row>
    <row r="6041" spans="1:2">
      <c r="A6041" s="7">
        <v>-0.68</v>
      </c>
      <c r="B6041" s="7">
        <v>1.5314350000000001</v>
      </c>
    </row>
    <row r="6042" spans="1:2">
      <c r="A6042" s="7">
        <v>-0.68</v>
      </c>
      <c r="B6042" s="7">
        <v>1.5314350000000001</v>
      </c>
    </row>
    <row r="6043" spans="1:2">
      <c r="A6043" s="7">
        <v>-0.68</v>
      </c>
      <c r="B6043" s="7">
        <v>1.5314350000000001</v>
      </c>
    </row>
    <row r="6044" spans="1:2">
      <c r="A6044" s="7">
        <v>-0.68</v>
      </c>
      <c r="B6044" s="7">
        <v>1.5314350000000001</v>
      </c>
    </row>
    <row r="6045" spans="1:2">
      <c r="A6045" s="7">
        <v>-0.68</v>
      </c>
      <c r="B6045" s="7">
        <v>1.5314350000000001</v>
      </c>
    </row>
    <row r="6046" spans="1:2">
      <c r="A6046" s="7">
        <v>-0.68</v>
      </c>
      <c r="B6046" s="7">
        <v>1.5314350000000001</v>
      </c>
    </row>
    <row r="6047" spans="1:2">
      <c r="A6047" s="7">
        <v>-0.68</v>
      </c>
      <c r="B6047" s="7">
        <v>1.5314350000000001</v>
      </c>
    </row>
    <row r="6048" spans="1:2">
      <c r="A6048" s="7">
        <v>-0.68</v>
      </c>
      <c r="B6048" s="7">
        <v>1.5314350000000001</v>
      </c>
    </row>
    <row r="6049" spans="1:2">
      <c r="A6049" s="7">
        <v>-0.68</v>
      </c>
      <c r="B6049" s="7">
        <v>1.5314350000000001</v>
      </c>
    </row>
    <row r="6050" spans="1:2">
      <c r="A6050" s="7">
        <v>-0.68</v>
      </c>
      <c r="B6050" s="7">
        <v>1.5314350000000001</v>
      </c>
    </row>
    <row r="6051" spans="1:2">
      <c r="A6051" s="7">
        <v>-0.68</v>
      </c>
      <c r="B6051" s="7">
        <v>1.5314350000000001</v>
      </c>
    </row>
    <row r="6052" spans="1:2">
      <c r="A6052" s="7">
        <v>-0.68</v>
      </c>
      <c r="B6052" s="7">
        <v>1.5314350000000001</v>
      </c>
    </row>
    <row r="6053" spans="1:2">
      <c r="A6053" s="7">
        <v>-0.68</v>
      </c>
      <c r="B6053" s="7">
        <v>1.5314350000000001</v>
      </c>
    </row>
    <row r="6054" spans="1:2">
      <c r="A6054" s="7">
        <v>-0.68</v>
      </c>
      <c r="B6054" s="7">
        <v>1.5314350000000001</v>
      </c>
    </row>
    <row r="6055" spans="1:2">
      <c r="A6055" s="7">
        <v>-0.68</v>
      </c>
      <c r="B6055" s="7">
        <v>1.5314350000000001</v>
      </c>
    </row>
    <row r="6056" spans="1:2">
      <c r="A6056" s="7">
        <v>-0.68</v>
      </c>
      <c r="B6056" s="7">
        <v>1.5314350000000001</v>
      </c>
    </row>
    <row r="6057" spans="1:2">
      <c r="A6057" s="7">
        <v>-0.68</v>
      </c>
      <c r="B6057" s="7">
        <v>1.5314350000000001</v>
      </c>
    </row>
    <row r="6058" spans="1:2">
      <c r="A6058" s="7">
        <v>-0.68</v>
      </c>
      <c r="B6058" s="7">
        <v>1.5314350000000001</v>
      </c>
    </row>
    <row r="6059" spans="1:2">
      <c r="A6059" s="7">
        <v>-0.68</v>
      </c>
      <c r="B6059" s="7">
        <v>1.5314350000000001</v>
      </c>
    </row>
    <row r="6060" spans="1:2">
      <c r="A6060" s="7">
        <v>-0.68</v>
      </c>
      <c r="B6060" s="7">
        <v>1.5314350000000001</v>
      </c>
    </row>
    <row r="6061" spans="1:2">
      <c r="A6061" s="7">
        <v>-0.68</v>
      </c>
      <c r="B6061" s="7">
        <v>1.5314350000000001</v>
      </c>
    </row>
    <row r="6062" spans="1:2">
      <c r="A6062" s="7">
        <v>-0.68</v>
      </c>
      <c r="B6062" s="7">
        <v>1.5314350000000001</v>
      </c>
    </row>
    <row r="6063" spans="1:2">
      <c r="A6063" s="7">
        <v>-0.68</v>
      </c>
      <c r="B6063" s="7">
        <v>1.5314350000000001</v>
      </c>
    </row>
    <row r="6064" spans="1:2">
      <c r="A6064" s="7">
        <v>-0.68</v>
      </c>
      <c r="B6064" s="7">
        <v>1.5314350000000001</v>
      </c>
    </row>
    <row r="6065" spans="1:2">
      <c r="A6065" s="7">
        <v>-0.68</v>
      </c>
      <c r="B6065" s="7">
        <v>1.5314350000000001</v>
      </c>
    </row>
    <row r="6066" spans="1:2">
      <c r="A6066" s="7">
        <v>-0.68</v>
      </c>
      <c r="B6066" s="7">
        <v>1.5314350000000001</v>
      </c>
    </row>
    <row r="6067" spans="1:2">
      <c r="A6067" s="7">
        <v>-0.68</v>
      </c>
      <c r="B6067" s="7">
        <v>1.5314350000000001</v>
      </c>
    </row>
    <row r="6068" spans="1:2">
      <c r="A6068" s="7">
        <v>-0.68</v>
      </c>
      <c r="B6068" s="7">
        <v>1.5314350000000001</v>
      </c>
    </row>
    <row r="6069" spans="1:2">
      <c r="A6069" s="7">
        <v>-0.68</v>
      </c>
      <c r="B6069" s="7">
        <v>1.5314350000000001</v>
      </c>
    </row>
    <row r="6070" spans="1:2">
      <c r="A6070" s="7">
        <v>-0.68</v>
      </c>
      <c r="B6070" s="7">
        <v>1.5314350000000001</v>
      </c>
    </row>
    <row r="6071" spans="1:2">
      <c r="A6071" s="7">
        <v>-0.68</v>
      </c>
      <c r="B6071" s="7">
        <v>1.5314350000000001</v>
      </c>
    </row>
    <row r="6072" spans="1:2">
      <c r="A6072" s="7">
        <v>-0.68</v>
      </c>
      <c r="B6072" s="7">
        <v>1.5314350000000001</v>
      </c>
    </row>
    <row r="6073" spans="1:2">
      <c r="A6073" s="7">
        <v>-0.68</v>
      </c>
      <c r="B6073" s="7">
        <v>1.5314350000000001</v>
      </c>
    </row>
    <row r="6074" spans="1:2">
      <c r="A6074" s="7">
        <v>-0.68</v>
      </c>
      <c r="B6074" s="7">
        <v>1.5314350000000001</v>
      </c>
    </row>
    <row r="6075" spans="1:2">
      <c r="A6075" s="7">
        <v>-0.68</v>
      </c>
      <c r="B6075" s="7">
        <v>1.5314350000000001</v>
      </c>
    </row>
    <row r="6076" spans="1:2">
      <c r="A6076" s="7">
        <v>-0.68</v>
      </c>
      <c r="B6076" s="7">
        <v>1.5314350000000001</v>
      </c>
    </row>
    <row r="6077" spans="1:2">
      <c r="A6077" s="7">
        <v>-0.68</v>
      </c>
      <c r="B6077" s="7">
        <v>1.5314350000000001</v>
      </c>
    </row>
    <row r="6078" spans="1:2">
      <c r="A6078" s="7">
        <v>-0.68</v>
      </c>
      <c r="B6078" s="7">
        <v>1.5314350000000001</v>
      </c>
    </row>
    <row r="6079" spans="1:2">
      <c r="A6079" s="7">
        <v>-0.68</v>
      </c>
      <c r="B6079" s="7">
        <v>1.5314350000000001</v>
      </c>
    </row>
    <row r="6080" spans="1:2">
      <c r="A6080" s="7">
        <v>-0.68</v>
      </c>
      <c r="B6080" s="7">
        <v>1.5314350000000001</v>
      </c>
    </row>
    <row r="6081" spans="1:2">
      <c r="A6081" s="7">
        <v>-0.68</v>
      </c>
      <c r="B6081" s="7">
        <v>1.5314350000000001</v>
      </c>
    </row>
    <row r="6082" spans="1:2">
      <c r="A6082" s="7">
        <v>-0.68</v>
      </c>
      <c r="B6082" s="7">
        <v>1.5314350000000001</v>
      </c>
    </row>
    <row r="6083" spans="1:2">
      <c r="A6083" s="7">
        <v>-0.68</v>
      </c>
      <c r="B6083" s="7">
        <v>1.5314350000000001</v>
      </c>
    </row>
    <row r="6084" spans="1:2">
      <c r="A6084" s="7">
        <v>-0.68</v>
      </c>
      <c r="B6084" s="7">
        <v>1.5314350000000001</v>
      </c>
    </row>
    <row r="6085" spans="1:2">
      <c r="A6085" s="7">
        <v>-0.68</v>
      </c>
      <c r="B6085" s="7">
        <v>1.5314350000000001</v>
      </c>
    </row>
    <row r="6086" spans="1:2">
      <c r="A6086" s="7">
        <v>-0.68</v>
      </c>
      <c r="B6086" s="7">
        <v>1.698008</v>
      </c>
    </row>
    <row r="6087" spans="1:2">
      <c r="A6087" s="7">
        <v>-0.68</v>
      </c>
      <c r="B6087" s="7">
        <v>2.3575569999999999</v>
      </c>
    </row>
    <row r="6088" spans="1:2">
      <c r="A6088" s="7">
        <v>-0.68</v>
      </c>
      <c r="B6088" s="7">
        <v>2.9835880000000001</v>
      </c>
    </row>
    <row r="6089" spans="1:2">
      <c r="A6089" s="7">
        <v>-0.68</v>
      </c>
      <c r="B6089" s="7">
        <v>2.6181730000000001</v>
      </c>
    </row>
    <row r="6090" spans="1:2">
      <c r="A6090" s="7">
        <v>-0.68</v>
      </c>
      <c r="B6090" s="7">
        <v>1.7411829999999999</v>
      </c>
    </row>
    <row r="6091" spans="1:2">
      <c r="A6091" s="7">
        <v>-0.68</v>
      </c>
      <c r="B6091" s="7">
        <v>1.965578</v>
      </c>
    </row>
    <row r="6092" spans="1:2">
      <c r="A6092" s="7">
        <v>-0.68</v>
      </c>
      <c r="B6092" s="7">
        <v>1.8696470000000001</v>
      </c>
    </row>
    <row r="6093" spans="1:2">
      <c r="A6093" s="7">
        <v>-0.68</v>
      </c>
      <c r="B6093" s="7">
        <v>2.1463860000000001</v>
      </c>
    </row>
    <row r="6094" spans="1:2">
      <c r="A6094" s="7">
        <v>-0.68</v>
      </c>
      <c r="B6094" s="7">
        <v>3.880811</v>
      </c>
    </row>
    <row r="6095" spans="1:2">
      <c r="A6095" s="7">
        <v>-0.68</v>
      </c>
      <c r="B6095" s="7">
        <v>1.9665710000000001</v>
      </c>
    </row>
    <row r="6096" spans="1:2">
      <c r="A6096" s="7">
        <v>-0.68</v>
      </c>
      <c r="B6096" s="7">
        <v>3.933649</v>
      </c>
    </row>
    <row r="6097" spans="1:2">
      <c r="A6097" s="7">
        <v>-0.68</v>
      </c>
      <c r="B6097" s="7">
        <v>1.733867</v>
      </c>
    </row>
    <row r="6098" spans="1:2">
      <c r="A6098" s="7">
        <v>-0.68</v>
      </c>
      <c r="B6098" s="7">
        <v>2.9433569999999998</v>
      </c>
    </row>
    <row r="6099" spans="1:2">
      <c r="A6099" s="7">
        <v>-0.68</v>
      </c>
      <c r="B6099" s="7">
        <v>2.4314040000000001</v>
      </c>
    </row>
    <row r="6100" spans="1:2">
      <c r="A6100" s="7">
        <v>-0.68</v>
      </c>
      <c r="B6100" s="7">
        <v>2.3627020000000001</v>
      </c>
    </row>
    <row r="6101" spans="1:2">
      <c r="A6101" s="7">
        <v>-0.68</v>
      </c>
      <c r="B6101" s="7">
        <v>1.8701920000000001</v>
      </c>
    </row>
    <row r="6102" spans="1:2">
      <c r="A6102" s="7">
        <v>-0.68</v>
      </c>
      <c r="B6102" s="7">
        <v>1.9736419999999999</v>
      </c>
    </row>
    <row r="6103" spans="1:2">
      <c r="A6103" s="7">
        <v>-0.68</v>
      </c>
      <c r="B6103" s="7">
        <v>2.9576220000000002</v>
      </c>
    </row>
    <row r="6104" spans="1:2">
      <c r="A6104" s="7">
        <v>-0.68</v>
      </c>
      <c r="B6104" s="7">
        <v>3.9502739999999998</v>
      </c>
    </row>
    <row r="6105" spans="1:2">
      <c r="A6105" s="7">
        <v>-0.68</v>
      </c>
      <c r="B6105" s="7">
        <v>2.5176419999999999</v>
      </c>
    </row>
    <row r="6106" spans="1:2">
      <c r="A6106" s="7">
        <v>-0.68</v>
      </c>
      <c r="B6106" s="7">
        <v>2.3500230000000002</v>
      </c>
    </row>
    <row r="6107" spans="1:2">
      <c r="A6107" s="7">
        <v>-0.68</v>
      </c>
      <c r="B6107" s="7">
        <v>2.5823740000000002</v>
      </c>
    </row>
    <row r="6108" spans="1:2">
      <c r="A6108" s="7">
        <v>-0.68</v>
      </c>
      <c r="B6108" s="7">
        <v>3.832481</v>
      </c>
    </row>
    <row r="6109" spans="1:2">
      <c r="A6109" s="7">
        <v>-0.68</v>
      </c>
      <c r="B6109" s="7">
        <v>3.4638909999999998</v>
      </c>
    </row>
    <row r="6110" spans="1:2">
      <c r="A6110" s="7">
        <v>-0.68</v>
      </c>
      <c r="B6110" s="7">
        <v>2.4425379999999999</v>
      </c>
    </row>
    <row r="6111" spans="1:2">
      <c r="A6111" s="7">
        <v>-0.68</v>
      </c>
      <c r="B6111" s="7">
        <v>1.97122</v>
      </c>
    </row>
    <row r="6112" spans="1:2">
      <c r="A6112" s="7">
        <v>-0.68</v>
      </c>
      <c r="B6112" s="7">
        <v>2.33222</v>
      </c>
    </row>
    <row r="6113" spans="1:2">
      <c r="A6113" s="7">
        <v>-0.68</v>
      </c>
      <c r="B6113" s="7">
        <v>2.061375</v>
      </c>
    </row>
    <row r="6114" spans="1:2">
      <c r="A6114" s="7">
        <v>-0.68</v>
      </c>
      <c r="B6114" s="7">
        <v>1.672167</v>
      </c>
    </row>
    <row r="6115" spans="1:2">
      <c r="A6115" s="7">
        <v>-0.68</v>
      </c>
      <c r="B6115" s="7">
        <v>3.4176350000000002</v>
      </c>
    </row>
    <row r="6116" spans="1:2">
      <c r="A6116" s="7">
        <v>-0.68</v>
      </c>
      <c r="B6116" s="7">
        <v>2.7420119999999999</v>
      </c>
    </row>
    <row r="6117" spans="1:2">
      <c r="A6117" s="7">
        <v>-0.68</v>
      </c>
      <c r="B6117" s="7">
        <v>1.442607</v>
      </c>
    </row>
    <row r="6118" spans="1:2">
      <c r="A6118" s="7">
        <v>-0.68</v>
      </c>
      <c r="B6118" s="7">
        <v>3.0982440000000002</v>
      </c>
    </row>
    <row r="6119" spans="1:2">
      <c r="A6119" s="7">
        <v>-0.68</v>
      </c>
      <c r="B6119" s="7">
        <v>2.6566019999999999</v>
      </c>
    </row>
    <row r="6120" spans="1:2">
      <c r="A6120" s="7">
        <v>-0.69</v>
      </c>
      <c r="B6120" s="7">
        <v>3.031622</v>
      </c>
    </row>
    <row r="6121" spans="1:2">
      <c r="A6121" s="7">
        <v>-0.69</v>
      </c>
      <c r="B6121" s="7">
        <v>3.41161</v>
      </c>
    </row>
    <row r="6122" spans="1:2">
      <c r="A6122" s="7">
        <v>-0.69</v>
      </c>
      <c r="B6122" s="7">
        <v>2.8902610000000002</v>
      </c>
    </row>
    <row r="6123" spans="1:2">
      <c r="A6123" s="7">
        <v>-0.69</v>
      </c>
      <c r="B6123" s="7">
        <v>1.7870440000000001</v>
      </c>
    </row>
    <row r="6124" spans="1:2">
      <c r="A6124" s="7">
        <v>-0.69</v>
      </c>
      <c r="B6124" s="7">
        <v>1.8795170000000001</v>
      </c>
    </row>
    <row r="6125" spans="1:2">
      <c r="A6125" s="7">
        <v>-0.69</v>
      </c>
      <c r="B6125" s="7">
        <v>2.4036249999999999</v>
      </c>
    </row>
    <row r="6126" spans="1:2">
      <c r="A6126" s="7">
        <v>-0.69</v>
      </c>
      <c r="B6126" s="7">
        <v>2.4618380000000002</v>
      </c>
    </row>
    <row r="6127" spans="1:2">
      <c r="A6127" s="7">
        <v>-0.69</v>
      </c>
      <c r="B6127" s="7">
        <v>2.2717459999999998</v>
      </c>
    </row>
    <row r="6128" spans="1:2">
      <c r="A6128" s="7">
        <v>-0.69</v>
      </c>
      <c r="B6128" s="7">
        <v>3.0250170000000001</v>
      </c>
    </row>
    <row r="6129" spans="1:2">
      <c r="A6129" s="7">
        <v>-0.69</v>
      </c>
      <c r="B6129" s="7">
        <v>1.5983959999999999</v>
      </c>
    </row>
    <row r="6130" spans="1:2">
      <c r="A6130" s="7">
        <v>-0.69</v>
      </c>
      <c r="B6130" s="7">
        <v>4.1073919999999999</v>
      </c>
    </row>
    <row r="6131" spans="1:2">
      <c r="A6131" s="7">
        <v>-0.69</v>
      </c>
      <c r="B6131" s="7">
        <v>2.792624</v>
      </c>
    </row>
    <row r="6132" spans="1:2">
      <c r="A6132" s="7">
        <v>-0.69</v>
      </c>
      <c r="B6132" s="7">
        <v>4.2659209999999996</v>
      </c>
    </row>
    <row r="6133" spans="1:2">
      <c r="A6133" s="7">
        <v>-0.69</v>
      </c>
      <c r="B6133" s="7">
        <v>2.9588179999999999</v>
      </c>
    </row>
    <row r="6134" spans="1:2">
      <c r="A6134" s="7">
        <v>-0.69</v>
      </c>
      <c r="B6134" s="7">
        <v>2.297644</v>
      </c>
    </row>
    <row r="6135" spans="1:2">
      <c r="A6135" s="7">
        <v>-0.69</v>
      </c>
      <c r="B6135" s="7">
        <v>3.1149680000000002</v>
      </c>
    </row>
    <row r="6136" spans="1:2">
      <c r="A6136" s="7">
        <v>-0.69</v>
      </c>
      <c r="B6136" s="7">
        <v>2.8926340000000001</v>
      </c>
    </row>
    <row r="6137" spans="1:2">
      <c r="A6137" s="7">
        <v>-0.69</v>
      </c>
      <c r="B6137" s="7">
        <v>2.6863510000000002</v>
      </c>
    </row>
    <row r="6138" spans="1:2">
      <c r="A6138" s="7">
        <v>-0.69</v>
      </c>
      <c r="B6138" s="7">
        <v>3.283331</v>
      </c>
    </row>
    <row r="6139" spans="1:2">
      <c r="A6139" s="7">
        <v>-0.69</v>
      </c>
      <c r="B6139" s="7">
        <v>1.8252600000000001</v>
      </c>
    </row>
    <row r="6140" spans="1:2">
      <c r="A6140" s="7">
        <v>-0.69</v>
      </c>
      <c r="B6140" s="7">
        <v>2.1204450000000001</v>
      </c>
    </row>
    <row r="6141" spans="1:2">
      <c r="A6141" s="7">
        <v>-0.69</v>
      </c>
      <c r="B6141" s="7">
        <v>3.1080009999999998</v>
      </c>
    </row>
    <row r="6142" spans="1:2">
      <c r="A6142" s="7">
        <v>-0.69</v>
      </c>
      <c r="B6142" s="7">
        <v>3.3426529999999999</v>
      </c>
    </row>
    <row r="6143" spans="1:2">
      <c r="A6143" s="7">
        <v>-0.69</v>
      </c>
      <c r="B6143" s="7">
        <v>3.5400839999999998</v>
      </c>
    </row>
    <row r="6144" spans="1:2">
      <c r="A6144" s="7">
        <v>-0.69</v>
      </c>
      <c r="B6144" s="7">
        <v>2.7592310000000002</v>
      </c>
    </row>
    <row r="6145" spans="1:2">
      <c r="A6145" s="7">
        <v>-0.69</v>
      </c>
      <c r="B6145" s="7">
        <v>3.274362</v>
      </c>
    </row>
    <row r="6146" spans="1:2">
      <c r="A6146" s="7">
        <v>-0.69</v>
      </c>
      <c r="B6146" s="7">
        <v>2.6441479999999999</v>
      </c>
    </row>
    <row r="6147" spans="1:2">
      <c r="A6147" s="7">
        <v>-0.69</v>
      </c>
      <c r="B6147" s="7">
        <v>2.892201</v>
      </c>
    </row>
    <row r="6148" spans="1:2">
      <c r="A6148" s="7">
        <v>-0.69</v>
      </c>
      <c r="B6148" s="7">
        <v>2.8741669999999999</v>
      </c>
    </row>
    <row r="6149" spans="1:2">
      <c r="A6149" s="7">
        <v>-0.69</v>
      </c>
      <c r="B6149" s="7">
        <v>2.077896</v>
      </c>
    </row>
    <row r="6150" spans="1:2">
      <c r="A6150" s="7">
        <v>-0.69</v>
      </c>
      <c r="B6150" s="7">
        <v>3.1259640000000002</v>
      </c>
    </row>
    <row r="6151" spans="1:2">
      <c r="A6151" s="7">
        <v>-0.69</v>
      </c>
      <c r="B6151" s="7">
        <v>2.8190010000000001</v>
      </c>
    </row>
    <row r="6152" spans="1:2">
      <c r="A6152" s="7">
        <v>-0.69</v>
      </c>
      <c r="B6152" s="7">
        <v>1.307134</v>
      </c>
    </row>
    <row r="6153" spans="1:2">
      <c r="A6153" s="7">
        <v>-0.69</v>
      </c>
      <c r="B6153" s="7">
        <v>3.8033860000000002</v>
      </c>
    </row>
    <row r="6154" spans="1:2">
      <c r="A6154" s="7">
        <v>-0.69</v>
      </c>
      <c r="B6154" s="7">
        <v>3.6507369999999999</v>
      </c>
    </row>
    <row r="6155" spans="1:2">
      <c r="A6155" s="7">
        <v>-0.69</v>
      </c>
      <c r="B6155" s="7">
        <v>2.3950140000000002</v>
      </c>
    </row>
    <row r="6156" spans="1:2">
      <c r="A6156" s="7">
        <v>-0.69</v>
      </c>
      <c r="B6156" s="7">
        <v>2.4439419999999998</v>
      </c>
    </row>
    <row r="6157" spans="1:2">
      <c r="A6157" s="7">
        <v>-0.69</v>
      </c>
      <c r="B6157" s="7">
        <v>3.100095</v>
      </c>
    </row>
    <row r="6158" spans="1:2">
      <c r="A6158" s="7">
        <v>-0.69</v>
      </c>
      <c r="B6158" s="7">
        <v>1.669999</v>
      </c>
    </row>
    <row r="6159" spans="1:2">
      <c r="A6159" s="7">
        <v>-0.69</v>
      </c>
      <c r="B6159" s="7">
        <v>2.2181739999999999</v>
      </c>
    </row>
    <row r="6160" spans="1:2">
      <c r="A6160" s="7">
        <v>-0.69</v>
      </c>
      <c r="B6160" s="7">
        <v>1.8003150000000001</v>
      </c>
    </row>
    <row r="6161" spans="1:2">
      <c r="A6161" s="7">
        <v>-0.69</v>
      </c>
      <c r="B6161" s="7">
        <v>3.0835650000000001</v>
      </c>
    </row>
    <row r="6162" spans="1:2">
      <c r="A6162" s="7">
        <v>-0.69</v>
      </c>
      <c r="B6162" s="7">
        <v>3.3038669999999999</v>
      </c>
    </row>
    <row r="6163" spans="1:2">
      <c r="A6163" s="7">
        <v>-0.69</v>
      </c>
      <c r="B6163" s="7">
        <v>2.8438210000000002</v>
      </c>
    </row>
    <row r="6164" spans="1:2">
      <c r="A6164" s="7">
        <v>-0.69</v>
      </c>
      <c r="B6164" s="7">
        <v>2.276421</v>
      </c>
    </row>
    <row r="6165" spans="1:2">
      <c r="A6165" s="7">
        <v>-0.69</v>
      </c>
      <c r="B6165" s="7">
        <v>2.6098669999999999</v>
      </c>
    </row>
    <row r="6166" spans="1:2">
      <c r="A6166" s="7">
        <v>-0.69</v>
      </c>
      <c r="B6166" s="7">
        <v>1.4734210000000001</v>
      </c>
    </row>
    <row r="6167" spans="1:2">
      <c r="A6167" s="7">
        <v>-0.69</v>
      </c>
      <c r="B6167" s="7">
        <v>2.0947619999999998</v>
      </c>
    </row>
    <row r="6168" spans="1:2">
      <c r="A6168" s="7">
        <v>-0.69</v>
      </c>
      <c r="B6168" s="7">
        <v>1.903114</v>
      </c>
    </row>
    <row r="6169" spans="1:2">
      <c r="A6169" s="7">
        <v>-0.69</v>
      </c>
      <c r="B6169" s="7">
        <v>3.319696</v>
      </c>
    </row>
    <row r="6170" spans="1:2">
      <c r="A6170" s="7">
        <v>-0.69</v>
      </c>
      <c r="B6170" s="7">
        <v>2.402361</v>
      </c>
    </row>
    <row r="6171" spans="1:2">
      <c r="A6171" s="7">
        <v>-0.69</v>
      </c>
      <c r="B6171" s="7">
        <v>2.8033350000000001</v>
      </c>
    </row>
    <row r="6172" spans="1:2">
      <c r="A6172" s="7">
        <v>-0.69</v>
      </c>
      <c r="B6172" s="7">
        <v>2.517334</v>
      </c>
    </row>
    <row r="6173" spans="1:2">
      <c r="A6173" s="7">
        <v>-0.69</v>
      </c>
      <c r="B6173" s="7">
        <v>2.4784389999999998</v>
      </c>
    </row>
    <row r="6174" spans="1:2">
      <c r="A6174" s="7">
        <v>-0.69</v>
      </c>
      <c r="B6174" s="7">
        <v>3.1669100000000001</v>
      </c>
    </row>
    <row r="6175" spans="1:2">
      <c r="A6175" s="7">
        <v>-0.69</v>
      </c>
      <c r="B6175" s="7">
        <v>3.5219610000000001</v>
      </c>
    </row>
    <row r="6176" spans="1:2">
      <c r="A6176" s="7">
        <v>-0.69</v>
      </c>
      <c r="B6176" s="7">
        <v>3.4585490000000001</v>
      </c>
    </row>
    <row r="6177" spans="1:2">
      <c r="A6177" s="7">
        <v>-0.69</v>
      </c>
      <c r="B6177" s="7">
        <v>2.3454470000000001</v>
      </c>
    </row>
    <row r="6178" spans="1:2">
      <c r="A6178" s="7">
        <v>-0.69</v>
      </c>
      <c r="B6178" s="7">
        <v>2.2266379999999999</v>
      </c>
    </row>
    <row r="6179" spans="1:2">
      <c r="A6179" s="7">
        <v>-0.69</v>
      </c>
      <c r="B6179" s="7">
        <v>1.5351049999999999</v>
      </c>
    </row>
    <row r="6180" spans="1:2">
      <c r="A6180" s="7">
        <v>-0.69</v>
      </c>
      <c r="B6180" s="7">
        <v>1.4399040000000001</v>
      </c>
    </row>
    <row r="6181" spans="1:2">
      <c r="A6181" s="7">
        <v>-0.69</v>
      </c>
      <c r="B6181" s="7">
        <v>3.6757559999999998</v>
      </c>
    </row>
    <row r="6182" spans="1:2">
      <c r="A6182" s="7">
        <v>-0.69</v>
      </c>
      <c r="B6182" s="7">
        <v>2.67876</v>
      </c>
    </row>
    <row r="6183" spans="1:2">
      <c r="A6183" s="7">
        <v>-0.69</v>
      </c>
      <c r="B6183" s="7">
        <v>3.8801990000000002</v>
      </c>
    </row>
    <row r="6184" spans="1:2">
      <c r="A6184" s="7">
        <v>-0.69</v>
      </c>
      <c r="B6184" s="7">
        <v>3.844258</v>
      </c>
    </row>
    <row r="6185" spans="1:2">
      <c r="A6185" s="7">
        <v>-0.69</v>
      </c>
      <c r="B6185" s="7">
        <v>2.8149899999999999</v>
      </c>
    </row>
    <row r="6186" spans="1:2">
      <c r="A6186" s="7">
        <v>-0.69</v>
      </c>
      <c r="B6186" s="7">
        <v>3.9890059999999998</v>
      </c>
    </row>
    <row r="6187" spans="1:2">
      <c r="A6187" s="7">
        <v>-0.69</v>
      </c>
      <c r="B6187" s="7">
        <v>1.9800660000000001</v>
      </c>
    </row>
    <row r="6188" spans="1:2">
      <c r="A6188" s="7">
        <v>-0.69</v>
      </c>
      <c r="B6188" s="7">
        <v>1.7228669999999999</v>
      </c>
    </row>
    <row r="6189" spans="1:2">
      <c r="A6189" s="7">
        <v>-0.69</v>
      </c>
      <c r="B6189" s="7">
        <v>1.764319</v>
      </c>
    </row>
    <row r="6190" spans="1:2">
      <c r="A6190" s="7">
        <v>-0.69</v>
      </c>
      <c r="B6190" s="7">
        <v>3.009779</v>
      </c>
    </row>
    <row r="6191" spans="1:2">
      <c r="A6191" s="7">
        <v>-0.69</v>
      </c>
      <c r="B6191" s="7">
        <v>1.330171</v>
      </c>
    </row>
    <row r="6192" spans="1:2">
      <c r="A6192" s="7">
        <v>-0.69</v>
      </c>
      <c r="B6192" s="7">
        <v>1.6949989999999999</v>
      </c>
    </row>
    <row r="6193" spans="1:2">
      <c r="A6193" s="7">
        <v>-0.69</v>
      </c>
      <c r="B6193" s="7">
        <v>3.2261700000000002</v>
      </c>
    </row>
    <row r="6194" spans="1:2">
      <c r="A6194" s="7">
        <v>-0.69</v>
      </c>
      <c r="B6194" s="7">
        <v>3.2770060000000001</v>
      </c>
    </row>
    <row r="6195" spans="1:2">
      <c r="A6195" s="7">
        <v>-0.69</v>
      </c>
      <c r="B6195" s="7">
        <v>1.649994</v>
      </c>
    </row>
    <row r="6196" spans="1:2">
      <c r="A6196" s="7">
        <v>-0.69</v>
      </c>
      <c r="B6196" s="7">
        <v>2.8123490000000002</v>
      </c>
    </row>
    <row r="6197" spans="1:2">
      <c r="A6197" s="7">
        <v>-0.69</v>
      </c>
      <c r="B6197" s="7">
        <v>2.6183100000000001</v>
      </c>
    </row>
    <row r="6198" spans="1:2">
      <c r="A6198" s="7">
        <v>-0.69</v>
      </c>
      <c r="B6198" s="7">
        <v>1.8999740000000001</v>
      </c>
    </row>
    <row r="6199" spans="1:2">
      <c r="A6199" s="7">
        <v>-0.69</v>
      </c>
      <c r="B6199" s="7">
        <v>4.1409229999999999</v>
      </c>
    </row>
    <row r="6200" spans="1:2">
      <c r="A6200" s="7">
        <v>-0.69</v>
      </c>
      <c r="B6200" s="7">
        <v>2.9554999999999998</v>
      </c>
    </row>
    <row r="6201" spans="1:2">
      <c r="A6201" s="7">
        <v>-0.69</v>
      </c>
      <c r="B6201" s="7">
        <v>3.2349839999999999</v>
      </c>
    </row>
    <row r="6202" spans="1:2">
      <c r="A6202" s="7">
        <v>-0.69</v>
      </c>
      <c r="B6202" s="7">
        <v>1.8088770000000001</v>
      </c>
    </row>
    <row r="6203" spans="1:2">
      <c r="A6203" s="7">
        <v>-0.69</v>
      </c>
      <c r="B6203" s="7">
        <v>2.934034</v>
      </c>
    </row>
    <row r="6204" spans="1:2">
      <c r="A6204" s="7">
        <v>-0.69</v>
      </c>
      <c r="B6204" s="7">
        <v>3.218715</v>
      </c>
    </row>
    <row r="6205" spans="1:2">
      <c r="A6205" s="7">
        <v>-0.69</v>
      </c>
      <c r="B6205" s="7">
        <v>3.930107</v>
      </c>
    </row>
    <row r="6206" spans="1:2">
      <c r="A6206" s="7">
        <v>-0.69</v>
      </c>
      <c r="B6206" s="7">
        <v>2.2604280000000001</v>
      </c>
    </row>
    <row r="6207" spans="1:2">
      <c r="A6207" s="7">
        <v>-0.69</v>
      </c>
      <c r="B6207" s="7">
        <v>3.9959899999999999</v>
      </c>
    </row>
    <row r="6208" spans="1:2">
      <c r="A6208" s="7">
        <v>-0.69</v>
      </c>
      <c r="B6208" s="7">
        <v>3.888325</v>
      </c>
    </row>
    <row r="6209" spans="1:2">
      <c r="A6209" s="7">
        <v>-0.69</v>
      </c>
      <c r="B6209" s="7">
        <v>1.557461</v>
      </c>
    </row>
    <row r="6210" spans="1:2">
      <c r="A6210" s="7">
        <v>-0.69</v>
      </c>
      <c r="B6210" s="7">
        <v>3.669829</v>
      </c>
    </row>
    <row r="6211" spans="1:2">
      <c r="A6211" s="7">
        <v>-0.69</v>
      </c>
      <c r="B6211" s="7">
        <v>2.335432</v>
      </c>
    </row>
    <row r="6212" spans="1:2">
      <c r="A6212" s="7">
        <v>-0.69</v>
      </c>
      <c r="B6212" s="7">
        <v>2.9476969999999998</v>
      </c>
    </row>
    <row r="6213" spans="1:2">
      <c r="A6213" s="7">
        <v>-0.69</v>
      </c>
      <c r="B6213" s="7">
        <v>3.0148640000000002</v>
      </c>
    </row>
    <row r="6214" spans="1:2">
      <c r="A6214" s="7">
        <v>-0.69</v>
      </c>
      <c r="B6214" s="7">
        <v>2.9647009999999998</v>
      </c>
    </row>
    <row r="6215" spans="1:2">
      <c r="A6215" s="7">
        <v>-0.69</v>
      </c>
      <c r="B6215" s="7">
        <v>2.9647009999999998</v>
      </c>
    </row>
    <row r="6216" spans="1:2">
      <c r="A6216" s="7">
        <v>-0.69</v>
      </c>
      <c r="B6216" s="7">
        <v>1.320945</v>
      </c>
    </row>
    <row r="6217" spans="1:2">
      <c r="A6217" s="7">
        <v>-0.69</v>
      </c>
      <c r="B6217" s="7">
        <v>3.2473109999999998</v>
      </c>
    </row>
    <row r="6218" spans="1:2">
      <c r="A6218" s="7">
        <v>-0.7</v>
      </c>
      <c r="B6218" s="7">
        <v>2.7979189999999998</v>
      </c>
    </row>
    <row r="6219" spans="1:2">
      <c r="A6219" s="7">
        <v>-0.7</v>
      </c>
      <c r="B6219" s="7">
        <v>2.6947700000000001</v>
      </c>
    </row>
    <row r="6220" spans="1:2">
      <c r="A6220" s="7">
        <v>-0.7</v>
      </c>
      <c r="B6220" s="7">
        <v>2.5997340000000002</v>
      </c>
    </row>
    <row r="6221" spans="1:2">
      <c r="A6221" s="7">
        <v>-0.7</v>
      </c>
      <c r="B6221" s="7">
        <v>3.9529719999999999</v>
      </c>
    </row>
    <row r="6222" spans="1:2">
      <c r="A6222" s="7">
        <v>-0.7</v>
      </c>
      <c r="B6222" s="7">
        <v>1.9823170000000001</v>
      </c>
    </row>
    <row r="6223" spans="1:2">
      <c r="A6223" s="7">
        <v>-0.7</v>
      </c>
      <c r="B6223" s="7">
        <v>1.9823170000000001</v>
      </c>
    </row>
    <row r="6224" spans="1:2">
      <c r="A6224" s="7">
        <v>-0.7</v>
      </c>
      <c r="B6224" s="7">
        <v>1.4100699999999999</v>
      </c>
    </row>
    <row r="6225" spans="1:2">
      <c r="A6225" s="7">
        <v>-0.7</v>
      </c>
      <c r="B6225" s="7">
        <v>1.428777</v>
      </c>
    </row>
    <row r="6226" spans="1:2">
      <c r="A6226" s="7">
        <v>-0.7</v>
      </c>
      <c r="B6226" s="7">
        <v>2.8587099999999999</v>
      </c>
    </row>
    <row r="6227" spans="1:2">
      <c r="A6227" s="7">
        <v>-0.7</v>
      </c>
      <c r="B6227" s="7">
        <v>1.843445</v>
      </c>
    </row>
    <row r="6228" spans="1:2">
      <c r="A6228" s="7">
        <v>-0.7</v>
      </c>
      <c r="B6228" s="7">
        <v>2.3767860000000001</v>
      </c>
    </row>
    <row r="6229" spans="1:2">
      <c r="A6229" s="7">
        <v>-0.7</v>
      </c>
      <c r="B6229" s="7">
        <v>4.0826979999999997</v>
      </c>
    </row>
    <row r="6230" spans="1:2">
      <c r="A6230" s="7">
        <v>-0.7</v>
      </c>
      <c r="B6230" s="7">
        <v>2.644225</v>
      </c>
    </row>
    <row r="6231" spans="1:2">
      <c r="A6231" s="7">
        <v>-0.7</v>
      </c>
      <c r="B6231" s="7">
        <v>1.9556009999999999</v>
      </c>
    </row>
    <row r="6232" spans="1:2">
      <c r="A6232" s="7">
        <v>-0.7</v>
      </c>
      <c r="B6232" s="7">
        <v>1.5941810000000001</v>
      </c>
    </row>
    <row r="6233" spans="1:2">
      <c r="A6233" s="7">
        <v>-0.7</v>
      </c>
      <c r="B6233" s="7">
        <v>2.9899870000000002</v>
      </c>
    </row>
    <row r="6234" spans="1:2">
      <c r="A6234" s="7">
        <v>-0.7</v>
      </c>
      <c r="B6234" s="7">
        <v>1.9403030000000001</v>
      </c>
    </row>
    <row r="6235" spans="1:2">
      <c r="A6235" s="7">
        <v>-0.7</v>
      </c>
      <c r="B6235" s="7">
        <v>3.9720939999999998</v>
      </c>
    </row>
    <row r="6236" spans="1:2">
      <c r="A6236" s="7">
        <v>-0.7</v>
      </c>
      <c r="B6236" s="7">
        <v>3.4366469999999998</v>
      </c>
    </row>
    <row r="6237" spans="1:2">
      <c r="A6237" s="7">
        <v>-0.7</v>
      </c>
      <c r="B6237" s="7">
        <v>1.5095339999999999</v>
      </c>
    </row>
    <row r="6238" spans="1:2">
      <c r="A6238" s="7">
        <v>-0.7</v>
      </c>
      <c r="B6238" s="7">
        <v>3.413405</v>
      </c>
    </row>
    <row r="6239" spans="1:2">
      <c r="A6239" s="7">
        <v>-0.7</v>
      </c>
      <c r="B6239" s="7">
        <v>4.733517</v>
      </c>
    </row>
    <row r="6240" spans="1:2">
      <c r="A6240" s="7">
        <v>-0.7</v>
      </c>
      <c r="B6240" s="7">
        <v>4.1810840000000002</v>
      </c>
    </row>
    <row r="6241" spans="1:2">
      <c r="A6241" s="7">
        <v>-0.7</v>
      </c>
      <c r="B6241" s="7">
        <v>3.8458619999999999</v>
      </c>
    </row>
    <row r="6242" spans="1:2">
      <c r="A6242" s="7">
        <v>-0.7</v>
      </c>
      <c r="B6242" s="7">
        <v>2.7811659999999998</v>
      </c>
    </row>
    <row r="6243" spans="1:2">
      <c r="A6243" s="7">
        <v>-0.7</v>
      </c>
      <c r="B6243" s="7">
        <v>2.1468699999999998</v>
      </c>
    </row>
    <row r="6244" spans="1:2">
      <c r="A6244" s="7">
        <v>-0.7</v>
      </c>
      <c r="B6244" s="7">
        <v>3.3155169999999998</v>
      </c>
    </row>
    <row r="6245" spans="1:2">
      <c r="A6245" s="7">
        <v>-0.7</v>
      </c>
      <c r="B6245" s="7">
        <v>2.8186979999999999</v>
      </c>
    </row>
    <row r="6246" spans="1:2">
      <c r="A6246" s="7">
        <v>-0.7</v>
      </c>
      <c r="B6246" s="7">
        <v>2.8650799999999998</v>
      </c>
    </row>
    <row r="6247" spans="1:2">
      <c r="A6247" s="7">
        <v>-0.7</v>
      </c>
      <c r="B6247" s="7">
        <v>2.380671</v>
      </c>
    </row>
    <row r="6248" spans="1:2">
      <c r="A6248" s="7">
        <v>-0.7</v>
      </c>
      <c r="B6248" s="7">
        <v>1.4207270000000001</v>
      </c>
    </row>
    <row r="6249" spans="1:2">
      <c r="A6249" s="7">
        <v>-0.7</v>
      </c>
      <c r="B6249" s="7">
        <v>2.616584</v>
      </c>
    </row>
    <row r="6250" spans="1:2">
      <c r="A6250" s="7">
        <v>-0.7</v>
      </c>
      <c r="B6250" s="7">
        <v>1.8716299999999999</v>
      </c>
    </row>
    <row r="6251" spans="1:2">
      <c r="A6251" s="7">
        <v>-0.7</v>
      </c>
      <c r="B6251" s="7">
        <v>2.3200189999999998</v>
      </c>
    </row>
    <row r="6252" spans="1:2">
      <c r="A6252" s="7">
        <v>-0.7</v>
      </c>
      <c r="B6252" s="7">
        <v>2.2637390000000002</v>
      </c>
    </row>
    <row r="6253" spans="1:2">
      <c r="A6253" s="7">
        <v>-0.7</v>
      </c>
      <c r="B6253" s="7">
        <v>2.7092679999999998</v>
      </c>
    </row>
    <row r="6254" spans="1:2">
      <c r="A6254" s="7">
        <v>-0.7</v>
      </c>
      <c r="B6254" s="7">
        <v>2.416426</v>
      </c>
    </row>
    <row r="6255" spans="1:2">
      <c r="A6255" s="7">
        <v>-0.7</v>
      </c>
      <c r="B6255" s="7">
        <v>3.5620989999999999</v>
      </c>
    </row>
    <row r="6256" spans="1:2">
      <c r="A6256" s="7">
        <v>-0.7</v>
      </c>
      <c r="B6256" s="7">
        <v>3.9419469999999999</v>
      </c>
    </row>
    <row r="6257" spans="1:2">
      <c r="A6257" s="7">
        <v>-0.7</v>
      </c>
      <c r="B6257" s="7">
        <v>3.740462</v>
      </c>
    </row>
    <row r="6258" spans="1:2">
      <c r="A6258" s="7">
        <v>-0.7</v>
      </c>
      <c r="B6258" s="7">
        <v>1.352719</v>
      </c>
    </row>
    <row r="6259" spans="1:2">
      <c r="A6259" s="7">
        <v>-0.7</v>
      </c>
      <c r="B6259" s="7">
        <v>4.2826810000000002</v>
      </c>
    </row>
    <row r="6260" spans="1:2">
      <c r="A6260" s="7">
        <v>-0.7</v>
      </c>
      <c r="B6260" s="7">
        <v>1.7679499999999999</v>
      </c>
    </row>
    <row r="6261" spans="1:2">
      <c r="A6261" s="7">
        <v>-0.7</v>
      </c>
      <c r="B6261" s="7">
        <v>3.181657</v>
      </c>
    </row>
    <row r="6262" spans="1:2">
      <c r="A6262" s="7">
        <v>-0.7</v>
      </c>
      <c r="B6262" s="7">
        <v>2.8643230000000002</v>
      </c>
    </row>
    <row r="6263" spans="1:2">
      <c r="A6263" s="7">
        <v>-0.7</v>
      </c>
      <c r="B6263" s="7">
        <v>2.7264659999999998</v>
      </c>
    </row>
    <row r="6264" spans="1:2">
      <c r="A6264" s="7">
        <v>-0.7</v>
      </c>
      <c r="B6264" s="7">
        <v>2.8342619999999998</v>
      </c>
    </row>
    <row r="6265" spans="1:2">
      <c r="A6265" s="7">
        <v>-0.7</v>
      </c>
      <c r="B6265" s="7">
        <v>1.398163</v>
      </c>
    </row>
    <row r="6266" spans="1:2">
      <c r="A6266" s="7">
        <v>-0.7</v>
      </c>
      <c r="B6266" s="7">
        <v>2.5532910000000002</v>
      </c>
    </row>
    <row r="6267" spans="1:2">
      <c r="A6267" s="7">
        <v>-0.7</v>
      </c>
      <c r="B6267" s="7">
        <v>3.5535950000000001</v>
      </c>
    </row>
    <row r="6268" spans="1:2">
      <c r="A6268" s="7">
        <v>-0.7</v>
      </c>
      <c r="B6268" s="7">
        <v>2.7436950000000002</v>
      </c>
    </row>
    <row r="6269" spans="1:2">
      <c r="A6269" s="7">
        <v>-0.7</v>
      </c>
      <c r="B6269" s="7">
        <v>3.6704270000000001</v>
      </c>
    </row>
    <row r="6270" spans="1:2">
      <c r="A6270" s="7">
        <v>-0.7</v>
      </c>
      <c r="B6270" s="7">
        <v>2.0936780000000002</v>
      </c>
    </row>
    <row r="6271" spans="1:2">
      <c r="A6271" s="7">
        <v>-0.7</v>
      </c>
      <c r="B6271" s="7">
        <v>1.445533</v>
      </c>
    </row>
    <row r="6272" spans="1:2">
      <c r="A6272" s="7">
        <v>-0.7</v>
      </c>
      <c r="B6272" s="7">
        <v>1.8342419999999999</v>
      </c>
    </row>
    <row r="6273" spans="1:2">
      <c r="A6273" s="7">
        <v>-0.7</v>
      </c>
      <c r="B6273" s="7">
        <v>2.907848</v>
      </c>
    </row>
    <row r="6274" spans="1:2">
      <c r="A6274" s="7">
        <v>-0.7</v>
      </c>
      <c r="B6274" s="7">
        <v>2.4072149999999999</v>
      </c>
    </row>
    <row r="6275" spans="1:2">
      <c r="A6275" s="7">
        <v>-0.7</v>
      </c>
      <c r="B6275" s="7">
        <v>1.338031</v>
      </c>
    </row>
    <row r="6276" spans="1:2">
      <c r="A6276" s="7">
        <v>-0.7</v>
      </c>
      <c r="B6276" s="7">
        <v>1.8005549999999999</v>
      </c>
    </row>
    <row r="6277" spans="1:2">
      <c r="A6277" s="7">
        <v>-0.7</v>
      </c>
      <c r="B6277" s="7">
        <v>4.0695160000000001</v>
      </c>
    </row>
    <row r="6278" spans="1:2">
      <c r="A6278" s="7">
        <v>-0.7</v>
      </c>
      <c r="B6278" s="7">
        <v>5.2954970000000001</v>
      </c>
    </row>
    <row r="6279" spans="1:2">
      <c r="A6279" s="7">
        <v>-0.7</v>
      </c>
      <c r="B6279" s="7">
        <v>3.9403519999999999</v>
      </c>
    </row>
    <row r="6280" spans="1:2">
      <c r="A6280" s="7">
        <v>-0.7</v>
      </c>
      <c r="B6280" s="7">
        <v>2.5922170000000002</v>
      </c>
    </row>
    <row r="6281" spans="1:2">
      <c r="A6281" s="7">
        <v>-0.7</v>
      </c>
      <c r="B6281" s="7">
        <v>3.046926</v>
      </c>
    </row>
    <row r="6282" spans="1:2">
      <c r="A6282" s="7">
        <v>-0.7</v>
      </c>
      <c r="B6282" s="7">
        <v>3.38876</v>
      </c>
    </row>
    <row r="6283" spans="1:2">
      <c r="A6283" s="7">
        <v>-0.7</v>
      </c>
      <c r="B6283" s="7">
        <v>2.807836</v>
      </c>
    </row>
    <row r="6284" spans="1:2">
      <c r="A6284" s="7">
        <v>-0.7</v>
      </c>
      <c r="B6284" s="7">
        <v>3.2626219999999999</v>
      </c>
    </row>
    <row r="6285" spans="1:2">
      <c r="A6285" s="7">
        <v>-0.7</v>
      </c>
      <c r="B6285" s="7">
        <v>1.669835</v>
      </c>
    </row>
    <row r="6286" spans="1:2">
      <c r="A6286" s="7">
        <v>-0.7</v>
      </c>
      <c r="B6286" s="7">
        <v>1.605245</v>
      </c>
    </row>
    <row r="6287" spans="1:2">
      <c r="A6287" s="7">
        <v>-0.7</v>
      </c>
      <c r="B6287" s="7">
        <v>2.076794</v>
      </c>
    </row>
    <row r="6288" spans="1:2">
      <c r="A6288" s="7">
        <v>-0.7</v>
      </c>
      <c r="B6288" s="7">
        <v>2.2987609999999998</v>
      </c>
    </row>
    <row r="6289" spans="1:2">
      <c r="A6289" s="7">
        <v>-0.7</v>
      </c>
      <c r="B6289" s="7">
        <v>4.6055659999999996</v>
      </c>
    </row>
    <row r="6290" spans="1:2">
      <c r="A6290" s="7">
        <v>-0.7</v>
      </c>
      <c r="B6290" s="7">
        <v>2.436105</v>
      </c>
    </row>
    <row r="6291" spans="1:2">
      <c r="A6291" s="7">
        <v>-0.7</v>
      </c>
      <c r="B6291" s="7">
        <v>2.2179700000000002</v>
      </c>
    </row>
    <row r="6292" spans="1:2">
      <c r="A6292" s="7">
        <v>-0.7</v>
      </c>
      <c r="B6292" s="7">
        <v>2.9079830000000002</v>
      </c>
    </row>
    <row r="6293" spans="1:2">
      <c r="A6293" s="7">
        <v>-0.7</v>
      </c>
      <c r="B6293" s="7">
        <v>3.564063</v>
      </c>
    </row>
    <row r="6294" spans="1:2">
      <c r="A6294" s="7">
        <v>-0.7</v>
      </c>
      <c r="B6294" s="7">
        <v>1.742928</v>
      </c>
    </row>
    <row r="6295" spans="1:2">
      <c r="A6295" s="7">
        <v>-0.7</v>
      </c>
      <c r="B6295" s="7">
        <v>2.2390289999999999</v>
      </c>
    </row>
    <row r="6296" spans="1:2">
      <c r="A6296" s="7">
        <v>-0.7</v>
      </c>
      <c r="B6296" s="7">
        <v>3.4679579999999999</v>
      </c>
    </row>
    <row r="6297" spans="1:2">
      <c r="A6297" s="7">
        <v>-0.7</v>
      </c>
      <c r="B6297" s="7">
        <v>2.9575529999999999</v>
      </c>
    </row>
    <row r="6298" spans="1:2">
      <c r="A6298" s="7">
        <v>-0.7</v>
      </c>
      <c r="B6298" s="7">
        <v>3.0184190000000002</v>
      </c>
    </row>
    <row r="6299" spans="1:2">
      <c r="A6299" s="7">
        <v>-0.7</v>
      </c>
      <c r="B6299" s="7">
        <v>3.3403990000000001</v>
      </c>
    </row>
    <row r="6300" spans="1:2">
      <c r="A6300" s="7">
        <v>-0.7</v>
      </c>
      <c r="B6300" s="7">
        <v>3.0412650000000001</v>
      </c>
    </row>
    <row r="6301" spans="1:2">
      <c r="A6301" s="7">
        <v>-0.7</v>
      </c>
      <c r="B6301" s="7">
        <v>2.2694429999999999</v>
      </c>
    </row>
    <row r="6302" spans="1:2">
      <c r="A6302" s="7">
        <v>-0.7</v>
      </c>
      <c r="B6302" s="7">
        <v>1.8928050000000001</v>
      </c>
    </row>
    <row r="6303" spans="1:2">
      <c r="A6303" s="7">
        <v>-0.7</v>
      </c>
      <c r="B6303" s="7">
        <v>2.634417</v>
      </c>
    </row>
    <row r="6304" spans="1:2">
      <c r="A6304" s="7">
        <v>-0.7</v>
      </c>
      <c r="B6304" s="7">
        <v>3.1680730000000001</v>
      </c>
    </row>
    <row r="6305" spans="1:2">
      <c r="A6305" s="7">
        <v>-0.7</v>
      </c>
      <c r="B6305" s="7">
        <v>2.491514</v>
      </c>
    </row>
    <row r="6306" spans="1:2">
      <c r="A6306" s="7">
        <v>-0.71</v>
      </c>
      <c r="B6306" s="7">
        <v>1.6307</v>
      </c>
    </row>
    <row r="6307" spans="1:2">
      <c r="A6307" s="7">
        <v>-0.71</v>
      </c>
      <c r="B6307" s="7">
        <v>3.2752279999999998</v>
      </c>
    </row>
    <row r="6308" spans="1:2">
      <c r="A6308" s="7">
        <v>-0.71</v>
      </c>
      <c r="B6308" s="7">
        <v>2.742451</v>
      </c>
    </row>
    <row r="6309" spans="1:2">
      <c r="A6309" s="7">
        <v>-0.71</v>
      </c>
      <c r="B6309" s="7">
        <v>3.7910569999999999</v>
      </c>
    </row>
    <row r="6310" spans="1:2">
      <c r="A6310" s="7">
        <v>-0.71</v>
      </c>
      <c r="B6310" s="7">
        <v>2.6162999999999998</v>
      </c>
    </row>
    <row r="6311" spans="1:2">
      <c r="A6311" s="7">
        <v>-0.71</v>
      </c>
      <c r="B6311" s="7">
        <v>2.358717</v>
      </c>
    </row>
    <row r="6312" spans="1:2">
      <c r="A6312" s="7">
        <v>-0.71</v>
      </c>
      <c r="B6312" s="7">
        <v>1.364366</v>
      </c>
    </row>
    <row r="6313" spans="1:2">
      <c r="A6313" s="7">
        <v>-0.71</v>
      </c>
      <c r="B6313" s="7">
        <v>3.765056</v>
      </c>
    </row>
    <row r="6314" spans="1:2">
      <c r="A6314" s="7">
        <v>-0.71</v>
      </c>
      <c r="B6314" s="7">
        <v>3.3920710000000001</v>
      </c>
    </row>
    <row r="6315" spans="1:2">
      <c r="A6315" s="7">
        <v>-0.71</v>
      </c>
      <c r="B6315" s="7">
        <v>2.9234399999999998</v>
      </c>
    </row>
    <row r="6316" spans="1:2">
      <c r="A6316" s="7">
        <v>-0.71</v>
      </c>
      <c r="B6316" s="7">
        <v>2.5187900000000001</v>
      </c>
    </row>
    <row r="6317" spans="1:2">
      <c r="A6317" s="7">
        <v>-0.71</v>
      </c>
      <c r="B6317" s="7">
        <v>3.1048740000000001</v>
      </c>
    </row>
    <row r="6318" spans="1:2">
      <c r="A6318" s="7">
        <v>-0.71</v>
      </c>
      <c r="B6318" s="7">
        <v>4.8649180000000003</v>
      </c>
    </row>
    <row r="6319" spans="1:2">
      <c r="A6319" s="7">
        <v>-0.71</v>
      </c>
      <c r="B6319" s="7">
        <v>2.3109250000000001</v>
      </c>
    </row>
    <row r="6320" spans="1:2">
      <c r="A6320" s="7">
        <v>-0.71</v>
      </c>
      <c r="B6320" s="7">
        <v>3.3822640000000002</v>
      </c>
    </row>
    <row r="6321" spans="1:2">
      <c r="A6321" s="7">
        <v>-0.71</v>
      </c>
      <c r="B6321" s="7">
        <v>3.1258710000000001</v>
      </c>
    </row>
    <row r="6322" spans="1:2">
      <c r="A6322" s="7">
        <v>-0.71</v>
      </c>
      <c r="B6322" s="7">
        <v>2.4859629999999999</v>
      </c>
    </row>
    <row r="6323" spans="1:2">
      <c r="A6323" s="7">
        <v>-0.71</v>
      </c>
      <c r="B6323" s="7">
        <v>2.24905</v>
      </c>
    </row>
    <row r="6324" spans="1:2">
      <c r="A6324" s="7">
        <v>-0.71</v>
      </c>
      <c r="B6324" s="7">
        <v>2.2351299999999998</v>
      </c>
    </row>
    <row r="6325" spans="1:2">
      <c r="A6325" s="7">
        <v>-0.71</v>
      </c>
      <c r="B6325" s="7">
        <v>2.2066919999999999</v>
      </c>
    </row>
    <row r="6326" spans="1:2">
      <c r="A6326" s="7">
        <v>-0.71</v>
      </c>
      <c r="B6326" s="7">
        <v>1.4017569999999999</v>
      </c>
    </row>
    <row r="6327" spans="1:2">
      <c r="A6327" s="7">
        <v>-0.71</v>
      </c>
      <c r="B6327" s="7">
        <v>2.6890350000000001</v>
      </c>
    </row>
    <row r="6328" spans="1:2">
      <c r="A6328" s="7">
        <v>-0.71</v>
      </c>
      <c r="B6328" s="7">
        <v>3.785488</v>
      </c>
    </row>
    <row r="6329" spans="1:2">
      <c r="A6329" s="7">
        <v>-0.71</v>
      </c>
      <c r="B6329" s="7">
        <v>3.6813769999999999</v>
      </c>
    </row>
    <row r="6330" spans="1:2">
      <c r="A6330" s="7">
        <v>-0.71</v>
      </c>
      <c r="B6330" s="7">
        <v>1.8652839999999999</v>
      </c>
    </row>
    <row r="6331" spans="1:2">
      <c r="A6331" s="7">
        <v>-0.71</v>
      </c>
      <c r="B6331" s="7">
        <v>3.2097929999999999</v>
      </c>
    </row>
    <row r="6332" spans="1:2">
      <c r="A6332" s="7">
        <v>-0.71</v>
      </c>
      <c r="B6332" s="7">
        <v>2.2335639999999999</v>
      </c>
    </row>
    <row r="6333" spans="1:2">
      <c r="A6333" s="7">
        <v>-0.71</v>
      </c>
      <c r="B6333" s="7">
        <v>1.9231739999999999</v>
      </c>
    </row>
    <row r="6334" spans="1:2">
      <c r="A6334" s="7">
        <v>-0.71</v>
      </c>
      <c r="B6334" s="7">
        <v>1.7611220000000001</v>
      </c>
    </row>
    <row r="6335" spans="1:2">
      <c r="A6335" s="7">
        <v>-0.71</v>
      </c>
      <c r="B6335" s="7">
        <v>1.482491</v>
      </c>
    </row>
    <row r="6336" spans="1:2">
      <c r="A6336" s="7">
        <v>-0.71</v>
      </c>
      <c r="B6336" s="7">
        <v>3.347702</v>
      </c>
    </row>
    <row r="6337" spans="1:2">
      <c r="A6337" s="7">
        <v>-0.71</v>
      </c>
      <c r="B6337" s="7">
        <v>2.1287180000000001</v>
      </c>
    </row>
    <row r="6338" spans="1:2">
      <c r="A6338" s="7">
        <v>-0.71</v>
      </c>
      <c r="B6338" s="7">
        <v>2.040851</v>
      </c>
    </row>
    <row r="6339" spans="1:2">
      <c r="A6339" s="7">
        <v>-0.71</v>
      </c>
      <c r="B6339" s="7">
        <v>3.2232660000000002</v>
      </c>
    </row>
    <row r="6340" spans="1:2">
      <c r="A6340" s="7">
        <v>-0.71</v>
      </c>
      <c r="B6340" s="7">
        <v>3.2345890000000002</v>
      </c>
    </row>
    <row r="6341" spans="1:2">
      <c r="A6341" s="7">
        <v>-0.71</v>
      </c>
      <c r="B6341" s="7">
        <v>1.5534159999999999</v>
      </c>
    </row>
    <row r="6342" spans="1:2">
      <c r="A6342" s="7">
        <v>-0.71</v>
      </c>
      <c r="B6342" s="7">
        <v>2.4981450000000001</v>
      </c>
    </row>
    <row r="6343" spans="1:2">
      <c r="A6343" s="7">
        <v>-0.71</v>
      </c>
      <c r="B6343" s="7">
        <v>4.6034220000000001</v>
      </c>
    </row>
    <row r="6344" spans="1:2">
      <c r="A6344" s="7">
        <v>-0.71</v>
      </c>
      <c r="B6344" s="7">
        <v>2.6451560000000001</v>
      </c>
    </row>
    <row r="6345" spans="1:2">
      <c r="A6345" s="7">
        <v>-0.71</v>
      </c>
      <c r="B6345" s="7">
        <v>2.9307089999999998</v>
      </c>
    </row>
    <row r="6346" spans="1:2">
      <c r="A6346" s="7">
        <v>-0.71</v>
      </c>
      <c r="B6346" s="7">
        <v>3.500022</v>
      </c>
    </row>
    <row r="6347" spans="1:2">
      <c r="A6347" s="7">
        <v>-0.71</v>
      </c>
      <c r="B6347" s="7">
        <v>2.1994220000000002</v>
      </c>
    </row>
    <row r="6348" spans="1:2">
      <c r="A6348" s="7">
        <v>-0.71</v>
      </c>
      <c r="B6348" s="7">
        <v>3.9022739999999998</v>
      </c>
    </row>
    <row r="6349" spans="1:2">
      <c r="A6349" s="7">
        <v>-0.71</v>
      </c>
      <c r="B6349" s="7">
        <v>2.090738</v>
      </c>
    </row>
    <row r="6350" spans="1:2">
      <c r="A6350" s="7">
        <v>-0.71</v>
      </c>
      <c r="B6350" s="7">
        <v>1.5913040000000001</v>
      </c>
    </row>
    <row r="6351" spans="1:2">
      <c r="A6351" s="7">
        <v>-0.71</v>
      </c>
      <c r="B6351" s="7">
        <v>2.2112720000000001</v>
      </c>
    </row>
    <row r="6352" spans="1:2">
      <c r="A6352" s="7">
        <v>-0.71</v>
      </c>
      <c r="B6352" s="7">
        <v>3.0387140000000001</v>
      </c>
    </row>
    <row r="6353" spans="1:2">
      <c r="A6353" s="7">
        <v>-0.71</v>
      </c>
      <c r="B6353" s="7">
        <v>2.9043429999999999</v>
      </c>
    </row>
    <row r="6354" spans="1:2">
      <c r="A6354" s="7">
        <v>-0.71</v>
      </c>
      <c r="B6354" s="7">
        <v>3.2946659999999999</v>
      </c>
    </row>
    <row r="6355" spans="1:2">
      <c r="A6355" s="7">
        <v>-0.71</v>
      </c>
      <c r="B6355" s="7">
        <v>2.1099730000000001</v>
      </c>
    </row>
    <row r="6356" spans="1:2">
      <c r="A6356" s="7">
        <v>-0.71</v>
      </c>
      <c r="B6356" s="7">
        <v>1.8199730000000001</v>
      </c>
    </row>
    <row r="6357" spans="1:2">
      <c r="A6357" s="7">
        <v>-0.71</v>
      </c>
      <c r="B6357" s="7">
        <v>1.439406</v>
      </c>
    </row>
    <row r="6358" spans="1:2">
      <c r="A6358" s="7">
        <v>-0.71</v>
      </c>
      <c r="B6358" s="7">
        <v>1.6944859999999999</v>
      </c>
    </row>
    <row r="6359" spans="1:2">
      <c r="A6359" s="7">
        <v>-0.71</v>
      </c>
      <c r="B6359" s="7">
        <v>2.7414900000000002</v>
      </c>
    </row>
    <row r="6360" spans="1:2">
      <c r="A6360" s="7">
        <v>-0.71</v>
      </c>
      <c r="B6360" s="7">
        <v>2.509557</v>
      </c>
    </row>
    <row r="6361" spans="1:2">
      <c r="A6361" s="7">
        <v>-0.71</v>
      </c>
      <c r="B6361" s="7">
        <v>2.806718</v>
      </c>
    </row>
    <row r="6362" spans="1:2">
      <c r="A6362" s="7">
        <v>-0.71</v>
      </c>
      <c r="B6362" s="7">
        <v>2.4167190000000001</v>
      </c>
    </row>
    <row r="6363" spans="1:2">
      <c r="A6363" s="7">
        <v>-0.71</v>
      </c>
      <c r="B6363" s="7">
        <v>4.1810840000000002</v>
      </c>
    </row>
    <row r="6364" spans="1:2">
      <c r="A6364" s="7">
        <v>-0.71</v>
      </c>
      <c r="B6364" s="7">
        <v>3.8238029999999998</v>
      </c>
    </row>
    <row r="6365" spans="1:2">
      <c r="A6365" s="7">
        <v>-0.71</v>
      </c>
      <c r="B6365" s="7">
        <v>2.9737119999999999</v>
      </c>
    </row>
    <row r="6366" spans="1:2">
      <c r="A6366" s="7">
        <v>-0.71</v>
      </c>
      <c r="B6366" s="7">
        <v>4.3800879999999998</v>
      </c>
    </row>
    <row r="6367" spans="1:2">
      <c r="A6367" s="7">
        <v>-0.71</v>
      </c>
      <c r="B6367" s="7">
        <v>4.1941449999999998</v>
      </c>
    </row>
    <row r="6368" spans="1:2">
      <c r="A6368" s="7">
        <v>-0.71</v>
      </c>
      <c r="B6368" s="7">
        <v>5.7479990000000001</v>
      </c>
    </row>
    <row r="6369" spans="1:2">
      <c r="A6369" s="7">
        <v>-0.71</v>
      </c>
      <c r="B6369" s="7">
        <v>2.3512550000000001</v>
      </c>
    </row>
    <row r="6370" spans="1:2">
      <c r="A6370" s="7">
        <v>-0.71</v>
      </c>
      <c r="B6370" s="7">
        <v>2.5207890000000002</v>
      </c>
    </row>
    <row r="6371" spans="1:2">
      <c r="A6371" s="7">
        <v>-0.71</v>
      </c>
      <c r="B6371" s="7">
        <v>2.1796820000000001</v>
      </c>
    </row>
    <row r="6372" spans="1:2">
      <c r="A6372" s="7">
        <v>-0.71</v>
      </c>
      <c r="B6372" s="7">
        <v>3.3998339999999998</v>
      </c>
    </row>
    <row r="6373" spans="1:2">
      <c r="A6373" s="7">
        <v>-0.71</v>
      </c>
      <c r="B6373" s="7">
        <v>1.490753</v>
      </c>
    </row>
    <row r="6374" spans="1:2">
      <c r="A6374" s="7">
        <v>-0.71</v>
      </c>
      <c r="B6374" s="7">
        <v>2.2893859999999999</v>
      </c>
    </row>
    <row r="6375" spans="1:2">
      <c r="A6375" s="7">
        <v>-0.71</v>
      </c>
      <c r="B6375" s="7">
        <v>3.1922999999999999</v>
      </c>
    </row>
    <row r="6376" spans="1:2">
      <c r="A6376" s="7">
        <v>-0.71</v>
      </c>
      <c r="B6376" s="7">
        <v>1.337383</v>
      </c>
    </row>
    <row r="6377" spans="1:2">
      <c r="A6377" s="7">
        <v>-0.71</v>
      </c>
      <c r="B6377" s="7">
        <v>3.1533850000000001</v>
      </c>
    </row>
    <row r="6378" spans="1:2">
      <c r="A6378" s="7">
        <v>-0.71</v>
      </c>
      <c r="B6378" s="7">
        <v>1.854112</v>
      </c>
    </row>
    <row r="6379" spans="1:2">
      <c r="A6379" s="7">
        <v>-0.71</v>
      </c>
      <c r="B6379" s="7">
        <v>2.077553</v>
      </c>
    </row>
    <row r="6380" spans="1:2">
      <c r="A6380" s="7">
        <v>-0.71</v>
      </c>
      <c r="B6380" s="7">
        <v>2.6959490000000002</v>
      </c>
    </row>
    <row r="6381" spans="1:2">
      <c r="A6381" s="7">
        <v>-0.71</v>
      </c>
      <c r="B6381" s="7">
        <v>4.125883</v>
      </c>
    </row>
    <row r="6382" spans="1:2">
      <c r="A6382" s="7">
        <v>-0.71</v>
      </c>
      <c r="B6382" s="7">
        <v>1.7624930000000001</v>
      </c>
    </row>
    <row r="6383" spans="1:2">
      <c r="A6383" s="7">
        <v>-0.71</v>
      </c>
      <c r="B6383" s="7">
        <v>2.0679720000000001</v>
      </c>
    </row>
    <row r="6384" spans="1:2">
      <c r="A6384" s="7">
        <v>-0.71</v>
      </c>
      <c r="B6384" s="7">
        <v>2.3924050000000001</v>
      </c>
    </row>
    <row r="6385" spans="1:2">
      <c r="A6385" s="7">
        <v>-0.71</v>
      </c>
      <c r="B6385" s="7">
        <v>2.3007089999999999</v>
      </c>
    </row>
    <row r="6386" spans="1:2">
      <c r="A6386" s="7">
        <v>-0.71</v>
      </c>
      <c r="B6386" s="7">
        <v>1.6846270000000001</v>
      </c>
    </row>
    <row r="6387" spans="1:2">
      <c r="A6387" s="7">
        <v>-0.71</v>
      </c>
      <c r="B6387" s="7">
        <v>3.0145240000000002</v>
      </c>
    </row>
    <row r="6388" spans="1:2">
      <c r="A6388" s="7">
        <v>-0.71</v>
      </c>
      <c r="B6388" s="7">
        <v>3.4837359999999999</v>
      </c>
    </row>
    <row r="6389" spans="1:2">
      <c r="A6389" s="7">
        <v>-0.71</v>
      </c>
      <c r="B6389" s="7">
        <v>1.4005380000000001</v>
      </c>
    </row>
    <row r="6390" spans="1:2">
      <c r="A6390" s="7">
        <v>-0.71</v>
      </c>
      <c r="B6390" s="7">
        <v>2.207303</v>
      </c>
    </row>
    <row r="6391" spans="1:2">
      <c r="A6391" s="7">
        <v>-0.71</v>
      </c>
      <c r="B6391" s="7">
        <v>2.207303</v>
      </c>
    </row>
    <row r="6392" spans="1:2">
      <c r="A6392" s="7">
        <v>-0.71</v>
      </c>
      <c r="B6392" s="7">
        <v>2.1255419999999998</v>
      </c>
    </row>
    <row r="6393" spans="1:2">
      <c r="A6393" s="7">
        <v>-0.71</v>
      </c>
      <c r="B6393" s="7">
        <v>2.1942659999999998</v>
      </c>
    </row>
    <row r="6394" spans="1:2">
      <c r="A6394" s="7">
        <v>-0.71</v>
      </c>
      <c r="B6394" s="7">
        <v>2.2061519999999999</v>
      </c>
    </row>
    <row r="6395" spans="1:2">
      <c r="A6395" s="7">
        <v>-0.71</v>
      </c>
      <c r="B6395" s="7">
        <v>3.7070979999999998</v>
      </c>
    </row>
    <row r="6396" spans="1:2">
      <c r="A6396" s="7">
        <v>-0.71</v>
      </c>
      <c r="B6396" s="7">
        <v>3.1672579999999999</v>
      </c>
    </row>
    <row r="6397" spans="1:2">
      <c r="A6397" s="7">
        <v>-0.71</v>
      </c>
      <c r="B6397" s="7">
        <v>4.2817449999999999</v>
      </c>
    </row>
    <row r="6398" spans="1:2">
      <c r="A6398" s="7">
        <v>-0.71</v>
      </c>
      <c r="B6398" s="7">
        <v>4.2817449999999999</v>
      </c>
    </row>
    <row r="6399" spans="1:2">
      <c r="A6399" s="7">
        <v>-0.71</v>
      </c>
      <c r="B6399" s="7">
        <v>4.2817449999999999</v>
      </c>
    </row>
    <row r="6400" spans="1:2">
      <c r="A6400" s="7">
        <v>-0.71</v>
      </c>
      <c r="B6400" s="7">
        <v>4.2817449999999999</v>
      </c>
    </row>
    <row r="6401" spans="1:2">
      <c r="A6401" s="7">
        <v>-0.71</v>
      </c>
      <c r="B6401" s="7">
        <v>2.880487</v>
      </c>
    </row>
    <row r="6402" spans="1:2">
      <c r="A6402" s="7">
        <v>-0.71</v>
      </c>
      <c r="B6402" s="7">
        <v>2.7286410000000001</v>
      </c>
    </row>
    <row r="6403" spans="1:2">
      <c r="A6403" s="7">
        <v>-0.71</v>
      </c>
      <c r="B6403" s="7">
        <v>3.2205240000000002</v>
      </c>
    </row>
    <row r="6404" spans="1:2">
      <c r="A6404" s="7">
        <v>-0.71</v>
      </c>
      <c r="B6404" s="7">
        <v>4.0307170000000001</v>
      </c>
    </row>
    <row r="6405" spans="1:2">
      <c r="A6405" s="7">
        <v>-0.71</v>
      </c>
      <c r="B6405" s="7">
        <v>1.6348290000000001</v>
      </c>
    </row>
    <row r="6406" spans="1:2">
      <c r="A6406" s="7">
        <v>-0.71</v>
      </c>
      <c r="B6406" s="7">
        <v>2.6171069999999999</v>
      </c>
    </row>
    <row r="6407" spans="1:2">
      <c r="A6407" s="7">
        <v>-0.71</v>
      </c>
      <c r="B6407" s="7">
        <v>2.4312830000000001</v>
      </c>
    </row>
    <row r="6408" spans="1:2">
      <c r="A6408" s="7">
        <v>-0.72</v>
      </c>
      <c r="B6408" s="7">
        <v>2.3667449999999999</v>
      </c>
    </row>
    <row r="6409" spans="1:2">
      <c r="A6409" s="7">
        <v>-0.72</v>
      </c>
      <c r="B6409" s="7">
        <v>4.415781</v>
      </c>
    </row>
    <row r="6410" spans="1:2">
      <c r="A6410" s="7">
        <v>-0.72</v>
      </c>
      <c r="B6410" s="7">
        <v>2.6151469999999999</v>
      </c>
    </row>
    <row r="6411" spans="1:2">
      <c r="A6411" s="7">
        <v>-0.72</v>
      </c>
      <c r="B6411" s="7">
        <v>3.6592709999999999</v>
      </c>
    </row>
    <row r="6412" spans="1:2">
      <c r="A6412" s="7">
        <v>-0.72</v>
      </c>
      <c r="B6412" s="7">
        <v>3.9183569999999999</v>
      </c>
    </row>
    <row r="6413" spans="1:2">
      <c r="A6413" s="7">
        <v>-0.72</v>
      </c>
      <c r="B6413" s="7">
        <v>1.9246490000000001</v>
      </c>
    </row>
    <row r="6414" spans="1:2">
      <c r="A6414" s="7">
        <v>-0.72</v>
      </c>
      <c r="B6414" s="7">
        <v>1.7249620000000001</v>
      </c>
    </row>
    <row r="6415" spans="1:2">
      <c r="A6415" s="7">
        <v>-0.72</v>
      </c>
      <c r="B6415" s="7">
        <v>3.4826100000000002</v>
      </c>
    </row>
    <row r="6416" spans="1:2">
      <c r="A6416" s="7">
        <v>-0.72</v>
      </c>
      <c r="B6416" s="7">
        <v>1.69861</v>
      </c>
    </row>
    <row r="6417" spans="1:2">
      <c r="A6417" s="7">
        <v>-0.72</v>
      </c>
      <c r="B6417" s="7">
        <v>3.3691810000000002</v>
      </c>
    </row>
    <row r="6418" spans="1:2">
      <c r="A6418" s="7">
        <v>-0.72</v>
      </c>
      <c r="B6418" s="7">
        <v>2.6595740000000001</v>
      </c>
    </row>
    <row r="6419" spans="1:2">
      <c r="A6419" s="7">
        <v>-0.72</v>
      </c>
      <c r="B6419" s="7">
        <v>3.4597370000000001</v>
      </c>
    </row>
    <row r="6420" spans="1:2">
      <c r="A6420" s="7">
        <v>-0.72</v>
      </c>
      <c r="B6420" s="7">
        <v>2.201095</v>
      </c>
    </row>
    <row r="6421" spans="1:2">
      <c r="A6421" s="7">
        <v>-0.72</v>
      </c>
      <c r="B6421" s="7">
        <v>2.8294440000000001</v>
      </c>
    </row>
    <row r="6422" spans="1:2">
      <c r="A6422" s="7">
        <v>-0.72</v>
      </c>
      <c r="B6422" s="7">
        <v>1.9105270000000001</v>
      </c>
    </row>
    <row r="6423" spans="1:2">
      <c r="A6423" s="7">
        <v>-0.72</v>
      </c>
      <c r="B6423" s="7">
        <v>2.3269980000000001</v>
      </c>
    </row>
    <row r="6424" spans="1:2">
      <c r="A6424" s="7">
        <v>-0.72</v>
      </c>
      <c r="B6424" s="7">
        <v>3.9971770000000002</v>
      </c>
    </row>
    <row r="6425" spans="1:2">
      <c r="A6425" s="7">
        <v>-0.72</v>
      </c>
      <c r="B6425" s="7">
        <v>2.499895</v>
      </c>
    </row>
    <row r="6426" spans="1:2">
      <c r="A6426" s="7">
        <v>-0.72</v>
      </c>
      <c r="B6426" s="7">
        <v>3.1979959999999998</v>
      </c>
    </row>
    <row r="6427" spans="1:2">
      <c r="A6427" s="7">
        <v>-0.72</v>
      </c>
      <c r="B6427" s="7">
        <v>2.016486</v>
      </c>
    </row>
    <row r="6428" spans="1:2">
      <c r="A6428" s="7">
        <v>-0.72</v>
      </c>
      <c r="B6428" s="7">
        <v>3.1994030000000002</v>
      </c>
    </row>
    <row r="6429" spans="1:2">
      <c r="A6429" s="7">
        <v>-0.72</v>
      </c>
      <c r="B6429" s="7">
        <v>2.0416210000000001</v>
      </c>
    </row>
    <row r="6430" spans="1:2">
      <c r="A6430" s="7">
        <v>-0.72</v>
      </c>
      <c r="B6430" s="7">
        <v>2.5126499999999998</v>
      </c>
    </row>
    <row r="6431" spans="1:2">
      <c r="A6431" s="7">
        <v>-0.72</v>
      </c>
      <c r="B6431" s="7">
        <v>3.175433</v>
      </c>
    </row>
    <row r="6432" spans="1:2">
      <c r="A6432" s="7">
        <v>-0.72</v>
      </c>
      <c r="B6432" s="7">
        <v>2.6781839999999999</v>
      </c>
    </row>
    <row r="6433" spans="1:2">
      <c r="A6433" s="7">
        <v>-0.72</v>
      </c>
      <c r="B6433" s="7">
        <v>2.3871959999999999</v>
      </c>
    </row>
    <row r="6434" spans="1:2">
      <c r="A6434" s="7">
        <v>-0.72</v>
      </c>
      <c r="B6434" s="7">
        <v>2.5312800000000002</v>
      </c>
    </row>
    <row r="6435" spans="1:2">
      <c r="A6435" s="7">
        <v>-0.72</v>
      </c>
      <c r="B6435" s="7">
        <v>1.829221</v>
      </c>
    </row>
    <row r="6436" spans="1:2">
      <c r="A6436" s="7">
        <v>-0.72</v>
      </c>
      <c r="B6436" s="7">
        <v>3.1964939999999999</v>
      </c>
    </row>
    <row r="6437" spans="1:2">
      <c r="A6437" s="7">
        <v>-0.72</v>
      </c>
      <c r="B6437" s="7">
        <v>4.3983549999999996</v>
      </c>
    </row>
    <row r="6438" spans="1:2">
      <c r="A6438" s="7">
        <v>-0.72</v>
      </c>
      <c r="B6438" s="7">
        <v>2.8074889999999999</v>
      </c>
    </row>
    <row r="6439" spans="1:2">
      <c r="A6439" s="7">
        <v>-0.72</v>
      </c>
      <c r="B6439" s="7">
        <v>1.954879</v>
      </c>
    </row>
    <row r="6440" spans="1:2">
      <c r="A6440" s="7">
        <v>-0.72</v>
      </c>
      <c r="B6440" s="7">
        <v>1.4843759999999999</v>
      </c>
    </row>
    <row r="6441" spans="1:2">
      <c r="A6441" s="7">
        <v>-0.72</v>
      </c>
      <c r="B6441" s="7">
        <v>2.5070459999999999</v>
      </c>
    </row>
    <row r="6442" spans="1:2">
      <c r="A6442" s="7">
        <v>-0.72</v>
      </c>
      <c r="B6442" s="7">
        <v>3.730048</v>
      </c>
    </row>
    <row r="6443" spans="1:2">
      <c r="A6443" s="7">
        <v>-0.72</v>
      </c>
      <c r="B6443" s="7">
        <v>1.7465310000000001</v>
      </c>
    </row>
    <row r="6444" spans="1:2">
      <c r="A6444" s="7">
        <v>-0.72</v>
      </c>
      <c r="B6444" s="7">
        <v>1.680342</v>
      </c>
    </row>
    <row r="6445" spans="1:2">
      <c r="A6445" s="7">
        <v>-0.72</v>
      </c>
      <c r="B6445" s="7">
        <v>4.0031549999999996</v>
      </c>
    </row>
    <row r="6446" spans="1:2">
      <c r="A6446" s="7">
        <v>-0.72</v>
      </c>
      <c r="B6446" s="7">
        <v>3.2262050000000002</v>
      </c>
    </row>
    <row r="6447" spans="1:2">
      <c r="A6447" s="7">
        <v>-0.72</v>
      </c>
      <c r="B6447" s="7">
        <v>1.8182069999999999</v>
      </c>
    </row>
    <row r="6448" spans="1:2">
      <c r="A6448" s="7">
        <v>-0.72</v>
      </c>
      <c r="B6448" s="7">
        <v>2.951972</v>
      </c>
    </row>
    <row r="6449" spans="1:2">
      <c r="A6449" s="7">
        <v>-0.72</v>
      </c>
      <c r="B6449" s="7">
        <v>3.3461110000000001</v>
      </c>
    </row>
    <row r="6450" spans="1:2">
      <c r="A6450" s="7">
        <v>-0.72</v>
      </c>
      <c r="B6450" s="7">
        <v>2.2170800000000002</v>
      </c>
    </row>
    <row r="6451" spans="1:2">
      <c r="A6451" s="7">
        <v>-0.72</v>
      </c>
      <c r="B6451" s="7">
        <v>2.8417720000000002</v>
      </c>
    </row>
    <row r="6452" spans="1:2">
      <c r="A6452" s="7">
        <v>-0.72</v>
      </c>
      <c r="B6452" s="7">
        <v>3.42028</v>
      </c>
    </row>
    <row r="6453" spans="1:2">
      <c r="A6453" s="7">
        <v>-0.72</v>
      </c>
      <c r="B6453" s="7">
        <v>3.0912869999999999</v>
      </c>
    </row>
    <row r="6454" spans="1:2">
      <c r="A6454" s="7">
        <v>-0.72</v>
      </c>
      <c r="B6454" s="7">
        <v>2.5380289999999999</v>
      </c>
    </row>
    <row r="6455" spans="1:2">
      <c r="A6455" s="7">
        <v>-0.72</v>
      </c>
      <c r="B6455" s="7">
        <v>1.794988</v>
      </c>
    </row>
    <row r="6456" spans="1:2">
      <c r="A6456" s="7">
        <v>-0.72</v>
      </c>
      <c r="B6456" s="7">
        <v>3.5961249999999998</v>
      </c>
    </row>
    <row r="6457" spans="1:2">
      <c r="A6457" s="7">
        <v>-0.72</v>
      </c>
      <c r="B6457" s="7">
        <v>2.3054070000000002</v>
      </c>
    </row>
    <row r="6458" spans="1:2">
      <c r="A6458" s="7">
        <v>-0.72</v>
      </c>
      <c r="B6458" s="7">
        <v>2.8882919999999999</v>
      </c>
    </row>
    <row r="6459" spans="1:2">
      <c r="A6459" s="7">
        <v>-0.72</v>
      </c>
      <c r="B6459" s="7">
        <v>2.449789</v>
      </c>
    </row>
    <row r="6460" spans="1:2">
      <c r="A6460" s="7">
        <v>-0.72</v>
      </c>
      <c r="B6460" s="7">
        <v>2.3607960000000001</v>
      </c>
    </row>
    <row r="6461" spans="1:2">
      <c r="A6461" s="7">
        <v>-0.72</v>
      </c>
      <c r="B6461" s="7">
        <v>2.4810210000000001</v>
      </c>
    </row>
    <row r="6462" spans="1:2">
      <c r="A6462" s="7">
        <v>-0.72</v>
      </c>
      <c r="B6462" s="7">
        <v>2.5224850000000001</v>
      </c>
    </row>
    <row r="6463" spans="1:2">
      <c r="A6463" s="7">
        <v>-0.72</v>
      </c>
      <c r="B6463" s="7">
        <v>2.8593519999999999</v>
      </c>
    </row>
    <row r="6464" spans="1:2">
      <c r="A6464" s="7">
        <v>-0.72</v>
      </c>
      <c r="B6464" s="7">
        <v>3.8343479999999999</v>
      </c>
    </row>
    <row r="6465" spans="1:2">
      <c r="A6465" s="7">
        <v>-0.72</v>
      </c>
      <c r="B6465" s="7">
        <v>2.8026749999999998</v>
      </c>
    </row>
    <row r="6466" spans="1:2">
      <c r="A6466" s="7">
        <v>-0.72</v>
      </c>
      <c r="B6466" s="7">
        <v>2.6401690000000002</v>
      </c>
    </row>
    <row r="6467" spans="1:2">
      <c r="A6467" s="7">
        <v>-0.72</v>
      </c>
      <c r="B6467" s="7">
        <v>2.9628109999999999</v>
      </c>
    </row>
    <row r="6468" spans="1:2">
      <c r="A6468" s="7">
        <v>-0.72</v>
      </c>
      <c r="B6468" s="7">
        <v>3.9224350000000001</v>
      </c>
    </row>
    <row r="6469" spans="1:2">
      <c r="A6469" s="7">
        <v>-0.72</v>
      </c>
      <c r="B6469" s="7">
        <v>3.7433149999999999</v>
      </c>
    </row>
    <row r="6470" spans="1:2">
      <c r="A6470" s="7">
        <v>-0.72</v>
      </c>
      <c r="B6470" s="7">
        <v>3.1951559999999999</v>
      </c>
    </row>
    <row r="6471" spans="1:2">
      <c r="A6471" s="7">
        <v>-0.72</v>
      </c>
      <c r="B6471" s="7">
        <v>1.5850379999999999</v>
      </c>
    </row>
    <row r="6472" spans="1:2">
      <c r="A6472" s="7">
        <v>-0.72</v>
      </c>
      <c r="B6472" s="7">
        <v>1.641027</v>
      </c>
    </row>
    <row r="6473" spans="1:2">
      <c r="A6473" s="7">
        <v>-0.72</v>
      </c>
      <c r="B6473" s="7">
        <v>2.7796379999999998</v>
      </c>
    </row>
    <row r="6474" spans="1:2">
      <c r="A6474" s="7">
        <v>-0.72</v>
      </c>
      <c r="B6474" s="7">
        <v>3.5287099999999998</v>
      </c>
    </row>
    <row r="6475" spans="1:2">
      <c r="A6475" s="7">
        <v>-0.72</v>
      </c>
      <c r="B6475" s="7">
        <v>3.9337119999999999</v>
      </c>
    </row>
    <row r="6476" spans="1:2">
      <c r="A6476" s="7">
        <v>-0.72</v>
      </c>
      <c r="B6476" s="7">
        <v>2.6708500000000002</v>
      </c>
    </row>
    <row r="6477" spans="1:2">
      <c r="A6477" s="7">
        <v>-0.72</v>
      </c>
      <c r="B6477" s="7">
        <v>3.1030820000000001</v>
      </c>
    </row>
    <row r="6478" spans="1:2">
      <c r="A6478" s="7">
        <v>-0.72</v>
      </c>
      <c r="B6478" s="7">
        <v>1.3889100000000001</v>
      </c>
    </row>
    <row r="6479" spans="1:2">
      <c r="A6479" s="7">
        <v>-0.72</v>
      </c>
      <c r="B6479" s="7">
        <v>1.4008769999999999</v>
      </c>
    </row>
    <row r="6480" spans="1:2">
      <c r="A6480" s="7">
        <v>-0.72</v>
      </c>
      <c r="B6480" s="7">
        <v>1.6015740000000001</v>
      </c>
    </row>
    <row r="6481" spans="1:2">
      <c r="A6481" s="7">
        <v>-0.72</v>
      </c>
      <c r="B6481" s="7">
        <v>4.8130769999999998</v>
      </c>
    </row>
    <row r="6482" spans="1:2">
      <c r="A6482" s="7">
        <v>-0.72</v>
      </c>
      <c r="B6482" s="7">
        <v>3.287642</v>
      </c>
    </row>
    <row r="6483" spans="1:2">
      <c r="A6483" s="7">
        <v>-0.72</v>
      </c>
      <c r="B6483" s="7">
        <v>2.167608</v>
      </c>
    </row>
    <row r="6484" spans="1:2">
      <c r="A6484" s="7">
        <v>-0.72</v>
      </c>
      <c r="B6484" s="7">
        <v>1.6503369999999999</v>
      </c>
    </row>
    <row r="6485" spans="1:2">
      <c r="A6485" s="7">
        <v>-0.72</v>
      </c>
      <c r="B6485" s="7">
        <v>2.6187800000000001</v>
      </c>
    </row>
    <row r="6486" spans="1:2">
      <c r="A6486" s="7">
        <v>-0.72</v>
      </c>
      <c r="B6486" s="7">
        <v>3.0392779999999999</v>
      </c>
    </row>
    <row r="6487" spans="1:2">
      <c r="A6487" s="7">
        <v>-0.72</v>
      </c>
      <c r="B6487" s="7">
        <v>2.9658169999999999</v>
      </c>
    </row>
    <row r="6488" spans="1:2">
      <c r="A6488" s="7">
        <v>-0.72</v>
      </c>
      <c r="B6488" s="7">
        <v>4.2391310000000004</v>
      </c>
    </row>
    <row r="6489" spans="1:2">
      <c r="A6489" s="7">
        <v>-0.72</v>
      </c>
      <c r="B6489" s="7">
        <v>3.4249930000000002</v>
      </c>
    </row>
    <row r="6490" spans="1:2">
      <c r="A6490" s="7">
        <v>-0.72</v>
      </c>
      <c r="B6490" s="7">
        <v>2.6997930000000001</v>
      </c>
    </row>
    <row r="6491" spans="1:2">
      <c r="A6491" s="7">
        <v>-0.72</v>
      </c>
      <c r="B6491" s="7">
        <v>2.7895620000000001</v>
      </c>
    </row>
    <row r="6492" spans="1:2">
      <c r="A6492" s="7">
        <v>-0.72</v>
      </c>
      <c r="B6492" s="7">
        <v>1.8321970000000001</v>
      </c>
    </row>
    <row r="6493" spans="1:2">
      <c r="A6493" s="7">
        <v>-0.72</v>
      </c>
      <c r="B6493" s="7">
        <v>2.618366</v>
      </c>
    </row>
    <row r="6494" spans="1:2">
      <c r="A6494" s="7">
        <v>-0.72</v>
      </c>
      <c r="B6494" s="7">
        <v>4.8521210000000004</v>
      </c>
    </row>
    <row r="6495" spans="1:2">
      <c r="A6495" s="7">
        <v>-0.72</v>
      </c>
      <c r="B6495" s="7">
        <v>1.5629569999999999</v>
      </c>
    </row>
    <row r="6496" spans="1:2">
      <c r="A6496" s="7">
        <v>-0.73</v>
      </c>
      <c r="B6496" s="7">
        <v>2.2896550000000002</v>
      </c>
    </row>
    <row r="6497" spans="1:2">
      <c r="A6497" s="7">
        <v>-0.73</v>
      </c>
      <c r="B6497" s="7">
        <v>3.1573470000000001</v>
      </c>
    </row>
    <row r="6498" spans="1:2">
      <c r="A6498" s="7">
        <v>-0.73</v>
      </c>
      <c r="B6498" s="7">
        <v>3.1383040000000002</v>
      </c>
    </row>
    <row r="6499" spans="1:2">
      <c r="A6499" s="7">
        <v>-0.73</v>
      </c>
      <c r="B6499" s="7">
        <v>2.1922039999999998</v>
      </c>
    </row>
    <row r="6500" spans="1:2">
      <c r="A6500" s="7">
        <v>-0.73</v>
      </c>
      <c r="B6500" s="7">
        <v>1.8261940000000001</v>
      </c>
    </row>
    <row r="6501" spans="1:2">
      <c r="A6501" s="7">
        <v>-0.73</v>
      </c>
      <c r="B6501" s="7">
        <v>2.4187820000000002</v>
      </c>
    </row>
    <row r="6502" spans="1:2">
      <c r="A6502" s="7">
        <v>-0.73</v>
      </c>
      <c r="B6502" s="7">
        <v>3.3593030000000002</v>
      </c>
    </row>
    <row r="6503" spans="1:2">
      <c r="A6503" s="7">
        <v>-0.73</v>
      </c>
      <c r="B6503" s="7">
        <v>2.7761179999999999</v>
      </c>
    </row>
    <row r="6504" spans="1:2">
      <c r="A6504" s="7">
        <v>-0.73</v>
      </c>
      <c r="B6504" s="7">
        <v>3.0694110000000001</v>
      </c>
    </row>
    <row r="6505" spans="1:2">
      <c r="A6505" s="7">
        <v>-0.73</v>
      </c>
      <c r="B6505" s="7">
        <v>2.236199</v>
      </c>
    </row>
    <row r="6506" spans="1:2">
      <c r="A6506" s="7">
        <v>-0.73</v>
      </c>
      <c r="B6506" s="7">
        <v>1.991306</v>
      </c>
    </row>
    <row r="6507" spans="1:2">
      <c r="A6507" s="7">
        <v>-0.73</v>
      </c>
      <c r="B6507" s="7">
        <v>3.157251</v>
      </c>
    </row>
    <row r="6508" spans="1:2">
      <c r="A6508" s="7">
        <v>-0.73</v>
      </c>
      <c r="B6508" s="7">
        <v>3.1946029999999999</v>
      </c>
    </row>
    <row r="6509" spans="1:2">
      <c r="A6509" s="7">
        <v>-0.73</v>
      </c>
      <c r="B6509" s="7">
        <v>2.5669059999999999</v>
      </c>
    </row>
    <row r="6510" spans="1:2">
      <c r="A6510" s="7">
        <v>-0.73</v>
      </c>
      <c r="B6510" s="7">
        <v>2.4367480000000001</v>
      </c>
    </row>
    <row r="6511" spans="1:2">
      <c r="A6511" s="7">
        <v>-0.73</v>
      </c>
      <c r="B6511" s="7">
        <v>1.477519</v>
      </c>
    </row>
    <row r="6512" spans="1:2">
      <c r="A6512" s="7">
        <v>-0.73</v>
      </c>
      <c r="B6512" s="7">
        <v>3.2737020000000001</v>
      </c>
    </row>
    <row r="6513" spans="1:2">
      <c r="A6513" s="7">
        <v>-0.73</v>
      </c>
      <c r="B6513" s="7">
        <v>3.2479830000000001</v>
      </c>
    </row>
    <row r="6514" spans="1:2">
      <c r="A6514" s="7">
        <v>-0.73</v>
      </c>
      <c r="B6514" s="7">
        <v>2.3054420000000002</v>
      </c>
    </row>
    <row r="6515" spans="1:2">
      <c r="A6515" s="7">
        <v>-0.73</v>
      </c>
      <c r="B6515" s="7">
        <v>1.6482810000000001</v>
      </c>
    </row>
    <row r="6516" spans="1:2">
      <c r="A6516" s="7">
        <v>-0.73</v>
      </c>
      <c r="B6516" s="7">
        <v>2.394984</v>
      </c>
    </row>
    <row r="6517" spans="1:2">
      <c r="A6517" s="7">
        <v>-0.73</v>
      </c>
      <c r="B6517" s="7">
        <v>3.0425949999999999</v>
      </c>
    </row>
    <row r="6518" spans="1:2">
      <c r="A6518" s="7">
        <v>-0.73</v>
      </c>
      <c r="B6518" s="7">
        <v>4.8325649999999998</v>
      </c>
    </row>
    <row r="6519" spans="1:2">
      <c r="A6519" s="7">
        <v>-0.73</v>
      </c>
      <c r="B6519" s="7">
        <v>2.4187430000000001</v>
      </c>
    </row>
    <row r="6520" spans="1:2">
      <c r="A6520" s="7">
        <v>-0.73</v>
      </c>
      <c r="B6520" s="7">
        <v>2.7536860000000001</v>
      </c>
    </row>
    <row r="6521" spans="1:2">
      <c r="A6521" s="7">
        <v>-0.73</v>
      </c>
      <c r="B6521" s="7">
        <v>4.1085029999999998</v>
      </c>
    </row>
    <row r="6522" spans="1:2">
      <c r="A6522" s="7">
        <v>-0.73</v>
      </c>
      <c r="B6522" s="7">
        <v>3.0730089999999999</v>
      </c>
    </row>
    <row r="6523" spans="1:2">
      <c r="A6523" s="7">
        <v>-0.73</v>
      </c>
      <c r="B6523" s="7">
        <v>2.696752</v>
      </c>
    </row>
    <row r="6524" spans="1:2">
      <c r="A6524" s="7">
        <v>-0.73</v>
      </c>
      <c r="B6524" s="7">
        <v>1.7890200000000001</v>
      </c>
    </row>
    <row r="6525" spans="1:2">
      <c r="A6525" s="7">
        <v>-0.73</v>
      </c>
      <c r="B6525" s="7">
        <v>4.1050469999999999</v>
      </c>
    </row>
    <row r="6526" spans="1:2">
      <c r="A6526" s="7">
        <v>-0.73</v>
      </c>
      <c r="B6526" s="7">
        <v>3.3148740000000001</v>
      </c>
    </row>
    <row r="6527" spans="1:2">
      <c r="A6527" s="7">
        <v>-0.73</v>
      </c>
      <c r="B6527" s="7">
        <v>3.911807</v>
      </c>
    </row>
    <row r="6528" spans="1:2">
      <c r="A6528" s="7">
        <v>-0.73</v>
      </c>
      <c r="B6528" s="7">
        <v>2.1310600000000002</v>
      </c>
    </row>
    <row r="6529" spans="1:2">
      <c r="A6529" s="7">
        <v>-0.73</v>
      </c>
      <c r="B6529" s="7">
        <v>2.463444</v>
      </c>
    </row>
    <row r="6530" spans="1:2">
      <c r="A6530" s="7">
        <v>-0.73</v>
      </c>
      <c r="B6530" s="7">
        <v>2.560451</v>
      </c>
    </row>
    <row r="6531" spans="1:2">
      <c r="A6531" s="7">
        <v>-0.73</v>
      </c>
      <c r="B6531" s="7">
        <v>3.3423600000000002</v>
      </c>
    </row>
    <row r="6532" spans="1:2">
      <c r="A6532" s="7">
        <v>-0.73</v>
      </c>
      <c r="B6532" s="7">
        <v>3.530227</v>
      </c>
    </row>
    <row r="6533" spans="1:2">
      <c r="A6533" s="7">
        <v>-0.73</v>
      </c>
      <c r="B6533" s="7">
        <v>2.6239370000000002</v>
      </c>
    </row>
    <row r="6534" spans="1:2">
      <c r="A6534" s="7">
        <v>-0.73</v>
      </c>
      <c r="B6534" s="7">
        <v>1.8579779999999999</v>
      </c>
    </row>
    <row r="6535" spans="1:2">
      <c r="A6535" s="7">
        <v>-0.73</v>
      </c>
      <c r="B6535" s="7">
        <v>1.9620310000000001</v>
      </c>
    </row>
    <row r="6536" spans="1:2">
      <c r="A6536" s="7">
        <v>-0.73</v>
      </c>
      <c r="B6536" s="7">
        <v>2.1629900000000002</v>
      </c>
    </row>
    <row r="6537" spans="1:2">
      <c r="A6537" s="7">
        <v>-0.73</v>
      </c>
      <c r="B6537" s="7">
        <v>3.1129859999999998</v>
      </c>
    </row>
    <row r="6538" spans="1:2">
      <c r="A6538" s="7">
        <v>-0.73</v>
      </c>
      <c r="B6538" s="7">
        <v>3.608336</v>
      </c>
    </row>
    <row r="6539" spans="1:2">
      <c r="A6539" s="7">
        <v>-0.73</v>
      </c>
      <c r="B6539" s="7">
        <v>2.5121859999999998</v>
      </c>
    </row>
    <row r="6540" spans="1:2">
      <c r="A6540" s="7">
        <v>-0.73</v>
      </c>
      <c r="B6540" s="7">
        <v>3.5066929999999998</v>
      </c>
    </row>
    <row r="6541" spans="1:2">
      <c r="A6541" s="7">
        <v>-0.73</v>
      </c>
      <c r="B6541" s="7">
        <v>2.009973</v>
      </c>
    </row>
    <row r="6542" spans="1:2">
      <c r="A6542" s="7">
        <v>-0.73</v>
      </c>
      <c r="B6542" s="7">
        <v>2.854657</v>
      </c>
    </row>
    <row r="6543" spans="1:2">
      <c r="A6543" s="7">
        <v>-0.73</v>
      </c>
      <c r="B6543" s="7">
        <v>2.4027379999999998</v>
      </c>
    </row>
    <row r="6544" spans="1:2">
      <c r="A6544" s="7">
        <v>-0.73</v>
      </c>
      <c r="B6544" s="7">
        <v>1.9683600000000001</v>
      </c>
    </row>
    <row r="6545" spans="1:2">
      <c r="A6545" s="7">
        <v>-0.73</v>
      </c>
      <c r="B6545" s="7">
        <v>4.6003679999999996</v>
      </c>
    </row>
    <row r="6546" spans="1:2">
      <c r="A6546" s="7">
        <v>-0.73</v>
      </c>
      <c r="B6546" s="7">
        <v>2.2281909999999998</v>
      </c>
    </row>
    <row r="6547" spans="1:2">
      <c r="A6547" s="7">
        <v>-0.73</v>
      </c>
      <c r="B6547" s="7">
        <v>2.0249679999999999</v>
      </c>
    </row>
    <row r="6548" spans="1:2">
      <c r="A6548" s="7">
        <v>-0.73</v>
      </c>
      <c r="B6548" s="7">
        <v>3.6037669999999999</v>
      </c>
    </row>
    <row r="6549" spans="1:2">
      <c r="A6549" s="7">
        <v>-0.73</v>
      </c>
      <c r="B6549" s="7">
        <v>2.4615200000000002</v>
      </c>
    </row>
    <row r="6550" spans="1:2">
      <c r="A6550" s="7">
        <v>-0.73</v>
      </c>
      <c r="B6550" s="7">
        <v>1.860941</v>
      </c>
    </row>
    <row r="6551" spans="1:2">
      <c r="A6551" s="7">
        <v>-0.73</v>
      </c>
      <c r="B6551" s="7">
        <v>4.2687660000000003</v>
      </c>
    </row>
    <row r="6552" spans="1:2">
      <c r="A6552" s="7">
        <v>-0.73</v>
      </c>
      <c r="B6552" s="7">
        <v>3.9400400000000002</v>
      </c>
    </row>
    <row r="6553" spans="1:2">
      <c r="A6553" s="7">
        <v>-0.73</v>
      </c>
      <c r="B6553" s="7">
        <v>2.3542770000000002</v>
      </c>
    </row>
    <row r="6554" spans="1:2">
      <c r="A6554" s="7">
        <v>-0.73</v>
      </c>
      <c r="B6554" s="7">
        <v>4.8534629999999996</v>
      </c>
    </row>
    <row r="6555" spans="1:2">
      <c r="A6555" s="7">
        <v>-0.73</v>
      </c>
      <c r="B6555" s="7">
        <v>1.950167</v>
      </c>
    </row>
    <row r="6556" spans="1:2">
      <c r="A6556" s="7">
        <v>-0.73</v>
      </c>
      <c r="B6556" s="7">
        <v>1.950167</v>
      </c>
    </row>
    <row r="6557" spans="1:2">
      <c r="A6557" s="7">
        <v>-0.73</v>
      </c>
      <c r="B6557" s="7">
        <v>2.0249540000000001</v>
      </c>
    </row>
    <row r="6558" spans="1:2">
      <c r="A6558" s="7">
        <v>-0.73</v>
      </c>
      <c r="B6558" s="7">
        <v>3.4108209999999999</v>
      </c>
    </row>
    <row r="6559" spans="1:2">
      <c r="A6559" s="7">
        <v>-0.73</v>
      </c>
      <c r="B6559" s="7">
        <v>1.8929910000000001</v>
      </c>
    </row>
    <row r="6560" spans="1:2">
      <c r="A6560" s="7">
        <v>-0.73</v>
      </c>
      <c r="B6560" s="7">
        <v>1.3122290000000001</v>
      </c>
    </row>
    <row r="6561" spans="1:2">
      <c r="A6561" s="7">
        <v>-0.73</v>
      </c>
      <c r="B6561" s="7">
        <v>2.4742280000000001</v>
      </c>
    </row>
    <row r="6562" spans="1:2">
      <c r="A6562" s="7">
        <v>-0.73</v>
      </c>
      <c r="B6562" s="7">
        <v>2.5906820000000002</v>
      </c>
    </row>
    <row r="6563" spans="1:2">
      <c r="A6563" s="7">
        <v>-0.73</v>
      </c>
      <c r="B6563" s="7">
        <v>1.5728800000000001</v>
      </c>
    </row>
    <row r="6564" spans="1:2">
      <c r="A6564" s="7">
        <v>-0.73</v>
      </c>
      <c r="B6564" s="7">
        <v>2.4181720000000002</v>
      </c>
    </row>
    <row r="6565" spans="1:2">
      <c r="A6565" s="7">
        <v>-0.73</v>
      </c>
      <c r="B6565" s="7">
        <v>3.4472510000000001</v>
      </c>
    </row>
    <row r="6566" spans="1:2">
      <c r="A6566" s="7">
        <v>-0.73</v>
      </c>
      <c r="B6566" s="7">
        <v>2.7160169999999999</v>
      </c>
    </row>
    <row r="6567" spans="1:2">
      <c r="A6567" s="7">
        <v>-0.73</v>
      </c>
      <c r="B6567" s="7">
        <v>1.8916820000000001</v>
      </c>
    </row>
    <row r="6568" spans="1:2">
      <c r="A6568" s="7">
        <v>-0.73</v>
      </c>
      <c r="B6568" s="7">
        <v>2.971565</v>
      </c>
    </row>
    <row r="6569" spans="1:2">
      <c r="A6569" s="7">
        <v>-0.73</v>
      </c>
      <c r="B6569" s="7">
        <v>2.7436250000000002</v>
      </c>
    </row>
    <row r="6570" spans="1:2">
      <c r="A6570" s="7">
        <v>-0.73</v>
      </c>
      <c r="B6570" s="7">
        <v>4.1482190000000001</v>
      </c>
    </row>
    <row r="6571" spans="1:2">
      <c r="A6571" s="7">
        <v>-0.73</v>
      </c>
      <c r="B6571" s="7">
        <v>3.3911660000000001</v>
      </c>
    </row>
    <row r="6572" spans="1:2">
      <c r="A6572" s="7">
        <v>-0.73</v>
      </c>
      <c r="B6572" s="7">
        <v>2.1460059999999999</v>
      </c>
    </row>
    <row r="6573" spans="1:2">
      <c r="A6573" s="7">
        <v>-0.73</v>
      </c>
      <c r="B6573" s="7">
        <v>2.2580480000000001</v>
      </c>
    </row>
    <row r="6574" spans="1:2">
      <c r="A6574" s="7">
        <v>-0.73</v>
      </c>
      <c r="B6574" s="7">
        <v>3.1532930000000001</v>
      </c>
    </row>
    <row r="6575" spans="1:2">
      <c r="A6575" s="7">
        <v>-0.73</v>
      </c>
      <c r="B6575" s="7">
        <v>2.5844079999999998</v>
      </c>
    </row>
    <row r="6576" spans="1:2">
      <c r="A6576" s="7">
        <v>-0.73</v>
      </c>
      <c r="B6576" s="7">
        <v>2.5844079999999998</v>
      </c>
    </row>
    <row r="6577" spans="1:2">
      <c r="A6577" s="7">
        <v>-0.73</v>
      </c>
      <c r="B6577" s="7">
        <v>4.3067589999999996</v>
      </c>
    </row>
    <row r="6578" spans="1:2">
      <c r="A6578" s="7">
        <v>-0.73</v>
      </c>
      <c r="B6578" s="7">
        <v>2.7446619999999999</v>
      </c>
    </row>
    <row r="6579" spans="1:2">
      <c r="A6579" s="7">
        <v>-0.73</v>
      </c>
      <c r="B6579" s="7">
        <v>1.3883160000000001</v>
      </c>
    </row>
    <row r="6580" spans="1:2">
      <c r="A6580" s="7">
        <v>-0.73</v>
      </c>
      <c r="B6580" s="7">
        <v>3.5111140000000001</v>
      </c>
    </row>
    <row r="6581" spans="1:2">
      <c r="A6581" s="7">
        <v>-0.73</v>
      </c>
      <c r="B6581" s="7">
        <v>3.5111140000000001</v>
      </c>
    </row>
    <row r="6582" spans="1:2">
      <c r="A6582" s="7">
        <v>-0.74</v>
      </c>
      <c r="B6582" s="7">
        <v>2.8751259999999998</v>
      </c>
    </row>
    <row r="6583" spans="1:2">
      <c r="A6583" s="7">
        <v>-0.74</v>
      </c>
      <c r="B6583" s="7">
        <v>3.9783119999999998</v>
      </c>
    </row>
    <row r="6584" spans="1:2">
      <c r="A6584" s="7">
        <v>-0.74</v>
      </c>
      <c r="B6584" s="7">
        <v>3.3587880000000001</v>
      </c>
    </row>
    <row r="6585" spans="1:2">
      <c r="A6585" s="7">
        <v>-0.74</v>
      </c>
      <c r="B6585" s="7">
        <v>1.988815</v>
      </c>
    </row>
    <row r="6586" spans="1:2">
      <c r="A6586" s="7">
        <v>-0.74</v>
      </c>
      <c r="B6586" s="7">
        <v>4.717803</v>
      </c>
    </row>
    <row r="6587" spans="1:2">
      <c r="A6587" s="7">
        <v>-0.74</v>
      </c>
      <c r="B6587" s="7">
        <v>1.762564</v>
      </c>
    </row>
    <row r="6588" spans="1:2">
      <c r="A6588" s="7">
        <v>-0.74</v>
      </c>
      <c r="B6588" s="7">
        <v>2.6835390000000001</v>
      </c>
    </row>
    <row r="6589" spans="1:2">
      <c r="A6589" s="7">
        <v>-0.74</v>
      </c>
      <c r="B6589" s="7">
        <v>4.4943549999999997</v>
      </c>
    </row>
    <row r="6590" spans="1:2">
      <c r="A6590" s="7">
        <v>-0.74</v>
      </c>
      <c r="B6590" s="7">
        <v>3.5264259999999998</v>
      </c>
    </row>
    <row r="6591" spans="1:2">
      <c r="A6591" s="7">
        <v>-0.74</v>
      </c>
      <c r="B6591" s="7">
        <v>2.4789370000000002</v>
      </c>
    </row>
    <row r="6592" spans="1:2">
      <c r="A6592" s="7">
        <v>-0.74</v>
      </c>
      <c r="B6592" s="7">
        <v>4.8197089999999996</v>
      </c>
    </row>
    <row r="6593" spans="1:2">
      <c r="A6593" s="7">
        <v>-0.74</v>
      </c>
      <c r="B6593" s="7">
        <v>1.6416230000000001</v>
      </c>
    </row>
    <row r="6594" spans="1:2">
      <c r="A6594" s="7">
        <v>-0.74</v>
      </c>
      <c r="B6594" s="7">
        <v>2.5611410000000001</v>
      </c>
    </row>
    <row r="6595" spans="1:2">
      <c r="A6595" s="7">
        <v>-0.74</v>
      </c>
      <c r="B6595" s="7">
        <v>3.1960220000000001</v>
      </c>
    </row>
    <row r="6596" spans="1:2">
      <c r="A6596" s="7">
        <v>-0.74</v>
      </c>
      <c r="B6596" s="7">
        <v>2.285434</v>
      </c>
    </row>
    <row r="6597" spans="1:2">
      <c r="A6597" s="7">
        <v>-0.74</v>
      </c>
      <c r="B6597" s="7">
        <v>2.473147</v>
      </c>
    </row>
    <row r="6598" spans="1:2">
      <c r="A6598" s="7">
        <v>-0.74</v>
      </c>
      <c r="B6598" s="7">
        <v>1.5650550000000001</v>
      </c>
    </row>
    <row r="6599" spans="1:2">
      <c r="A6599" s="7">
        <v>-0.74</v>
      </c>
      <c r="B6599" s="7">
        <v>3.6712030000000002</v>
      </c>
    </row>
    <row r="6600" spans="1:2">
      <c r="A6600" s="7">
        <v>-0.74</v>
      </c>
      <c r="B6600" s="7">
        <v>2.7775449999999999</v>
      </c>
    </row>
    <row r="6601" spans="1:2">
      <c r="A6601" s="7">
        <v>-0.74</v>
      </c>
      <c r="B6601" s="7">
        <v>3.1791299999999998</v>
      </c>
    </row>
    <row r="6602" spans="1:2">
      <c r="A6602" s="7">
        <v>-0.74</v>
      </c>
      <c r="B6602" s="7">
        <v>3.1791299999999998</v>
      </c>
    </row>
    <row r="6603" spans="1:2">
      <c r="A6603" s="7">
        <v>-0.74</v>
      </c>
      <c r="B6603" s="7">
        <v>3.0763940000000001</v>
      </c>
    </row>
    <row r="6604" spans="1:2">
      <c r="A6604" s="7">
        <v>-0.74</v>
      </c>
      <c r="B6604" s="7">
        <v>2.4445809999999999</v>
      </c>
    </row>
    <row r="6605" spans="1:2">
      <c r="A6605" s="7">
        <v>-0.74</v>
      </c>
      <c r="B6605" s="7">
        <v>2.0234040000000002</v>
      </c>
    </row>
    <row r="6606" spans="1:2">
      <c r="A6606" s="7">
        <v>-0.74</v>
      </c>
      <c r="B6606" s="7">
        <v>2.6367409999999998</v>
      </c>
    </row>
    <row r="6607" spans="1:2">
      <c r="A6607" s="7">
        <v>-0.74</v>
      </c>
      <c r="B6607" s="7">
        <v>3.3822640000000002</v>
      </c>
    </row>
    <row r="6608" spans="1:2">
      <c r="A6608" s="7">
        <v>-0.74</v>
      </c>
      <c r="B6608" s="7">
        <v>1.948302</v>
      </c>
    </row>
    <row r="6609" spans="1:2">
      <c r="A6609" s="7">
        <v>-0.74</v>
      </c>
      <c r="B6609" s="7">
        <v>2.9766319999999999</v>
      </c>
    </row>
    <row r="6610" spans="1:2">
      <c r="A6610" s="7">
        <v>-0.74</v>
      </c>
      <c r="B6610" s="7">
        <v>4.0246579999999996</v>
      </c>
    </row>
    <row r="6611" spans="1:2">
      <c r="A6611" s="7">
        <v>-0.74</v>
      </c>
      <c r="B6611" s="7">
        <v>2.3295870000000001</v>
      </c>
    </row>
    <row r="6612" spans="1:2">
      <c r="A6612" s="7">
        <v>-0.74</v>
      </c>
      <c r="B6612" s="7">
        <v>2.6592950000000002</v>
      </c>
    </row>
    <row r="6613" spans="1:2">
      <c r="A6613" s="7">
        <v>-0.74</v>
      </c>
      <c r="B6613" s="7">
        <v>2.5197769999999999</v>
      </c>
    </row>
    <row r="6614" spans="1:2">
      <c r="A6614" s="7">
        <v>-0.74</v>
      </c>
      <c r="B6614" s="7">
        <v>3.6315499999999998</v>
      </c>
    </row>
    <row r="6615" spans="1:2">
      <c r="A6615" s="7">
        <v>-0.74</v>
      </c>
      <c r="B6615" s="7">
        <v>2.0752419999999998</v>
      </c>
    </row>
    <row r="6616" spans="1:2">
      <c r="A6616" s="7">
        <v>-0.74</v>
      </c>
      <c r="B6616" s="7">
        <v>2.3349950000000002</v>
      </c>
    </row>
    <row r="6617" spans="1:2">
      <c r="A6617" s="7">
        <v>-0.74</v>
      </c>
      <c r="B6617" s="7">
        <v>2.4235150000000001</v>
      </c>
    </row>
    <row r="6618" spans="1:2">
      <c r="A6618" s="7">
        <v>-0.74</v>
      </c>
      <c r="B6618" s="7">
        <v>2.0019550000000002</v>
      </c>
    </row>
    <row r="6619" spans="1:2">
      <c r="A6619" s="7">
        <v>-0.74</v>
      </c>
      <c r="B6619" s="7">
        <v>2.3709609999999999</v>
      </c>
    </row>
    <row r="6620" spans="1:2">
      <c r="A6620" s="7">
        <v>-0.74</v>
      </c>
      <c r="B6620" s="7">
        <v>1.6000289999999999</v>
      </c>
    </row>
    <row r="6621" spans="1:2">
      <c r="A6621" s="7">
        <v>-0.74</v>
      </c>
      <c r="B6621" s="7">
        <v>2.289571</v>
      </c>
    </row>
    <row r="6622" spans="1:2">
      <c r="A6622" s="7">
        <v>-0.74</v>
      </c>
      <c r="B6622" s="7">
        <v>1.821698</v>
      </c>
    </row>
    <row r="6623" spans="1:2">
      <c r="A6623" s="7">
        <v>-0.74</v>
      </c>
      <c r="B6623" s="7">
        <v>4.8799799999999998</v>
      </c>
    </row>
    <row r="6624" spans="1:2">
      <c r="A6624" s="7">
        <v>-0.74</v>
      </c>
      <c r="B6624" s="7">
        <v>2.9292060000000002</v>
      </c>
    </row>
    <row r="6625" spans="1:2">
      <c r="A6625" s="7">
        <v>-0.74</v>
      </c>
      <c r="B6625" s="7">
        <v>4.5522169999999997</v>
      </c>
    </row>
    <row r="6626" spans="1:2">
      <c r="A6626" s="7">
        <v>-0.74</v>
      </c>
      <c r="B6626" s="7">
        <v>3.832004</v>
      </c>
    </row>
    <row r="6627" spans="1:2">
      <c r="A6627" s="7">
        <v>-0.74</v>
      </c>
      <c r="B6627" s="7">
        <v>3.6437719999999998</v>
      </c>
    </row>
    <row r="6628" spans="1:2">
      <c r="A6628" s="7">
        <v>-0.74</v>
      </c>
      <c r="B6628" s="7">
        <v>3.2446830000000002</v>
      </c>
    </row>
    <row r="6629" spans="1:2">
      <c r="A6629" s="7">
        <v>-0.74</v>
      </c>
      <c r="B6629" s="7">
        <v>2.324522</v>
      </c>
    </row>
    <row r="6630" spans="1:2">
      <c r="A6630" s="7">
        <v>-0.74</v>
      </c>
      <c r="B6630" s="7">
        <v>4.0307170000000001</v>
      </c>
    </row>
    <row r="6631" spans="1:2">
      <c r="A6631" s="7">
        <v>-0.74</v>
      </c>
      <c r="B6631" s="7">
        <v>2.4764780000000002</v>
      </c>
    </row>
    <row r="6632" spans="1:2">
      <c r="A6632" s="7">
        <v>-0.74</v>
      </c>
      <c r="B6632" s="7">
        <v>3.083189</v>
      </c>
    </row>
    <row r="6633" spans="1:2">
      <c r="A6633" s="7">
        <v>-0.74</v>
      </c>
      <c r="B6633" s="7">
        <v>1.6757869999999999</v>
      </c>
    </row>
    <row r="6634" spans="1:2">
      <c r="A6634" s="7">
        <v>-0.74</v>
      </c>
      <c r="B6634" s="7">
        <v>3.1708249999999998</v>
      </c>
    </row>
    <row r="6635" spans="1:2">
      <c r="A6635" s="7">
        <v>-0.74</v>
      </c>
      <c r="B6635" s="7">
        <v>1.682156</v>
      </c>
    </row>
    <row r="6636" spans="1:2">
      <c r="A6636" s="7">
        <v>-0.74</v>
      </c>
      <c r="B6636" s="7">
        <v>1.724148</v>
      </c>
    </row>
    <row r="6637" spans="1:2">
      <c r="A6637" s="7">
        <v>-0.74</v>
      </c>
      <c r="B6637" s="7">
        <v>3.1091980000000001</v>
      </c>
    </row>
    <row r="6638" spans="1:2">
      <c r="A6638" s="7">
        <v>-0.74</v>
      </c>
      <c r="B6638" s="7">
        <v>1.8809910000000001</v>
      </c>
    </row>
    <row r="6639" spans="1:2">
      <c r="A6639" s="7">
        <v>-0.74</v>
      </c>
      <c r="B6639" s="7">
        <v>2.9784440000000001</v>
      </c>
    </row>
    <row r="6640" spans="1:2">
      <c r="A6640" s="7">
        <v>-0.74</v>
      </c>
      <c r="B6640" s="7">
        <v>1.360284</v>
      </c>
    </row>
    <row r="6641" spans="1:2">
      <c r="A6641" s="7">
        <v>-0.74</v>
      </c>
      <c r="B6641" s="7">
        <v>2.3458269999999999</v>
      </c>
    </row>
    <row r="6642" spans="1:2">
      <c r="A6642" s="7">
        <v>-0.74</v>
      </c>
      <c r="B6642" s="7">
        <v>3.1441690000000002</v>
      </c>
    </row>
    <row r="6643" spans="1:2">
      <c r="A6643" s="7">
        <v>-0.74</v>
      </c>
      <c r="B6643" s="7">
        <v>2.0728970000000002</v>
      </c>
    </row>
    <row r="6644" spans="1:2">
      <c r="A6644" s="7">
        <v>-0.74</v>
      </c>
      <c r="B6644" s="7">
        <v>2.4915929999999999</v>
      </c>
    </row>
    <row r="6645" spans="1:2">
      <c r="A6645" s="7">
        <v>-0.74</v>
      </c>
      <c r="B6645" s="7">
        <v>3.5732889999999999</v>
      </c>
    </row>
    <row r="6646" spans="1:2">
      <c r="A6646" s="7">
        <v>-0.74</v>
      </c>
      <c r="B6646" s="7">
        <v>2.608215</v>
      </c>
    </row>
    <row r="6647" spans="1:2">
      <c r="A6647" s="7">
        <v>-0.74</v>
      </c>
      <c r="B6647" s="7">
        <v>2.644136</v>
      </c>
    </row>
    <row r="6648" spans="1:2">
      <c r="A6648" s="7">
        <v>-0.74</v>
      </c>
      <c r="B6648" s="7">
        <v>1.835116</v>
      </c>
    </row>
    <row r="6649" spans="1:2">
      <c r="A6649" s="7">
        <v>-0.74</v>
      </c>
      <c r="B6649" s="7">
        <v>3.0609899999999999</v>
      </c>
    </row>
    <row r="6650" spans="1:2">
      <c r="A6650" s="7">
        <v>-0.74</v>
      </c>
      <c r="B6650" s="7">
        <v>2.567367</v>
      </c>
    </row>
    <row r="6651" spans="1:2">
      <c r="A6651" s="7">
        <v>-0.74</v>
      </c>
      <c r="B6651" s="7">
        <v>4.4516220000000004</v>
      </c>
    </row>
    <row r="6652" spans="1:2">
      <c r="A6652" s="7">
        <v>-0.74</v>
      </c>
      <c r="B6652" s="7">
        <v>2.6323240000000001</v>
      </c>
    </row>
    <row r="6653" spans="1:2">
      <c r="A6653" s="7">
        <v>-0.74</v>
      </c>
      <c r="B6653" s="7">
        <v>2.9952009999999998</v>
      </c>
    </row>
    <row r="6654" spans="1:2">
      <c r="A6654" s="7">
        <v>-0.74</v>
      </c>
      <c r="B6654" s="7">
        <v>2.1015860000000002</v>
      </c>
    </row>
    <row r="6655" spans="1:2">
      <c r="A6655" s="7">
        <v>-0.74</v>
      </c>
      <c r="B6655" s="7">
        <v>2.8725960000000001</v>
      </c>
    </row>
    <row r="6656" spans="1:2">
      <c r="A6656" s="7">
        <v>-0.74</v>
      </c>
      <c r="B6656" s="7">
        <v>2.6493769999999999</v>
      </c>
    </row>
    <row r="6657" spans="1:2">
      <c r="A6657" s="7">
        <v>-0.74</v>
      </c>
      <c r="B6657" s="7">
        <v>4.8557560000000004</v>
      </c>
    </row>
    <row r="6658" spans="1:2">
      <c r="A6658" s="7">
        <v>-0.74</v>
      </c>
      <c r="B6658" s="7">
        <v>3.1978420000000001</v>
      </c>
    </row>
    <row r="6659" spans="1:2">
      <c r="A6659" s="7">
        <v>-0.74</v>
      </c>
      <c r="B6659" s="7">
        <v>1.542127</v>
      </c>
    </row>
    <row r="6660" spans="1:2">
      <c r="A6660" s="7">
        <v>-0.74</v>
      </c>
      <c r="B6660" s="7">
        <v>2.3979979999999999</v>
      </c>
    </row>
    <row r="6661" spans="1:2">
      <c r="A6661" s="7">
        <v>-0.74</v>
      </c>
      <c r="B6661" s="7">
        <v>4.8295690000000002</v>
      </c>
    </row>
    <row r="6662" spans="1:2">
      <c r="A6662" s="7">
        <v>-0.74</v>
      </c>
      <c r="B6662" s="7">
        <v>3.0572080000000001</v>
      </c>
    </row>
    <row r="6663" spans="1:2">
      <c r="A6663" s="7">
        <v>-0.74</v>
      </c>
      <c r="B6663" s="7">
        <v>4.2900989999999997</v>
      </c>
    </row>
    <row r="6664" spans="1:2">
      <c r="A6664" s="7">
        <v>-0.74</v>
      </c>
      <c r="B6664" s="7">
        <v>4.2258839999999998</v>
      </c>
    </row>
    <row r="6665" spans="1:2">
      <c r="A6665" s="7">
        <v>-0.74</v>
      </c>
      <c r="B6665" s="7">
        <v>2.1489950000000002</v>
      </c>
    </row>
    <row r="6666" spans="1:2">
      <c r="A6666" s="7">
        <v>-0.75</v>
      </c>
      <c r="B6666" s="7">
        <v>4.4462440000000001</v>
      </c>
    </row>
    <row r="6667" spans="1:2">
      <c r="A6667" s="7">
        <v>-0.75</v>
      </c>
      <c r="B6667" s="7">
        <v>2.6305109999999998</v>
      </c>
    </row>
    <row r="6668" spans="1:2">
      <c r="A6668" s="7">
        <v>-0.75</v>
      </c>
      <c r="B6668" s="7">
        <v>2.6707939999999999</v>
      </c>
    </row>
    <row r="6669" spans="1:2">
      <c r="A6669" s="7">
        <v>-0.75</v>
      </c>
      <c r="B6669" s="7">
        <v>3.677219</v>
      </c>
    </row>
    <row r="6670" spans="1:2">
      <c r="A6670" s="7">
        <v>-0.75</v>
      </c>
      <c r="B6670" s="7">
        <v>2.7649249999999999</v>
      </c>
    </row>
    <row r="6671" spans="1:2">
      <c r="A6671" s="7">
        <v>-0.75</v>
      </c>
      <c r="B6671" s="7">
        <v>3.8221569999999998</v>
      </c>
    </row>
    <row r="6672" spans="1:2">
      <c r="A6672" s="7">
        <v>-0.75</v>
      </c>
      <c r="B6672" s="7">
        <v>2.7895620000000001</v>
      </c>
    </row>
    <row r="6673" spans="1:2">
      <c r="A6673" s="7">
        <v>-0.75</v>
      </c>
      <c r="B6673" s="7">
        <v>2.7802760000000002</v>
      </c>
    </row>
    <row r="6674" spans="1:2">
      <c r="A6674" s="7">
        <v>-0.75</v>
      </c>
      <c r="B6674" s="7">
        <v>3.4093589999999998</v>
      </c>
    </row>
    <row r="6675" spans="1:2">
      <c r="A6675" s="7">
        <v>-0.75</v>
      </c>
      <c r="B6675" s="7">
        <v>3.5418479999999999</v>
      </c>
    </row>
    <row r="6676" spans="1:2">
      <c r="A6676" s="7">
        <v>-0.75</v>
      </c>
      <c r="B6676" s="7">
        <v>2.914955</v>
      </c>
    </row>
    <row r="6677" spans="1:2">
      <c r="A6677" s="7">
        <v>-0.75</v>
      </c>
      <c r="B6677" s="7">
        <v>2.6643110000000001</v>
      </c>
    </row>
    <row r="6678" spans="1:2">
      <c r="A6678" s="7">
        <v>-0.75</v>
      </c>
      <c r="B6678" s="7">
        <v>4.084352</v>
      </c>
    </row>
    <row r="6679" spans="1:2">
      <c r="A6679" s="7">
        <v>-0.75</v>
      </c>
      <c r="B6679" s="7">
        <v>2.0591149999999998</v>
      </c>
    </row>
    <row r="6680" spans="1:2">
      <c r="A6680" s="7">
        <v>-0.75</v>
      </c>
      <c r="B6680" s="7">
        <v>3.7679360000000002</v>
      </c>
    </row>
    <row r="6681" spans="1:2">
      <c r="A6681" s="7">
        <v>-0.75</v>
      </c>
      <c r="B6681" s="7">
        <v>2.4845220000000001</v>
      </c>
    </row>
    <row r="6682" spans="1:2">
      <c r="A6682" s="7">
        <v>-0.75</v>
      </c>
      <c r="B6682" s="7">
        <v>2.728526</v>
      </c>
    </row>
    <row r="6683" spans="1:2">
      <c r="A6683" s="7">
        <v>-0.75</v>
      </c>
      <c r="B6683" s="7">
        <v>2.376074</v>
      </c>
    </row>
    <row r="6684" spans="1:2">
      <c r="A6684" s="7">
        <v>-0.75</v>
      </c>
      <c r="B6684" s="7">
        <v>3.4937309999999999</v>
      </c>
    </row>
    <row r="6685" spans="1:2">
      <c r="A6685" s="7">
        <v>-0.75</v>
      </c>
      <c r="B6685" s="7">
        <v>4.9830870000000003</v>
      </c>
    </row>
    <row r="6686" spans="1:2">
      <c r="A6686" s="7">
        <v>-0.75</v>
      </c>
      <c r="B6686" s="7">
        <v>4.1784530000000002</v>
      </c>
    </row>
    <row r="6687" spans="1:2">
      <c r="A6687" s="7">
        <v>-0.75</v>
      </c>
      <c r="B6687" s="7">
        <v>3.2750520000000001</v>
      </c>
    </row>
    <row r="6688" spans="1:2">
      <c r="A6688" s="7">
        <v>-0.75</v>
      </c>
      <c r="B6688" s="7">
        <v>2.6540210000000002</v>
      </c>
    </row>
    <row r="6689" spans="1:2">
      <c r="A6689" s="7">
        <v>-0.75</v>
      </c>
      <c r="B6689" s="7">
        <v>2.0237750000000001</v>
      </c>
    </row>
    <row r="6690" spans="1:2">
      <c r="A6690" s="7">
        <v>-0.75</v>
      </c>
      <c r="B6690" s="7">
        <v>3.0863369999999999</v>
      </c>
    </row>
    <row r="6691" spans="1:2">
      <c r="A6691" s="7">
        <v>-0.75</v>
      </c>
      <c r="B6691" s="7">
        <v>2.6971270000000001</v>
      </c>
    </row>
    <row r="6692" spans="1:2">
      <c r="A6692" s="7">
        <v>-0.75</v>
      </c>
      <c r="B6692" s="7">
        <v>2.3326829999999998</v>
      </c>
    </row>
    <row r="6693" spans="1:2">
      <c r="A6693" s="7">
        <v>-0.75</v>
      </c>
      <c r="B6693" s="7">
        <v>2.0874609999999998</v>
      </c>
    </row>
    <row r="6694" spans="1:2">
      <c r="A6694" s="7">
        <v>-0.75</v>
      </c>
      <c r="B6694" s="7">
        <v>1.973644</v>
      </c>
    </row>
    <row r="6695" spans="1:2">
      <c r="A6695" s="7">
        <v>-0.75</v>
      </c>
      <c r="B6695" s="7">
        <v>2.901859</v>
      </c>
    </row>
    <row r="6696" spans="1:2">
      <c r="A6696" s="7">
        <v>-0.75</v>
      </c>
      <c r="B6696" s="7">
        <v>2.3024330000000002</v>
      </c>
    </row>
    <row r="6697" spans="1:2">
      <c r="A6697" s="7">
        <v>-0.75</v>
      </c>
      <c r="B6697" s="7">
        <v>2.0080439999999999</v>
      </c>
    </row>
    <row r="6698" spans="1:2">
      <c r="A6698" s="7">
        <v>-0.75</v>
      </c>
      <c r="B6698" s="7">
        <v>3.3227579999999999</v>
      </c>
    </row>
    <row r="6699" spans="1:2">
      <c r="A6699" s="7">
        <v>-0.75</v>
      </c>
      <c r="B6699" s="7">
        <v>3.2417229999999999</v>
      </c>
    </row>
    <row r="6700" spans="1:2">
      <c r="A6700" s="7">
        <v>-0.75</v>
      </c>
      <c r="B6700" s="7">
        <v>1.5040739999999999</v>
      </c>
    </row>
    <row r="6701" spans="1:2">
      <c r="A6701" s="7">
        <v>-0.75</v>
      </c>
      <c r="B6701" s="7">
        <v>3.2741310000000001</v>
      </c>
    </row>
    <row r="6702" spans="1:2">
      <c r="A6702" s="7">
        <v>-0.75</v>
      </c>
      <c r="B6702" s="7">
        <v>3.135192</v>
      </c>
    </row>
    <row r="6703" spans="1:2">
      <c r="A6703" s="7">
        <v>-0.75</v>
      </c>
      <c r="B6703" s="7">
        <v>3.3409900000000001</v>
      </c>
    </row>
    <row r="6704" spans="1:2">
      <c r="A6704" s="7">
        <v>-0.75</v>
      </c>
      <c r="B6704" s="7">
        <v>3.8921830000000002</v>
      </c>
    </row>
    <row r="6705" spans="1:2">
      <c r="A6705" s="7">
        <v>-0.75</v>
      </c>
      <c r="B6705" s="7">
        <v>2.7111230000000002</v>
      </c>
    </row>
    <row r="6706" spans="1:2">
      <c r="A6706" s="7">
        <v>-0.75</v>
      </c>
      <c r="B6706" s="7">
        <v>2.7111230000000002</v>
      </c>
    </row>
    <row r="6707" spans="1:2">
      <c r="A6707" s="7">
        <v>-0.75</v>
      </c>
      <c r="B6707" s="7">
        <v>1.720755</v>
      </c>
    </row>
    <row r="6708" spans="1:2">
      <c r="A6708" s="7">
        <v>-0.75</v>
      </c>
      <c r="B6708" s="7">
        <v>3.7387389999999998</v>
      </c>
    </row>
    <row r="6709" spans="1:2">
      <c r="A6709" s="7">
        <v>-0.75</v>
      </c>
      <c r="B6709" s="7">
        <v>2.1857139999999999</v>
      </c>
    </row>
    <row r="6710" spans="1:2">
      <c r="A6710" s="7">
        <v>-0.75</v>
      </c>
      <c r="B6710" s="7">
        <v>2.7692929999999998</v>
      </c>
    </row>
    <row r="6711" spans="1:2">
      <c r="A6711" s="7">
        <v>-0.75</v>
      </c>
      <c r="B6711" s="7">
        <v>1.8244009999999999</v>
      </c>
    </row>
    <row r="6712" spans="1:2">
      <c r="A6712" s="7">
        <v>-0.75</v>
      </c>
      <c r="B6712" s="7">
        <v>1.8428990000000001</v>
      </c>
    </row>
    <row r="6713" spans="1:2">
      <c r="A6713" s="7">
        <v>-0.75</v>
      </c>
      <c r="B6713" s="7">
        <v>2.1862599999999999</v>
      </c>
    </row>
    <row r="6714" spans="1:2">
      <c r="A6714" s="7">
        <v>-0.75</v>
      </c>
      <c r="B6714" s="7">
        <v>3.380798</v>
      </c>
    </row>
    <row r="6715" spans="1:2">
      <c r="A6715" s="7">
        <v>-0.75</v>
      </c>
      <c r="B6715" s="7">
        <v>1.8002290000000001</v>
      </c>
    </row>
    <row r="6716" spans="1:2">
      <c r="A6716" s="7">
        <v>-0.75</v>
      </c>
      <c r="B6716" s="7">
        <v>2.6856969999999998</v>
      </c>
    </row>
    <row r="6717" spans="1:2">
      <c r="A6717" s="7">
        <v>-0.75</v>
      </c>
      <c r="B6717" s="7">
        <v>2.2875809999999999</v>
      </c>
    </row>
    <row r="6718" spans="1:2">
      <c r="A6718" s="7">
        <v>-0.75</v>
      </c>
      <c r="B6718" s="7">
        <v>2.2427039999999998</v>
      </c>
    </row>
    <row r="6719" spans="1:2">
      <c r="A6719" s="7">
        <v>-0.75</v>
      </c>
      <c r="B6719" s="7">
        <v>3.3758300000000001</v>
      </c>
    </row>
    <row r="6720" spans="1:2">
      <c r="A6720" s="7">
        <v>-0.75</v>
      </c>
      <c r="B6720" s="7">
        <v>2.9109389999999999</v>
      </c>
    </row>
    <row r="6721" spans="1:2">
      <c r="A6721" s="7">
        <v>-0.75</v>
      </c>
      <c r="B6721" s="7">
        <v>2.0557989999999999</v>
      </c>
    </row>
    <row r="6722" spans="1:2">
      <c r="A6722" s="7">
        <v>-0.75</v>
      </c>
      <c r="B6722" s="7">
        <v>2.9664100000000002</v>
      </c>
    </row>
    <row r="6723" spans="1:2">
      <c r="A6723" s="7">
        <v>-0.75</v>
      </c>
      <c r="B6723" s="7">
        <v>3.1009980000000001</v>
      </c>
    </row>
    <row r="6724" spans="1:2">
      <c r="A6724" s="7">
        <v>-0.75</v>
      </c>
      <c r="B6724" s="7">
        <v>3.1555780000000002</v>
      </c>
    </row>
    <row r="6725" spans="1:2">
      <c r="A6725" s="7">
        <v>-0.75</v>
      </c>
      <c r="B6725" s="7">
        <v>3.1404269999999999</v>
      </c>
    </row>
    <row r="6726" spans="1:2">
      <c r="A6726" s="7">
        <v>-0.75</v>
      </c>
      <c r="B6726" s="7">
        <v>3.8189600000000001</v>
      </c>
    </row>
    <row r="6727" spans="1:2">
      <c r="A6727" s="7">
        <v>-0.75</v>
      </c>
      <c r="B6727" s="7">
        <v>4.3787649999999996</v>
      </c>
    </row>
    <row r="6728" spans="1:2">
      <c r="A6728" s="7">
        <v>-0.75</v>
      </c>
      <c r="B6728" s="7">
        <v>2.5730529999999998</v>
      </c>
    </row>
    <row r="6729" spans="1:2">
      <c r="A6729" s="7">
        <v>-0.75</v>
      </c>
      <c r="B6729" s="7">
        <v>2.5427719999999998</v>
      </c>
    </row>
    <row r="6730" spans="1:2">
      <c r="A6730" s="7">
        <v>-0.75</v>
      </c>
      <c r="B6730" s="7">
        <v>2.5427719999999998</v>
      </c>
    </row>
    <row r="6731" spans="1:2">
      <c r="A6731" s="7">
        <v>-0.75</v>
      </c>
      <c r="B6731" s="7">
        <v>1.968288</v>
      </c>
    </row>
    <row r="6732" spans="1:2">
      <c r="A6732" s="7">
        <v>-0.75</v>
      </c>
      <c r="B6732" s="7">
        <v>2.2046709999999998</v>
      </c>
    </row>
    <row r="6733" spans="1:2">
      <c r="A6733" s="7">
        <v>-0.75</v>
      </c>
      <c r="B6733" s="7">
        <v>2.1433170000000001</v>
      </c>
    </row>
    <row r="6734" spans="1:2">
      <c r="A6734" s="7">
        <v>-0.75</v>
      </c>
      <c r="B6734" s="7">
        <v>3.9560789999999999</v>
      </c>
    </row>
    <row r="6735" spans="1:2">
      <c r="A6735" s="7">
        <v>-0.75</v>
      </c>
      <c r="B6735" s="7">
        <v>2.6898059999999999</v>
      </c>
    </row>
    <row r="6736" spans="1:2">
      <c r="A6736" s="7">
        <v>-0.75</v>
      </c>
      <c r="B6736" s="7">
        <v>3.8161320000000001</v>
      </c>
    </row>
    <row r="6737" spans="1:2">
      <c r="A6737" s="7">
        <v>-0.75</v>
      </c>
      <c r="B6737" s="7">
        <v>2.342117</v>
      </c>
    </row>
    <row r="6738" spans="1:2">
      <c r="A6738" s="7">
        <v>-0.75</v>
      </c>
      <c r="B6738" s="7">
        <v>2.259007</v>
      </c>
    </row>
    <row r="6739" spans="1:2">
      <c r="A6739" s="7">
        <v>-0.75</v>
      </c>
      <c r="B6739" s="7">
        <v>2.2670970000000001</v>
      </c>
    </row>
    <row r="6740" spans="1:2">
      <c r="A6740" s="7">
        <v>-0.75</v>
      </c>
      <c r="B6740" s="7">
        <v>2.2315740000000002</v>
      </c>
    </row>
    <row r="6741" spans="1:2">
      <c r="A6741" s="7">
        <v>-0.75</v>
      </c>
      <c r="B6741" s="7">
        <v>2.6769539999999998</v>
      </c>
    </row>
    <row r="6742" spans="1:2">
      <c r="A6742" s="7">
        <v>-0.75</v>
      </c>
      <c r="B6742" s="7">
        <v>3.0067680000000001</v>
      </c>
    </row>
    <row r="6743" spans="1:2">
      <c r="A6743" s="7">
        <v>-0.75</v>
      </c>
      <c r="B6743" s="7">
        <v>3.36686</v>
      </c>
    </row>
    <row r="6744" spans="1:2">
      <c r="A6744" s="7">
        <v>-0.75</v>
      </c>
      <c r="B6744" s="7">
        <v>1.9402649999999999</v>
      </c>
    </row>
    <row r="6745" spans="1:2">
      <c r="A6745" s="7">
        <v>-0.75</v>
      </c>
      <c r="B6745" s="7">
        <v>3.0996000000000001</v>
      </c>
    </row>
    <row r="6746" spans="1:2">
      <c r="A6746" s="7">
        <v>-0.75</v>
      </c>
      <c r="B6746" s="7">
        <v>2.8704420000000002</v>
      </c>
    </row>
    <row r="6747" spans="1:2">
      <c r="A6747" s="7">
        <v>-0.75</v>
      </c>
      <c r="B6747" s="7">
        <v>3.5896059999999999</v>
      </c>
    </row>
    <row r="6748" spans="1:2">
      <c r="A6748" s="7">
        <v>-0.75</v>
      </c>
      <c r="B6748" s="7">
        <v>3.6984490000000001</v>
      </c>
    </row>
    <row r="6749" spans="1:2">
      <c r="A6749" s="7">
        <v>-0.75</v>
      </c>
      <c r="B6749" s="7">
        <v>1.4056360000000001</v>
      </c>
    </row>
    <row r="6750" spans="1:2">
      <c r="A6750" s="7">
        <v>-0.75</v>
      </c>
      <c r="B6750" s="7">
        <v>2.0717059999999998</v>
      </c>
    </row>
    <row r="6751" spans="1:2">
      <c r="A6751" s="7">
        <v>-0.75</v>
      </c>
      <c r="B6751" s="7">
        <v>2.2277170000000002</v>
      </c>
    </row>
    <row r="6752" spans="1:2">
      <c r="A6752" s="7">
        <v>-0.75</v>
      </c>
      <c r="B6752" s="7">
        <v>2.0215399999999999</v>
      </c>
    </row>
    <row r="6753" spans="1:2">
      <c r="A6753" s="7">
        <v>-0.75</v>
      </c>
      <c r="B6753" s="7">
        <v>2.0868169999999999</v>
      </c>
    </row>
    <row r="6754" spans="1:2">
      <c r="A6754" s="7">
        <v>-0.75</v>
      </c>
      <c r="B6754" s="7">
        <v>3.641642</v>
      </c>
    </row>
    <row r="6755" spans="1:2">
      <c r="A6755" s="7">
        <v>-0.75</v>
      </c>
      <c r="B6755" s="7">
        <v>2.9068890000000001</v>
      </c>
    </row>
    <row r="6756" spans="1:2">
      <c r="A6756" s="7">
        <v>-0.75</v>
      </c>
      <c r="B6756" s="7">
        <v>2.4360400000000002</v>
      </c>
    </row>
    <row r="6757" spans="1:2">
      <c r="A6757" s="7">
        <v>-0.75</v>
      </c>
      <c r="B6757" s="7">
        <v>2.1283050000000001</v>
      </c>
    </row>
    <row r="6758" spans="1:2">
      <c r="A6758" s="7">
        <v>-0.75</v>
      </c>
      <c r="B6758" s="7">
        <v>3.7141039999999998</v>
      </c>
    </row>
    <row r="6759" spans="1:2">
      <c r="A6759" s="7">
        <v>-0.75</v>
      </c>
      <c r="B6759" s="7">
        <v>2.914898</v>
      </c>
    </row>
    <row r="6760" spans="1:2">
      <c r="A6760" s="7">
        <v>-0.75</v>
      </c>
      <c r="B6760" s="7">
        <v>2.5082710000000001</v>
      </c>
    </row>
    <row r="6761" spans="1:2">
      <c r="A6761" s="7">
        <v>-0.75</v>
      </c>
      <c r="B6761" s="7">
        <v>2.7024349999999999</v>
      </c>
    </row>
    <row r="6762" spans="1:2">
      <c r="A6762" s="7">
        <v>-0.75</v>
      </c>
      <c r="B6762" s="7">
        <v>2.2975750000000001</v>
      </c>
    </row>
    <row r="6763" spans="1:2">
      <c r="A6763" s="7">
        <v>-0.75</v>
      </c>
      <c r="B6763" s="7">
        <v>3.3866879999999999</v>
      </c>
    </row>
    <row r="6764" spans="1:2">
      <c r="A6764" s="7">
        <v>-0.75</v>
      </c>
      <c r="B6764" s="7">
        <v>2.275887</v>
      </c>
    </row>
    <row r="6765" spans="1:2">
      <c r="A6765" s="7">
        <v>-0.75</v>
      </c>
      <c r="B6765" s="7">
        <v>2.6119629999999998</v>
      </c>
    </row>
    <row r="6766" spans="1:2">
      <c r="A6766" s="7">
        <v>-0.75</v>
      </c>
      <c r="B6766" s="7">
        <v>3.135462</v>
      </c>
    </row>
    <row r="6767" spans="1:2">
      <c r="A6767" s="7">
        <v>-0.75</v>
      </c>
      <c r="B6767" s="7">
        <v>3.9179270000000002</v>
      </c>
    </row>
    <row r="6768" spans="1:2">
      <c r="A6768" s="7">
        <v>-0.75</v>
      </c>
      <c r="B6768" s="7">
        <v>3.2625769999999998</v>
      </c>
    </row>
    <row r="6769" spans="1:2">
      <c r="A6769" s="7">
        <v>-0.75</v>
      </c>
      <c r="B6769" s="7">
        <v>5.2070610000000004</v>
      </c>
    </row>
    <row r="6770" spans="1:2">
      <c r="A6770" s="7">
        <v>-0.75</v>
      </c>
      <c r="B6770" s="7">
        <v>1.560665</v>
      </c>
    </row>
    <row r="6771" spans="1:2">
      <c r="A6771" s="7">
        <v>-0.75</v>
      </c>
      <c r="B6771" s="7">
        <v>2.2156210000000001</v>
      </c>
    </row>
    <row r="6772" spans="1:2">
      <c r="A6772" s="7">
        <v>-0.75</v>
      </c>
      <c r="B6772" s="7">
        <v>4.5176160000000003</v>
      </c>
    </row>
    <row r="6773" spans="1:2">
      <c r="A6773" s="7">
        <v>-0.75</v>
      </c>
      <c r="B6773" s="7">
        <v>1.458</v>
      </c>
    </row>
    <row r="6774" spans="1:2">
      <c r="A6774" s="7">
        <v>-0.75</v>
      </c>
      <c r="B6774" s="7">
        <v>4.2047860000000004</v>
      </c>
    </row>
    <row r="6775" spans="1:2">
      <c r="A6775" s="7">
        <v>-0.76</v>
      </c>
      <c r="B6775" s="7">
        <v>4.307912</v>
      </c>
    </row>
    <row r="6776" spans="1:2">
      <c r="A6776" s="7">
        <v>-0.76</v>
      </c>
      <c r="B6776" s="7">
        <v>2.835753</v>
      </c>
    </row>
    <row r="6777" spans="1:2">
      <c r="A6777" s="7">
        <v>-0.76</v>
      </c>
      <c r="B6777" s="7">
        <v>3.069283</v>
      </c>
    </row>
    <row r="6778" spans="1:2">
      <c r="A6778" s="7">
        <v>-0.76</v>
      </c>
      <c r="B6778" s="7">
        <v>1.3690169999999999</v>
      </c>
    </row>
    <row r="6779" spans="1:2">
      <c r="A6779" s="7">
        <v>-0.76</v>
      </c>
      <c r="B6779" s="7">
        <v>3.064587</v>
      </c>
    </row>
    <row r="6780" spans="1:2">
      <c r="A6780" s="7">
        <v>-0.76</v>
      </c>
      <c r="B6780" s="7">
        <v>3.10711</v>
      </c>
    </row>
    <row r="6781" spans="1:2">
      <c r="A6781" s="7">
        <v>-0.76</v>
      </c>
      <c r="B6781" s="7">
        <v>2.6308419999999999</v>
      </c>
    </row>
    <row r="6782" spans="1:2">
      <c r="A6782" s="7">
        <v>-0.76</v>
      </c>
      <c r="B6782" s="7">
        <v>3.1972170000000002</v>
      </c>
    </row>
    <row r="6783" spans="1:2">
      <c r="A6783" s="7">
        <v>-0.76</v>
      </c>
      <c r="B6783" s="7">
        <v>4.0703719999999999</v>
      </c>
    </row>
    <row r="6784" spans="1:2">
      <c r="A6784" s="7">
        <v>-0.76</v>
      </c>
      <c r="B6784" s="7">
        <v>1.84829</v>
      </c>
    </row>
    <row r="6785" spans="1:2">
      <c r="A6785" s="7">
        <v>-0.76</v>
      </c>
      <c r="B6785" s="7">
        <v>4.2264730000000004</v>
      </c>
    </row>
    <row r="6786" spans="1:2">
      <c r="A6786" s="7">
        <v>-0.76</v>
      </c>
      <c r="B6786" s="7">
        <v>3.4602409999999999</v>
      </c>
    </row>
    <row r="6787" spans="1:2">
      <c r="A6787" s="7">
        <v>-0.76</v>
      </c>
      <c r="B6787" s="7">
        <v>4.3832430000000002</v>
      </c>
    </row>
    <row r="6788" spans="1:2">
      <c r="A6788" s="7">
        <v>-0.76</v>
      </c>
      <c r="B6788" s="7">
        <v>3.3095750000000002</v>
      </c>
    </row>
    <row r="6789" spans="1:2">
      <c r="A6789" s="7">
        <v>-0.76</v>
      </c>
      <c r="B6789" s="7">
        <v>4.9609829999999997</v>
      </c>
    </row>
    <row r="6790" spans="1:2">
      <c r="A6790" s="7">
        <v>-0.76</v>
      </c>
      <c r="B6790" s="7">
        <v>1.9107229999999999</v>
      </c>
    </row>
    <row r="6791" spans="1:2">
      <c r="A6791" s="7">
        <v>-0.76</v>
      </c>
      <c r="B6791" s="7">
        <v>2.600196</v>
      </c>
    </row>
    <row r="6792" spans="1:2">
      <c r="A6792" s="7">
        <v>-0.76</v>
      </c>
      <c r="B6792" s="7">
        <v>3.5953089999999999</v>
      </c>
    </row>
    <row r="6793" spans="1:2">
      <c r="A6793" s="7">
        <v>-0.76</v>
      </c>
      <c r="B6793" s="7">
        <v>2.6469490000000002</v>
      </c>
    </row>
    <row r="6794" spans="1:2">
      <c r="A6794" s="7">
        <v>-0.76</v>
      </c>
      <c r="B6794" s="7">
        <v>2.758753</v>
      </c>
    </row>
    <row r="6795" spans="1:2">
      <c r="A6795" s="7">
        <v>-0.76</v>
      </c>
      <c r="B6795" s="7">
        <v>1.8800889999999999</v>
      </c>
    </row>
    <row r="6796" spans="1:2">
      <c r="A6796" s="7">
        <v>-0.76</v>
      </c>
      <c r="B6796" s="7">
        <v>3.1033580000000001</v>
      </c>
    </row>
    <row r="6797" spans="1:2">
      <c r="A6797" s="7">
        <v>-0.76</v>
      </c>
      <c r="B6797" s="7">
        <v>1.966658</v>
      </c>
    </row>
    <row r="6798" spans="1:2">
      <c r="A6798" s="7">
        <v>-0.76</v>
      </c>
      <c r="B6798" s="7">
        <v>2.481951</v>
      </c>
    </row>
    <row r="6799" spans="1:2">
      <c r="A6799" s="7">
        <v>-0.76</v>
      </c>
      <c r="B6799" s="7">
        <v>3.113696</v>
      </c>
    </row>
    <row r="6800" spans="1:2">
      <c r="A6800" s="7">
        <v>-0.76</v>
      </c>
      <c r="B6800" s="7">
        <v>1.8132109999999999</v>
      </c>
    </row>
    <row r="6801" spans="1:2">
      <c r="A6801" s="7">
        <v>-0.76</v>
      </c>
      <c r="B6801" s="7">
        <v>2.665505</v>
      </c>
    </row>
    <row r="6802" spans="1:2">
      <c r="A6802" s="7">
        <v>-0.76</v>
      </c>
      <c r="B6802" s="7">
        <v>2.549871</v>
      </c>
    </row>
    <row r="6803" spans="1:2">
      <c r="A6803" s="7">
        <v>-0.76</v>
      </c>
      <c r="B6803" s="7">
        <v>3.146944</v>
      </c>
    </row>
    <row r="6804" spans="1:2">
      <c r="A6804" s="7">
        <v>-0.76</v>
      </c>
      <c r="B6804" s="7">
        <v>3.0003600000000001</v>
      </c>
    </row>
    <row r="6805" spans="1:2">
      <c r="A6805" s="7">
        <v>-0.76</v>
      </c>
      <c r="B6805" s="7">
        <v>2.6633209999999998</v>
      </c>
    </row>
    <row r="6806" spans="1:2">
      <c r="A6806" s="7">
        <v>-0.76</v>
      </c>
      <c r="B6806" s="7">
        <v>2.938723</v>
      </c>
    </row>
    <row r="6807" spans="1:2">
      <c r="A6807" s="7">
        <v>-0.76</v>
      </c>
      <c r="B6807" s="7">
        <v>1.8087800000000001</v>
      </c>
    </row>
    <row r="6808" spans="1:2">
      <c r="A6808" s="7">
        <v>-0.76</v>
      </c>
      <c r="B6808" s="7">
        <v>3.0479539999999998</v>
      </c>
    </row>
    <row r="6809" spans="1:2">
      <c r="A6809" s="7">
        <v>-0.76</v>
      </c>
      <c r="B6809" s="7">
        <v>2.902971</v>
      </c>
    </row>
    <row r="6810" spans="1:2">
      <c r="A6810" s="7">
        <v>-0.76</v>
      </c>
      <c r="B6810" s="7">
        <v>2.3531970000000002</v>
      </c>
    </row>
    <row r="6811" spans="1:2">
      <c r="A6811" s="7">
        <v>-0.76</v>
      </c>
      <c r="B6811" s="7">
        <v>2.1240809999999999</v>
      </c>
    </row>
    <row r="6812" spans="1:2">
      <c r="A6812" s="7">
        <v>-0.76</v>
      </c>
      <c r="B6812" s="7">
        <v>2.428941</v>
      </c>
    </row>
    <row r="6813" spans="1:2">
      <c r="A6813" s="7">
        <v>-0.76</v>
      </c>
      <c r="B6813" s="7">
        <v>1.6368720000000001</v>
      </c>
    </row>
    <row r="6814" spans="1:2">
      <c r="A6814" s="7">
        <v>-0.76</v>
      </c>
      <c r="B6814" s="7">
        <v>1.8910089999999999</v>
      </c>
    </row>
    <row r="6815" spans="1:2">
      <c r="A6815" s="7">
        <v>-0.76</v>
      </c>
      <c r="B6815" s="7">
        <v>3.4087239999999999</v>
      </c>
    </row>
    <row r="6816" spans="1:2">
      <c r="A6816" s="7">
        <v>-0.76</v>
      </c>
      <c r="B6816" s="7">
        <v>3.1759550000000001</v>
      </c>
    </row>
    <row r="6817" spans="1:2">
      <c r="A6817" s="7">
        <v>-0.76</v>
      </c>
      <c r="B6817" s="7">
        <v>2.310873</v>
      </c>
    </row>
    <row r="6818" spans="1:2">
      <c r="A6818" s="7">
        <v>-0.76</v>
      </c>
      <c r="B6818" s="7">
        <v>2.815766</v>
      </c>
    </row>
    <row r="6819" spans="1:2">
      <c r="A6819" s="7">
        <v>-0.76</v>
      </c>
      <c r="B6819" s="7">
        <v>3.3946260000000001</v>
      </c>
    </row>
    <row r="6820" spans="1:2">
      <c r="A6820" s="7">
        <v>-0.76</v>
      </c>
      <c r="B6820" s="7">
        <v>3.3329849999999999</v>
      </c>
    </row>
    <row r="6821" spans="1:2">
      <c r="A6821" s="7">
        <v>-0.76</v>
      </c>
      <c r="B6821" s="7">
        <v>4.4164209999999997</v>
      </c>
    </row>
    <row r="6822" spans="1:2">
      <c r="A6822" s="7">
        <v>-0.76</v>
      </c>
      <c r="B6822" s="7">
        <v>3.2125560000000002</v>
      </c>
    </row>
    <row r="6823" spans="1:2">
      <c r="A6823" s="7">
        <v>-0.76</v>
      </c>
      <c r="B6823" s="7">
        <v>2.4818660000000001</v>
      </c>
    </row>
    <row r="6824" spans="1:2">
      <c r="A6824" s="7">
        <v>-0.76</v>
      </c>
      <c r="B6824" s="7">
        <v>2.9532569999999998</v>
      </c>
    </row>
    <row r="6825" spans="1:2">
      <c r="A6825" s="7">
        <v>-0.76</v>
      </c>
      <c r="B6825" s="7">
        <v>2.9532569999999998</v>
      </c>
    </row>
    <row r="6826" spans="1:2">
      <c r="A6826" s="7">
        <v>-0.76</v>
      </c>
      <c r="B6826" s="7">
        <v>2.724872</v>
      </c>
    </row>
    <row r="6827" spans="1:2">
      <c r="A6827" s="7">
        <v>-0.76</v>
      </c>
      <c r="B6827" s="7">
        <v>2.8307920000000002</v>
      </c>
    </row>
    <row r="6828" spans="1:2">
      <c r="A6828" s="7">
        <v>-0.76</v>
      </c>
      <c r="B6828" s="7">
        <v>1.835288</v>
      </c>
    </row>
    <row r="6829" spans="1:2">
      <c r="A6829" s="7">
        <v>-0.76</v>
      </c>
      <c r="B6829" s="7">
        <v>2.2357100000000001</v>
      </c>
    </row>
    <row r="6830" spans="1:2">
      <c r="A6830" s="7">
        <v>-0.76</v>
      </c>
      <c r="B6830" s="7">
        <v>2.8102239999999998</v>
      </c>
    </row>
    <row r="6831" spans="1:2">
      <c r="A6831" s="7">
        <v>-0.76</v>
      </c>
      <c r="B6831" s="7">
        <v>2.0930149999999998</v>
      </c>
    </row>
    <row r="6832" spans="1:2">
      <c r="A6832" s="7">
        <v>-0.76</v>
      </c>
      <c r="B6832" s="7">
        <v>3.5864159999999998</v>
      </c>
    </row>
    <row r="6833" spans="1:2">
      <c r="A6833" s="7">
        <v>-0.76</v>
      </c>
      <c r="B6833" s="7">
        <v>3.5190450000000002</v>
      </c>
    </row>
    <row r="6834" spans="1:2">
      <c r="A6834" s="7">
        <v>-0.76</v>
      </c>
      <c r="B6834" s="7">
        <v>1.3353839999999999</v>
      </c>
    </row>
    <row r="6835" spans="1:2">
      <c r="A6835" s="7">
        <v>-0.76</v>
      </c>
      <c r="B6835" s="7">
        <v>1.3353839999999999</v>
      </c>
    </row>
    <row r="6836" spans="1:2">
      <c r="A6836" s="7">
        <v>-0.76</v>
      </c>
      <c r="B6836" s="7">
        <v>2.6809340000000002</v>
      </c>
    </row>
    <row r="6837" spans="1:2">
      <c r="A6837" s="7">
        <v>-0.76</v>
      </c>
      <c r="B6837" s="7">
        <v>2.170086</v>
      </c>
    </row>
    <row r="6838" spans="1:2">
      <c r="A6838" s="7">
        <v>-0.76</v>
      </c>
      <c r="B6838" s="7">
        <v>3.1633840000000002</v>
      </c>
    </row>
    <row r="6839" spans="1:2">
      <c r="A6839" s="7">
        <v>-0.76</v>
      </c>
      <c r="B6839" s="7">
        <v>1.970566</v>
      </c>
    </row>
    <row r="6840" spans="1:2">
      <c r="A6840" s="7">
        <v>-0.76</v>
      </c>
      <c r="B6840" s="7">
        <v>2.8433290000000002</v>
      </c>
    </row>
    <row r="6841" spans="1:2">
      <c r="A6841" s="7">
        <v>-0.76</v>
      </c>
      <c r="B6841" s="7">
        <v>4.2171830000000003</v>
      </c>
    </row>
    <row r="6842" spans="1:2">
      <c r="A6842" s="7">
        <v>-0.76</v>
      </c>
      <c r="B6842" s="7">
        <v>2.3828</v>
      </c>
    </row>
    <row r="6843" spans="1:2">
      <c r="A6843" s="7">
        <v>-0.76</v>
      </c>
      <c r="B6843" s="7">
        <v>2.7371660000000002</v>
      </c>
    </row>
    <row r="6844" spans="1:2">
      <c r="A6844" s="7">
        <v>-0.76</v>
      </c>
      <c r="B6844" s="7">
        <v>1.5758529999999999</v>
      </c>
    </row>
    <row r="6845" spans="1:2">
      <c r="A6845" s="7">
        <v>-0.76</v>
      </c>
      <c r="B6845" s="7">
        <v>3.6882090000000001</v>
      </c>
    </row>
    <row r="6846" spans="1:2">
      <c r="A6846" s="7">
        <v>-0.76</v>
      </c>
      <c r="B6846" s="7">
        <v>3.4903400000000002</v>
      </c>
    </row>
    <row r="6847" spans="1:2">
      <c r="A6847" s="7">
        <v>-0.76</v>
      </c>
      <c r="B6847" s="7">
        <v>4.1851139999999996</v>
      </c>
    </row>
    <row r="6848" spans="1:2">
      <c r="A6848" s="7">
        <v>-0.76</v>
      </c>
      <c r="B6848" s="7">
        <v>3.4138069999999998</v>
      </c>
    </row>
    <row r="6849" spans="1:2">
      <c r="A6849" s="7">
        <v>-0.76</v>
      </c>
      <c r="B6849" s="7">
        <v>2.88287</v>
      </c>
    </row>
    <row r="6850" spans="1:2">
      <c r="A6850" s="7">
        <v>-0.76</v>
      </c>
      <c r="B6850" s="7">
        <v>2.6076760000000001</v>
      </c>
    </row>
    <row r="6851" spans="1:2">
      <c r="A6851" s="7">
        <v>-0.76</v>
      </c>
      <c r="B6851" s="7">
        <v>3.3496959999999998</v>
      </c>
    </row>
    <row r="6852" spans="1:2">
      <c r="A6852" s="7">
        <v>-0.76</v>
      </c>
      <c r="B6852" s="7">
        <v>3.6481379999999999</v>
      </c>
    </row>
    <row r="6853" spans="1:2">
      <c r="A6853" s="7">
        <v>-0.76</v>
      </c>
      <c r="B6853" s="7">
        <v>3.1804890000000001</v>
      </c>
    </row>
    <row r="6854" spans="1:2">
      <c r="A6854" s="7">
        <v>-0.76</v>
      </c>
      <c r="B6854" s="7">
        <v>2.4668779999999999</v>
      </c>
    </row>
    <row r="6855" spans="1:2">
      <c r="A6855" s="7">
        <v>-0.76</v>
      </c>
      <c r="B6855" s="7">
        <v>2.8235809999999999</v>
      </c>
    </row>
    <row r="6856" spans="1:2">
      <c r="A6856" s="7">
        <v>-0.76</v>
      </c>
      <c r="B6856" s="7">
        <v>2.5673349999999999</v>
      </c>
    </row>
    <row r="6857" spans="1:2">
      <c r="A6857" s="7">
        <v>-0.76</v>
      </c>
      <c r="B6857" s="7">
        <v>2.9785309999999998</v>
      </c>
    </row>
    <row r="6858" spans="1:2">
      <c r="A6858" s="7">
        <v>-0.76</v>
      </c>
      <c r="B6858" s="7">
        <v>2.6894019999999998</v>
      </c>
    </row>
    <row r="6859" spans="1:2">
      <c r="A6859" s="7">
        <v>-0.77</v>
      </c>
      <c r="B6859" s="7">
        <v>3.5106269999999999</v>
      </c>
    </row>
    <row r="6860" spans="1:2">
      <c r="A6860" s="7">
        <v>-0.77</v>
      </c>
      <c r="B6860" s="7">
        <v>3.4255969999999998</v>
      </c>
    </row>
    <row r="6861" spans="1:2">
      <c r="A6861" s="7">
        <v>-0.77</v>
      </c>
      <c r="B6861" s="7">
        <v>3.6886109999999999</v>
      </c>
    </row>
    <row r="6862" spans="1:2">
      <c r="A6862" s="7">
        <v>-0.77</v>
      </c>
      <c r="B6862" s="7">
        <v>2.5757099999999999</v>
      </c>
    </row>
    <row r="6863" spans="1:2">
      <c r="A6863" s="7">
        <v>-0.77</v>
      </c>
      <c r="B6863" s="7">
        <v>2.4870269999999999</v>
      </c>
    </row>
    <row r="6864" spans="1:2">
      <c r="A6864" s="7">
        <v>-0.77</v>
      </c>
      <c r="B6864" s="7">
        <v>3.2842099999999999</v>
      </c>
    </row>
    <row r="6865" spans="1:2">
      <c r="A6865" s="7">
        <v>-0.77</v>
      </c>
      <c r="B6865" s="7">
        <v>2.4876469999999999</v>
      </c>
    </row>
    <row r="6866" spans="1:2">
      <c r="A6866" s="7">
        <v>-0.77</v>
      </c>
      <c r="B6866" s="7">
        <v>3.0397189999999998</v>
      </c>
    </row>
    <row r="6867" spans="1:2">
      <c r="A6867" s="7">
        <v>-0.77</v>
      </c>
      <c r="B6867" s="7">
        <v>3.2783069999999999</v>
      </c>
    </row>
    <row r="6868" spans="1:2">
      <c r="A6868" s="7">
        <v>-0.77</v>
      </c>
      <c r="B6868" s="7">
        <v>1.8812139999999999</v>
      </c>
    </row>
    <row r="6869" spans="1:2">
      <c r="A6869" s="7">
        <v>-0.77</v>
      </c>
      <c r="B6869" s="7">
        <v>3.0316770000000002</v>
      </c>
    </row>
    <row r="6870" spans="1:2">
      <c r="A6870" s="7">
        <v>-0.77</v>
      </c>
      <c r="B6870" s="7">
        <v>2.0746090000000001</v>
      </c>
    </row>
    <row r="6871" spans="1:2">
      <c r="A6871" s="7">
        <v>-0.77</v>
      </c>
      <c r="B6871" s="7">
        <v>3.439727</v>
      </c>
    </row>
    <row r="6872" spans="1:2">
      <c r="A6872" s="7">
        <v>-0.77</v>
      </c>
      <c r="B6872" s="7">
        <v>3.3814169999999999</v>
      </c>
    </row>
    <row r="6873" spans="1:2">
      <c r="A6873" s="7">
        <v>-0.77</v>
      </c>
      <c r="B6873" s="7">
        <v>1.8226560000000001</v>
      </c>
    </row>
    <row r="6874" spans="1:2">
      <c r="A6874" s="7">
        <v>-0.77</v>
      </c>
      <c r="B6874" s="7">
        <v>3.5146060000000001</v>
      </c>
    </row>
    <row r="6875" spans="1:2">
      <c r="A6875" s="7">
        <v>-0.77</v>
      </c>
      <c r="B6875" s="7">
        <v>1.594436</v>
      </c>
    </row>
    <row r="6876" spans="1:2">
      <c r="A6876" s="7">
        <v>-0.77</v>
      </c>
      <c r="B6876" s="7">
        <v>2.8288180000000001</v>
      </c>
    </row>
    <row r="6877" spans="1:2">
      <c r="A6877" s="7">
        <v>-0.77</v>
      </c>
      <c r="B6877" s="7">
        <v>2.5493359999999998</v>
      </c>
    </row>
    <row r="6878" spans="1:2">
      <c r="A6878" s="7">
        <v>-0.77</v>
      </c>
      <c r="B6878" s="7">
        <v>2.118471</v>
      </c>
    </row>
    <row r="6879" spans="1:2">
      <c r="A6879" s="7">
        <v>-0.77</v>
      </c>
      <c r="B6879" s="7">
        <v>2.2625579999999998</v>
      </c>
    </row>
    <row r="6880" spans="1:2">
      <c r="A6880" s="7">
        <v>-0.77</v>
      </c>
      <c r="B6880" s="7">
        <v>1.397095</v>
      </c>
    </row>
    <row r="6881" spans="1:2">
      <c r="A6881" s="7">
        <v>-0.77</v>
      </c>
      <c r="B6881" s="7">
        <v>2.752405</v>
      </c>
    </row>
    <row r="6882" spans="1:2">
      <c r="A6882" s="7">
        <v>-0.77</v>
      </c>
      <c r="B6882" s="7">
        <v>3.5583650000000002</v>
      </c>
    </row>
    <row r="6883" spans="1:2">
      <c r="A6883" s="7">
        <v>-0.77</v>
      </c>
      <c r="B6883" s="7">
        <v>1.414153</v>
      </c>
    </row>
    <row r="6884" spans="1:2">
      <c r="A6884" s="7">
        <v>-0.77</v>
      </c>
      <c r="B6884" s="7">
        <v>3.9241969999999999</v>
      </c>
    </row>
    <row r="6885" spans="1:2">
      <c r="A6885" s="7">
        <v>-0.77</v>
      </c>
      <c r="B6885" s="7">
        <v>1.5088490000000001</v>
      </c>
    </row>
    <row r="6886" spans="1:2">
      <c r="A6886" s="7">
        <v>-0.77</v>
      </c>
      <c r="B6886" s="7">
        <v>3.1170659999999999</v>
      </c>
    </row>
    <row r="6887" spans="1:2">
      <c r="A6887" s="7">
        <v>-0.77</v>
      </c>
      <c r="B6887" s="7">
        <v>2.9986640000000002</v>
      </c>
    </row>
    <row r="6888" spans="1:2">
      <c r="A6888" s="7">
        <v>-0.77</v>
      </c>
      <c r="B6888" s="7">
        <v>1.6736139999999999</v>
      </c>
    </row>
    <row r="6889" spans="1:2">
      <c r="A6889" s="7">
        <v>-0.77</v>
      </c>
      <c r="B6889" s="7">
        <v>2.3848180000000001</v>
      </c>
    </row>
    <row r="6890" spans="1:2">
      <c r="A6890" s="7">
        <v>-0.77</v>
      </c>
      <c r="B6890" s="7">
        <v>1.6256459999999999</v>
      </c>
    </row>
    <row r="6891" spans="1:2">
      <c r="A6891" s="7">
        <v>-0.77</v>
      </c>
      <c r="B6891" s="7">
        <v>1.7638160000000001</v>
      </c>
    </row>
    <row r="6892" spans="1:2">
      <c r="A6892" s="7">
        <v>-0.77</v>
      </c>
      <c r="B6892" s="7">
        <v>2.2452809999999999</v>
      </c>
    </row>
    <row r="6893" spans="1:2">
      <c r="A6893" s="7">
        <v>-0.77</v>
      </c>
      <c r="B6893" s="7">
        <v>2.3317399999999999</v>
      </c>
    </row>
    <row r="6894" spans="1:2">
      <c r="A6894" s="7">
        <v>-0.77</v>
      </c>
      <c r="B6894" s="7">
        <v>3.6732629999999999</v>
      </c>
    </row>
    <row r="6895" spans="1:2">
      <c r="A6895" s="7">
        <v>-0.77</v>
      </c>
      <c r="B6895" s="7">
        <v>3.4517829999999998</v>
      </c>
    </row>
    <row r="6896" spans="1:2">
      <c r="A6896" s="7">
        <v>-0.77</v>
      </c>
      <c r="B6896" s="7">
        <v>2.581941</v>
      </c>
    </row>
    <row r="6897" spans="1:2">
      <c r="A6897" s="7">
        <v>-0.77</v>
      </c>
      <c r="B6897" s="7">
        <v>2.5035699999999999</v>
      </c>
    </row>
    <row r="6898" spans="1:2">
      <c r="A6898" s="7">
        <v>-0.77</v>
      </c>
      <c r="B6898" s="7">
        <v>2.3890850000000001</v>
      </c>
    </row>
    <row r="6899" spans="1:2">
      <c r="A6899" s="7">
        <v>-0.77</v>
      </c>
      <c r="B6899" s="7">
        <v>2.3750490000000002</v>
      </c>
    </row>
    <row r="6900" spans="1:2">
      <c r="A6900" s="7">
        <v>-0.77</v>
      </c>
      <c r="B6900" s="7">
        <v>4.3723479999999997</v>
      </c>
    </row>
    <row r="6901" spans="1:2">
      <c r="A6901" s="7">
        <v>-0.77</v>
      </c>
      <c r="B6901" s="7">
        <v>2.48969</v>
      </c>
    </row>
    <row r="6902" spans="1:2">
      <c r="A6902" s="7">
        <v>-0.77</v>
      </c>
      <c r="B6902" s="7">
        <v>1.789544</v>
      </c>
    </row>
    <row r="6903" spans="1:2">
      <c r="A6903" s="7">
        <v>-0.77</v>
      </c>
      <c r="B6903" s="7">
        <v>3.8224100000000001</v>
      </c>
    </row>
    <row r="6904" spans="1:2">
      <c r="A6904" s="7">
        <v>-0.77</v>
      </c>
      <c r="B6904" s="7">
        <v>2.683932</v>
      </c>
    </row>
    <row r="6905" spans="1:2">
      <c r="A6905" s="7">
        <v>-0.77</v>
      </c>
      <c r="B6905" s="7">
        <v>1.510138</v>
      </c>
    </row>
    <row r="6906" spans="1:2">
      <c r="A6906" s="7">
        <v>-0.77</v>
      </c>
      <c r="B6906" s="7">
        <v>2.0155880000000002</v>
      </c>
    </row>
    <row r="6907" spans="1:2">
      <c r="A6907" s="7">
        <v>-0.77</v>
      </c>
      <c r="B6907" s="7">
        <v>1.695425</v>
      </c>
    </row>
    <row r="6908" spans="1:2">
      <c r="A6908" s="7">
        <v>-0.77</v>
      </c>
      <c r="B6908" s="7">
        <v>1.857091</v>
      </c>
    </row>
    <row r="6909" spans="1:2">
      <c r="A6909" s="7">
        <v>-0.77</v>
      </c>
      <c r="B6909" s="7">
        <v>3.6445850000000002</v>
      </c>
    </row>
    <row r="6910" spans="1:2">
      <c r="A6910" s="7">
        <v>-0.77</v>
      </c>
      <c r="B6910" s="7">
        <v>2.8133279999999998</v>
      </c>
    </row>
    <row r="6911" spans="1:2">
      <c r="A6911" s="7">
        <v>-0.77</v>
      </c>
      <c r="B6911" s="7">
        <v>2.4598559999999998</v>
      </c>
    </row>
    <row r="6912" spans="1:2">
      <c r="A6912" s="7">
        <v>-0.77</v>
      </c>
      <c r="B6912" s="7">
        <v>3.4785699999999999</v>
      </c>
    </row>
    <row r="6913" spans="1:2">
      <c r="A6913" s="7">
        <v>-0.77</v>
      </c>
      <c r="B6913" s="7">
        <v>4.0412610000000004</v>
      </c>
    </row>
    <row r="6914" spans="1:2">
      <c r="A6914" s="7">
        <v>-0.77</v>
      </c>
      <c r="B6914" s="7">
        <v>1.9597500000000001</v>
      </c>
    </row>
    <row r="6915" spans="1:2">
      <c r="A6915" s="7">
        <v>-0.77</v>
      </c>
      <c r="B6915" s="7">
        <v>1.458027</v>
      </c>
    </row>
    <row r="6916" spans="1:2">
      <c r="A6916" s="7">
        <v>-0.77</v>
      </c>
      <c r="B6916" s="7">
        <v>1.891303</v>
      </c>
    </row>
    <row r="6917" spans="1:2">
      <c r="A6917" s="7">
        <v>-0.77</v>
      </c>
      <c r="B6917" s="7">
        <v>2.377078</v>
      </c>
    </row>
    <row r="6918" spans="1:2">
      <c r="A6918" s="7">
        <v>-0.77</v>
      </c>
      <c r="B6918" s="7">
        <v>2.3508300000000002</v>
      </c>
    </row>
    <row r="6919" spans="1:2">
      <c r="A6919" s="7">
        <v>-0.77</v>
      </c>
      <c r="B6919" s="7">
        <v>3.1053920000000002</v>
      </c>
    </row>
    <row r="6920" spans="1:2">
      <c r="A6920" s="7">
        <v>-0.77</v>
      </c>
      <c r="B6920" s="7">
        <v>3.6937769999999999</v>
      </c>
    </row>
    <row r="6921" spans="1:2">
      <c r="A6921" s="7">
        <v>-0.77</v>
      </c>
      <c r="B6921" s="7">
        <v>3.944124</v>
      </c>
    </row>
    <row r="6922" spans="1:2">
      <c r="A6922" s="7">
        <v>-0.77</v>
      </c>
      <c r="B6922" s="7">
        <v>2.8307259999999999</v>
      </c>
    </row>
    <row r="6923" spans="1:2">
      <c r="A6923" s="7">
        <v>-0.77</v>
      </c>
      <c r="B6923" s="7">
        <v>2.597556</v>
      </c>
    </row>
    <row r="6924" spans="1:2">
      <c r="A6924" s="7">
        <v>-0.77</v>
      </c>
      <c r="B6924" s="7">
        <v>2.9895459999999998</v>
      </c>
    </row>
    <row r="6925" spans="1:2">
      <c r="A6925" s="7">
        <v>-0.77</v>
      </c>
      <c r="B6925" s="7">
        <v>3.502386</v>
      </c>
    </row>
    <row r="6926" spans="1:2">
      <c r="A6926" s="7">
        <v>-0.77</v>
      </c>
      <c r="B6926" s="7">
        <v>3.44712</v>
      </c>
    </row>
    <row r="6927" spans="1:2">
      <c r="A6927" s="7">
        <v>-0.77</v>
      </c>
      <c r="B6927" s="7">
        <v>4.2846739999999999</v>
      </c>
    </row>
    <row r="6928" spans="1:2">
      <c r="A6928" s="7">
        <v>-0.77</v>
      </c>
      <c r="B6928" s="7">
        <v>2.9789460000000001</v>
      </c>
    </row>
    <row r="6929" spans="1:2">
      <c r="A6929" s="7">
        <v>-0.77</v>
      </c>
      <c r="B6929" s="7">
        <v>3.6670919999999998</v>
      </c>
    </row>
    <row r="6930" spans="1:2">
      <c r="A6930" s="7">
        <v>-0.77</v>
      </c>
      <c r="B6930" s="7">
        <v>4.1174600000000003</v>
      </c>
    </row>
    <row r="6931" spans="1:2">
      <c r="A6931" s="7">
        <v>-0.77</v>
      </c>
      <c r="B6931" s="7">
        <v>4.0712460000000004</v>
      </c>
    </row>
    <row r="6932" spans="1:2">
      <c r="A6932" s="7">
        <v>-0.77</v>
      </c>
      <c r="B6932" s="7">
        <v>2.321545</v>
      </c>
    </row>
    <row r="6933" spans="1:2">
      <c r="A6933" s="7">
        <v>-0.77</v>
      </c>
      <c r="B6933" s="7">
        <v>1.739601</v>
      </c>
    </row>
    <row r="6934" spans="1:2">
      <c r="A6934" s="7">
        <v>-0.77</v>
      </c>
      <c r="B6934" s="7">
        <v>3.387991</v>
      </c>
    </row>
    <row r="6935" spans="1:2">
      <c r="A6935" s="7">
        <v>-0.77</v>
      </c>
      <c r="B6935" s="7">
        <v>3.5447709999999999</v>
      </c>
    </row>
    <row r="6936" spans="1:2">
      <c r="A6936" s="7">
        <v>-0.77</v>
      </c>
      <c r="B6936" s="7">
        <v>1.729333</v>
      </c>
    </row>
    <row r="6937" spans="1:2">
      <c r="A6937" s="7">
        <v>-0.77</v>
      </c>
      <c r="B6937" s="7">
        <v>1.33385</v>
      </c>
    </row>
    <row r="6938" spans="1:2">
      <c r="A6938" s="7">
        <v>-0.77</v>
      </c>
      <c r="B6938" s="7">
        <v>2.7534190000000001</v>
      </c>
    </row>
    <row r="6939" spans="1:2">
      <c r="A6939" s="7">
        <v>-0.77</v>
      </c>
      <c r="B6939" s="7">
        <v>1.5211650000000001</v>
      </c>
    </row>
    <row r="6940" spans="1:2">
      <c r="A6940" s="7">
        <v>-0.77</v>
      </c>
      <c r="B6940" s="7">
        <v>1.5929219999999999</v>
      </c>
    </row>
    <row r="6941" spans="1:2">
      <c r="A6941" s="7">
        <v>-0.77</v>
      </c>
      <c r="B6941" s="7">
        <v>3.1009359999999999</v>
      </c>
    </row>
    <row r="6942" spans="1:2">
      <c r="A6942" s="7">
        <v>-0.77</v>
      </c>
      <c r="B6942" s="7">
        <v>2.333132</v>
      </c>
    </row>
    <row r="6943" spans="1:2">
      <c r="A6943" s="7">
        <v>-0.77</v>
      </c>
      <c r="B6943" s="7">
        <v>2.5208370000000002</v>
      </c>
    </row>
    <row r="6944" spans="1:2">
      <c r="A6944" s="7">
        <v>-0.77</v>
      </c>
      <c r="B6944" s="7">
        <v>3.2800410000000002</v>
      </c>
    </row>
    <row r="6945" spans="1:2">
      <c r="A6945" s="7">
        <v>-0.77</v>
      </c>
      <c r="B6945" s="7">
        <v>3.899381</v>
      </c>
    </row>
    <row r="6946" spans="1:2">
      <c r="A6946" s="7">
        <v>-0.77</v>
      </c>
      <c r="B6946" s="7">
        <v>2.4510610000000002</v>
      </c>
    </row>
    <row r="6947" spans="1:2">
      <c r="A6947" s="7">
        <v>-0.77</v>
      </c>
      <c r="B6947" s="7">
        <v>3.2850269999999999</v>
      </c>
    </row>
    <row r="6948" spans="1:2">
      <c r="A6948" s="7">
        <v>-0.77</v>
      </c>
      <c r="B6948" s="7">
        <v>1.5284990000000001</v>
      </c>
    </row>
    <row r="6949" spans="1:2">
      <c r="A6949" s="7">
        <v>-0.77</v>
      </c>
      <c r="B6949" s="7">
        <v>2.2224719999999998</v>
      </c>
    </row>
    <row r="6950" spans="1:2">
      <c r="A6950" s="7">
        <v>-0.77</v>
      </c>
      <c r="B6950" s="7">
        <v>3.047177</v>
      </c>
    </row>
    <row r="6951" spans="1:2">
      <c r="A6951" s="7">
        <v>-0.77</v>
      </c>
      <c r="B6951" s="7">
        <v>3.343798</v>
      </c>
    </row>
    <row r="6952" spans="1:2">
      <c r="A6952" s="7">
        <v>-0.77</v>
      </c>
      <c r="B6952" s="7">
        <v>2.027145</v>
      </c>
    </row>
    <row r="6953" spans="1:2">
      <c r="A6953" s="7">
        <v>-0.77</v>
      </c>
      <c r="B6953" s="7">
        <v>3.8479329999999998</v>
      </c>
    </row>
    <row r="6954" spans="1:2">
      <c r="A6954" s="7">
        <v>-0.77</v>
      </c>
      <c r="B6954" s="7">
        <v>2.6998099999999998</v>
      </c>
    </row>
    <row r="6955" spans="1:2">
      <c r="A6955" s="7">
        <v>-0.77</v>
      </c>
      <c r="B6955" s="7">
        <v>3.0565769999999999</v>
      </c>
    </row>
    <row r="6956" spans="1:2">
      <c r="A6956" s="7">
        <v>-0.77</v>
      </c>
      <c r="B6956" s="7">
        <v>2.6988850000000002</v>
      </c>
    </row>
    <row r="6957" spans="1:2">
      <c r="A6957" s="7">
        <v>-0.78</v>
      </c>
      <c r="B6957" s="7">
        <v>2.8746230000000002</v>
      </c>
    </row>
    <row r="6958" spans="1:2">
      <c r="A6958" s="7">
        <v>-0.78</v>
      </c>
      <c r="B6958" s="7">
        <v>2.6095320000000002</v>
      </c>
    </row>
    <row r="6959" spans="1:2">
      <c r="A6959" s="7">
        <v>-0.78</v>
      </c>
      <c r="B6959" s="7">
        <v>3.04928</v>
      </c>
    </row>
    <row r="6960" spans="1:2">
      <c r="A6960" s="7">
        <v>-0.78</v>
      </c>
      <c r="B6960" s="7">
        <v>4.9189959999999999</v>
      </c>
    </row>
    <row r="6961" spans="1:2">
      <c r="A6961" s="7">
        <v>-0.78</v>
      </c>
      <c r="B6961" s="7">
        <v>4.742121</v>
      </c>
    </row>
    <row r="6962" spans="1:2">
      <c r="A6962" s="7">
        <v>-0.78</v>
      </c>
      <c r="B6962" s="7">
        <v>2.8929550000000002</v>
      </c>
    </row>
    <row r="6963" spans="1:2">
      <c r="A6963" s="7">
        <v>-0.78</v>
      </c>
      <c r="B6963" s="7">
        <v>1.6133580000000001</v>
      </c>
    </row>
    <row r="6964" spans="1:2">
      <c r="A6964" s="7">
        <v>-0.78</v>
      </c>
      <c r="B6964" s="7">
        <v>3.025201</v>
      </c>
    </row>
    <row r="6965" spans="1:2">
      <c r="A6965" s="7">
        <v>-0.78</v>
      </c>
      <c r="B6965" s="7">
        <v>1.6118330000000001</v>
      </c>
    </row>
    <row r="6966" spans="1:2">
      <c r="A6966" s="7">
        <v>-0.78</v>
      </c>
      <c r="B6966" s="7">
        <v>1.998731</v>
      </c>
    </row>
    <row r="6967" spans="1:2">
      <c r="A6967" s="7">
        <v>-0.78</v>
      </c>
      <c r="B6967" s="7">
        <v>1.710183</v>
      </c>
    </row>
    <row r="6968" spans="1:2">
      <c r="A6968" s="7">
        <v>-0.78</v>
      </c>
      <c r="B6968" s="7">
        <v>2.9868139999999999</v>
      </c>
    </row>
    <row r="6969" spans="1:2">
      <c r="A6969" s="7">
        <v>-0.78</v>
      </c>
      <c r="B6969" s="7">
        <v>1.8840790000000001</v>
      </c>
    </row>
    <row r="6970" spans="1:2">
      <c r="A6970" s="7">
        <v>-0.78</v>
      </c>
      <c r="B6970" s="7">
        <v>3.9374129999999998</v>
      </c>
    </row>
    <row r="6971" spans="1:2">
      <c r="A6971" s="7">
        <v>-0.78</v>
      </c>
      <c r="B6971" s="7">
        <v>3.6443300000000001</v>
      </c>
    </row>
    <row r="6972" spans="1:2">
      <c r="A6972" s="7">
        <v>-0.78</v>
      </c>
      <c r="B6972" s="7">
        <v>2.8748239999999998</v>
      </c>
    </row>
    <row r="6973" spans="1:2">
      <c r="A6973" s="7">
        <v>-0.78</v>
      </c>
      <c r="B6973" s="7">
        <v>2.6731590000000001</v>
      </c>
    </row>
    <row r="6974" spans="1:2">
      <c r="A6974" s="7">
        <v>-0.78</v>
      </c>
      <c r="B6974" s="7">
        <v>2.6989030000000001</v>
      </c>
    </row>
    <row r="6975" spans="1:2">
      <c r="A6975" s="7">
        <v>-0.78</v>
      </c>
      <c r="B6975" s="7">
        <v>3.992753</v>
      </c>
    </row>
    <row r="6976" spans="1:2">
      <c r="A6976" s="7">
        <v>-0.78</v>
      </c>
      <c r="B6976" s="7">
        <v>2.9619140000000002</v>
      </c>
    </row>
    <row r="6977" spans="1:2">
      <c r="A6977" s="7">
        <v>-0.78</v>
      </c>
      <c r="B6977" s="7">
        <v>2.0086460000000002</v>
      </c>
    </row>
    <row r="6978" spans="1:2">
      <c r="A6978" s="7">
        <v>-0.78</v>
      </c>
      <c r="B6978" s="7">
        <v>2.866069</v>
      </c>
    </row>
    <row r="6979" spans="1:2">
      <c r="A6979" s="7">
        <v>-0.78</v>
      </c>
      <c r="B6979" s="7">
        <v>1.565952</v>
      </c>
    </row>
    <row r="6980" spans="1:2">
      <c r="A6980" s="7">
        <v>-0.78</v>
      </c>
      <c r="B6980" s="7">
        <v>3.5308280000000001</v>
      </c>
    </row>
    <row r="6981" spans="1:2">
      <c r="A6981" s="7">
        <v>-0.78</v>
      </c>
      <c r="B6981" s="7">
        <v>2.5504959999999999</v>
      </c>
    </row>
    <row r="6982" spans="1:2">
      <c r="A6982" s="7">
        <v>-0.78</v>
      </c>
      <c r="B6982" s="7">
        <v>2.1521889999999999</v>
      </c>
    </row>
    <row r="6983" spans="1:2">
      <c r="A6983" s="7">
        <v>-0.78</v>
      </c>
      <c r="B6983" s="7">
        <v>2.1521889999999999</v>
      </c>
    </row>
    <row r="6984" spans="1:2">
      <c r="A6984" s="7">
        <v>-0.78</v>
      </c>
      <c r="B6984" s="7">
        <v>3.338625</v>
      </c>
    </row>
    <row r="6985" spans="1:2">
      <c r="A6985" s="7">
        <v>-0.78</v>
      </c>
      <c r="B6985" s="7">
        <v>1.5139739999999999</v>
      </c>
    </row>
    <row r="6986" spans="1:2">
      <c r="A6986" s="7">
        <v>-0.78</v>
      </c>
      <c r="B6986" s="7">
        <v>3.122449</v>
      </c>
    </row>
    <row r="6987" spans="1:2">
      <c r="A6987" s="7">
        <v>-0.78</v>
      </c>
      <c r="B6987" s="7">
        <v>2.6748020000000001</v>
      </c>
    </row>
    <row r="6988" spans="1:2">
      <c r="A6988" s="7">
        <v>-0.78</v>
      </c>
      <c r="B6988" s="7">
        <v>2.7699240000000001</v>
      </c>
    </row>
    <row r="6989" spans="1:2">
      <c r="A6989" s="7">
        <v>-0.78</v>
      </c>
      <c r="B6989" s="7">
        <v>3.4927350000000001</v>
      </c>
    </row>
    <row r="6990" spans="1:2">
      <c r="A6990" s="7">
        <v>-0.78</v>
      </c>
      <c r="B6990" s="7">
        <v>2.6536420000000001</v>
      </c>
    </row>
    <row r="6991" spans="1:2">
      <c r="A6991" s="7">
        <v>-0.78</v>
      </c>
      <c r="B6991" s="7">
        <v>3.5451410000000001</v>
      </c>
    </row>
    <row r="6992" spans="1:2">
      <c r="A6992" s="7">
        <v>-0.78</v>
      </c>
      <c r="B6992" s="7">
        <v>1.730264</v>
      </c>
    </row>
    <row r="6993" spans="1:2">
      <c r="A6993" s="7">
        <v>-0.78</v>
      </c>
      <c r="B6993" s="7">
        <v>1.730264</v>
      </c>
    </row>
    <row r="6994" spans="1:2">
      <c r="A6994" s="7">
        <v>-0.78</v>
      </c>
      <c r="B6994" s="7">
        <v>2.2110940000000001</v>
      </c>
    </row>
    <row r="6995" spans="1:2">
      <c r="A6995" s="7">
        <v>-0.78</v>
      </c>
      <c r="B6995" s="7">
        <v>4.058503</v>
      </c>
    </row>
    <row r="6996" spans="1:2">
      <c r="A6996" s="7">
        <v>-0.78</v>
      </c>
      <c r="B6996" s="7">
        <v>2.7874490000000001</v>
      </c>
    </row>
    <row r="6997" spans="1:2">
      <c r="A6997" s="7">
        <v>-0.78</v>
      </c>
      <c r="B6997" s="7">
        <v>1.827861</v>
      </c>
    </row>
    <row r="6998" spans="1:2">
      <c r="A6998" s="7">
        <v>-0.78</v>
      </c>
      <c r="B6998" s="7">
        <v>3.9949370000000002</v>
      </c>
    </row>
    <row r="6999" spans="1:2">
      <c r="A6999" s="7">
        <v>-0.78</v>
      </c>
      <c r="B6999" s="7">
        <v>2.104047</v>
      </c>
    </row>
    <row r="7000" spans="1:2">
      <c r="A7000" s="7">
        <v>-0.78</v>
      </c>
      <c r="B7000" s="7">
        <v>3.9212660000000001</v>
      </c>
    </row>
    <row r="7001" spans="1:2">
      <c r="A7001" s="7">
        <v>-0.78</v>
      </c>
      <c r="B7001" s="7">
        <v>3.776637</v>
      </c>
    </row>
    <row r="7002" spans="1:2">
      <c r="A7002" s="7">
        <v>-0.78</v>
      </c>
      <c r="B7002" s="7">
        <v>3.438409</v>
      </c>
    </row>
    <row r="7003" spans="1:2">
      <c r="A7003" s="7">
        <v>-0.78</v>
      </c>
      <c r="B7003" s="7">
        <v>2.259029</v>
      </c>
    </row>
    <row r="7004" spans="1:2">
      <c r="A7004" s="7">
        <v>-0.78</v>
      </c>
      <c r="B7004" s="7">
        <v>1.9287080000000001</v>
      </c>
    </row>
    <row r="7005" spans="1:2">
      <c r="A7005" s="7">
        <v>-0.78</v>
      </c>
      <c r="B7005" s="7">
        <v>2.7949700000000002</v>
      </c>
    </row>
    <row r="7006" spans="1:2">
      <c r="A7006" s="7">
        <v>-0.78</v>
      </c>
      <c r="B7006" s="7">
        <v>1.43526</v>
      </c>
    </row>
    <row r="7007" spans="1:2">
      <c r="A7007" s="7">
        <v>-0.78</v>
      </c>
      <c r="B7007" s="7">
        <v>4.4173819999999999</v>
      </c>
    </row>
    <row r="7008" spans="1:2">
      <c r="A7008" s="7">
        <v>-0.78</v>
      </c>
      <c r="B7008" s="7">
        <v>1.726915</v>
      </c>
    </row>
    <row r="7009" spans="1:2">
      <c r="A7009" s="7">
        <v>-0.78</v>
      </c>
      <c r="B7009" s="7">
        <v>1.5119739999999999</v>
      </c>
    </row>
    <row r="7010" spans="1:2">
      <c r="A7010" s="7">
        <v>-0.78</v>
      </c>
      <c r="B7010" s="7">
        <v>2.361672</v>
      </c>
    </row>
    <row r="7011" spans="1:2">
      <c r="A7011" s="7">
        <v>-0.78</v>
      </c>
      <c r="B7011" s="7">
        <v>3.3715350000000002</v>
      </c>
    </row>
    <row r="7012" spans="1:2">
      <c r="A7012" s="7">
        <v>-0.78</v>
      </c>
      <c r="B7012" s="7">
        <v>3.2385000000000002</v>
      </c>
    </row>
    <row r="7013" spans="1:2">
      <c r="A7013" s="7">
        <v>-0.78</v>
      </c>
      <c r="B7013" s="7">
        <v>1.909124</v>
      </c>
    </row>
    <row r="7014" spans="1:2">
      <c r="A7014" s="7">
        <v>-0.78</v>
      </c>
      <c r="B7014" s="7">
        <v>2.3229299999999999</v>
      </c>
    </row>
    <row r="7015" spans="1:2">
      <c r="A7015" s="7">
        <v>-0.78</v>
      </c>
      <c r="B7015" s="7">
        <v>2.854333</v>
      </c>
    </row>
    <row r="7016" spans="1:2">
      <c r="A7016" s="7">
        <v>-0.78</v>
      </c>
      <c r="B7016" s="7">
        <v>3.5548570000000002</v>
      </c>
    </row>
    <row r="7017" spans="1:2">
      <c r="A7017" s="7">
        <v>-0.78</v>
      </c>
      <c r="B7017" s="7">
        <v>3.5583089999999999</v>
      </c>
    </row>
    <row r="7018" spans="1:2">
      <c r="A7018" s="7">
        <v>-0.78</v>
      </c>
      <c r="B7018" s="7">
        <v>3.257654</v>
      </c>
    </row>
    <row r="7019" spans="1:2">
      <c r="A7019" s="7">
        <v>-0.78</v>
      </c>
      <c r="B7019" s="7">
        <v>3.6477249999999999</v>
      </c>
    </row>
    <row r="7020" spans="1:2">
      <c r="A7020" s="7">
        <v>-0.78</v>
      </c>
      <c r="B7020" s="7">
        <v>3.773015</v>
      </c>
    </row>
    <row r="7021" spans="1:2">
      <c r="A7021" s="7">
        <v>-0.78</v>
      </c>
      <c r="B7021" s="7">
        <v>3.7198829999999998</v>
      </c>
    </row>
    <row r="7022" spans="1:2">
      <c r="A7022" s="7">
        <v>-0.78</v>
      </c>
      <c r="B7022" s="7">
        <v>2.369202</v>
      </c>
    </row>
    <row r="7023" spans="1:2">
      <c r="A7023" s="7">
        <v>-0.78</v>
      </c>
      <c r="B7023" s="7">
        <v>4.1710909999999997</v>
      </c>
    </row>
    <row r="7024" spans="1:2">
      <c r="A7024" s="7">
        <v>-0.78</v>
      </c>
      <c r="B7024" s="7">
        <v>2.4749249999999998</v>
      </c>
    </row>
    <row r="7025" spans="1:2">
      <c r="A7025" s="7">
        <v>-0.78</v>
      </c>
      <c r="B7025" s="7">
        <v>2.4499599999999999</v>
      </c>
    </row>
    <row r="7026" spans="1:2">
      <c r="A7026" s="7">
        <v>-0.78</v>
      </c>
      <c r="B7026" s="7">
        <v>2.4499599999999999</v>
      </c>
    </row>
    <row r="7027" spans="1:2">
      <c r="A7027" s="7">
        <v>-0.78</v>
      </c>
      <c r="B7027" s="7">
        <v>1.972801</v>
      </c>
    </row>
    <row r="7028" spans="1:2">
      <c r="A7028" s="7">
        <v>-0.78</v>
      </c>
      <c r="B7028" s="7">
        <v>2.0998429999999999</v>
      </c>
    </row>
    <row r="7029" spans="1:2">
      <c r="A7029" s="7">
        <v>-0.78</v>
      </c>
      <c r="B7029" s="7">
        <v>1.7273019999999999</v>
      </c>
    </row>
    <row r="7030" spans="1:2">
      <c r="A7030" s="7">
        <v>-0.78</v>
      </c>
      <c r="B7030" s="7">
        <v>3.3085610000000001</v>
      </c>
    </row>
    <row r="7031" spans="1:2">
      <c r="A7031" s="7">
        <v>-0.78</v>
      </c>
      <c r="B7031" s="7">
        <v>1.8697079999999999</v>
      </c>
    </row>
    <row r="7032" spans="1:2">
      <c r="A7032" s="7">
        <v>-0.78</v>
      </c>
      <c r="B7032" s="7">
        <v>3.9303149999999998</v>
      </c>
    </row>
    <row r="7033" spans="1:2">
      <c r="A7033" s="7">
        <v>-0.78</v>
      </c>
      <c r="B7033" s="7">
        <v>3.087304</v>
      </c>
    </row>
    <row r="7034" spans="1:2">
      <c r="A7034" s="7">
        <v>-0.78</v>
      </c>
      <c r="B7034" s="7">
        <v>2.3138990000000002</v>
      </c>
    </row>
    <row r="7035" spans="1:2">
      <c r="A7035" s="7">
        <v>-0.78</v>
      </c>
      <c r="B7035" s="7">
        <v>1.368007</v>
      </c>
    </row>
    <row r="7036" spans="1:2">
      <c r="A7036" s="7">
        <v>-0.78</v>
      </c>
      <c r="B7036" s="7">
        <v>3.6374360000000001</v>
      </c>
    </row>
    <row r="7037" spans="1:2">
      <c r="A7037" s="7">
        <v>-0.78</v>
      </c>
      <c r="B7037" s="7">
        <v>2.8440270000000001</v>
      </c>
    </row>
    <row r="7038" spans="1:2">
      <c r="A7038" s="7">
        <v>-0.78</v>
      </c>
      <c r="B7038" s="7">
        <v>1.7467060000000001</v>
      </c>
    </row>
    <row r="7039" spans="1:2">
      <c r="A7039" s="7">
        <v>-0.78</v>
      </c>
      <c r="B7039" s="7">
        <v>3.1312869999999999</v>
      </c>
    </row>
    <row r="7040" spans="1:2">
      <c r="A7040" s="7">
        <v>-0.78</v>
      </c>
      <c r="B7040" s="7">
        <v>3.015895</v>
      </c>
    </row>
    <row r="7041" spans="1:2">
      <c r="A7041" s="7">
        <v>-0.78</v>
      </c>
      <c r="B7041" s="7">
        <v>3.8610280000000001</v>
      </c>
    </row>
    <row r="7042" spans="1:2">
      <c r="A7042" s="7">
        <v>-0.78</v>
      </c>
      <c r="B7042" s="7">
        <v>2.5467019999999998</v>
      </c>
    </row>
    <row r="7043" spans="1:2">
      <c r="A7043" s="7">
        <v>-0.78</v>
      </c>
      <c r="B7043" s="7">
        <v>2.82518</v>
      </c>
    </row>
    <row r="7044" spans="1:2">
      <c r="A7044" s="7">
        <v>-0.78</v>
      </c>
      <c r="B7044" s="7">
        <v>2.8625379999999998</v>
      </c>
    </row>
    <row r="7045" spans="1:2">
      <c r="A7045" s="7">
        <v>-0.78</v>
      </c>
      <c r="B7045" s="7">
        <v>3.5175519999999998</v>
      </c>
    </row>
    <row r="7046" spans="1:2">
      <c r="A7046" s="7">
        <v>-0.78</v>
      </c>
      <c r="B7046" s="7">
        <v>3.5175519999999998</v>
      </c>
    </row>
    <row r="7047" spans="1:2">
      <c r="A7047" s="7">
        <v>-0.78</v>
      </c>
      <c r="B7047" s="7">
        <v>2.9473989999999999</v>
      </c>
    </row>
    <row r="7048" spans="1:2">
      <c r="A7048" s="7">
        <v>-0.79</v>
      </c>
      <c r="B7048" s="7">
        <v>1.7894190000000001</v>
      </c>
    </row>
    <row r="7049" spans="1:2">
      <c r="A7049" s="7">
        <v>-0.79</v>
      </c>
      <c r="B7049" s="7">
        <v>3.1354410000000001</v>
      </c>
    </row>
    <row r="7050" spans="1:2">
      <c r="A7050" s="7">
        <v>-0.79</v>
      </c>
      <c r="B7050" s="7">
        <v>2.231894</v>
      </c>
    </row>
    <row r="7051" spans="1:2">
      <c r="A7051" s="7">
        <v>-0.79</v>
      </c>
      <c r="B7051" s="7">
        <v>2.3704519999999998</v>
      </c>
    </row>
    <row r="7052" spans="1:2">
      <c r="A7052" s="7">
        <v>-0.79</v>
      </c>
      <c r="B7052" s="7">
        <v>1.5360799999999999</v>
      </c>
    </row>
    <row r="7053" spans="1:2">
      <c r="A7053" s="7">
        <v>-0.79</v>
      </c>
      <c r="B7053" s="7">
        <v>1.8290850000000001</v>
      </c>
    </row>
    <row r="7054" spans="1:2">
      <c r="A7054" s="7">
        <v>-0.79</v>
      </c>
      <c r="B7054" s="7">
        <v>2.7465120000000001</v>
      </c>
    </row>
    <row r="7055" spans="1:2">
      <c r="A7055" s="7">
        <v>-0.79</v>
      </c>
      <c r="B7055" s="7">
        <v>3.515584</v>
      </c>
    </row>
    <row r="7056" spans="1:2">
      <c r="A7056" s="7">
        <v>-0.79</v>
      </c>
      <c r="B7056" s="7">
        <v>2.8997799999999998</v>
      </c>
    </row>
    <row r="7057" spans="1:2">
      <c r="A7057" s="7">
        <v>-0.79</v>
      </c>
      <c r="B7057" s="7">
        <v>2.7216589999999998</v>
      </c>
    </row>
    <row r="7058" spans="1:2">
      <c r="A7058" s="7">
        <v>-0.79</v>
      </c>
      <c r="B7058" s="7">
        <v>2.6152099999999998</v>
      </c>
    </row>
    <row r="7059" spans="1:2">
      <c r="A7059" s="7">
        <v>-0.79</v>
      </c>
      <c r="B7059" s="7">
        <v>2.4255200000000001</v>
      </c>
    </row>
    <row r="7060" spans="1:2">
      <c r="A7060" s="7">
        <v>-0.79</v>
      </c>
      <c r="B7060" s="7">
        <v>3.6014840000000001</v>
      </c>
    </row>
    <row r="7061" spans="1:2">
      <c r="A7061" s="7">
        <v>-0.79</v>
      </c>
      <c r="B7061" s="7">
        <v>4.2339190000000002</v>
      </c>
    </row>
    <row r="7062" spans="1:2">
      <c r="A7062" s="7">
        <v>-0.79</v>
      </c>
      <c r="B7062" s="7">
        <v>3.5771389999999998</v>
      </c>
    </row>
    <row r="7063" spans="1:2">
      <c r="A7063" s="7">
        <v>-0.79</v>
      </c>
      <c r="B7063" s="7">
        <v>1.3174840000000001</v>
      </c>
    </row>
    <row r="7064" spans="1:2">
      <c r="A7064" s="7">
        <v>-0.79</v>
      </c>
      <c r="B7064" s="7">
        <v>1.8795170000000001</v>
      </c>
    </row>
    <row r="7065" spans="1:2">
      <c r="A7065" s="7">
        <v>-0.79</v>
      </c>
      <c r="B7065" s="7">
        <v>2.8170600000000001</v>
      </c>
    </row>
    <row r="7066" spans="1:2">
      <c r="A7066" s="7">
        <v>-0.79</v>
      </c>
      <c r="B7066" s="7">
        <v>1.40927</v>
      </c>
    </row>
    <row r="7067" spans="1:2">
      <c r="A7067" s="7">
        <v>-0.79</v>
      </c>
      <c r="B7067" s="7">
        <v>1.40927</v>
      </c>
    </row>
    <row r="7068" spans="1:2">
      <c r="A7068" s="7">
        <v>-0.79</v>
      </c>
      <c r="B7068" s="7">
        <v>4.1267690000000004</v>
      </c>
    </row>
    <row r="7069" spans="1:2">
      <c r="A7069" s="7">
        <v>-0.79</v>
      </c>
      <c r="B7069" s="7">
        <v>2.9915669999999999</v>
      </c>
    </row>
    <row r="7070" spans="1:2">
      <c r="A7070" s="7">
        <v>-0.79</v>
      </c>
      <c r="B7070" s="7">
        <v>4.845472</v>
      </c>
    </row>
    <row r="7071" spans="1:2">
      <c r="A7071" s="7">
        <v>-0.79</v>
      </c>
      <c r="B7071" s="7">
        <v>3.4402810000000001</v>
      </c>
    </row>
    <row r="7072" spans="1:2">
      <c r="A7072" s="7">
        <v>-0.79</v>
      </c>
      <c r="B7072" s="7">
        <v>3.1491069999999999</v>
      </c>
    </row>
    <row r="7073" spans="1:2">
      <c r="A7073" s="7">
        <v>-0.79</v>
      </c>
      <c r="B7073" s="7">
        <v>1.855081</v>
      </c>
    </row>
    <row r="7074" spans="1:2">
      <c r="A7074" s="7">
        <v>-0.79</v>
      </c>
      <c r="B7074" s="7">
        <v>2.5422289999999998</v>
      </c>
    </row>
    <row r="7075" spans="1:2">
      <c r="A7075" s="7">
        <v>-0.79</v>
      </c>
      <c r="B7075" s="7">
        <v>3.6339320000000002</v>
      </c>
    </row>
    <row r="7076" spans="1:2">
      <c r="A7076" s="7">
        <v>-0.79</v>
      </c>
      <c r="B7076" s="7">
        <v>4.2600660000000001</v>
      </c>
    </row>
    <row r="7077" spans="1:2">
      <c r="A7077" s="7">
        <v>-0.79</v>
      </c>
      <c r="B7077" s="7">
        <v>2.151688</v>
      </c>
    </row>
    <row r="7078" spans="1:2">
      <c r="A7078" s="7">
        <v>-0.79</v>
      </c>
      <c r="B7078" s="7">
        <v>3.0863369999999999</v>
      </c>
    </row>
    <row r="7079" spans="1:2">
      <c r="A7079" s="7">
        <v>-0.79</v>
      </c>
      <c r="B7079" s="7">
        <v>2.6760329999999999</v>
      </c>
    </row>
    <row r="7080" spans="1:2">
      <c r="A7080" s="7">
        <v>-0.79</v>
      </c>
      <c r="B7080" s="7">
        <v>1.872771</v>
      </c>
    </row>
    <row r="7081" spans="1:2">
      <c r="A7081" s="7">
        <v>-0.79</v>
      </c>
      <c r="B7081" s="7">
        <v>4.8646469999999997</v>
      </c>
    </row>
    <row r="7082" spans="1:2">
      <c r="A7082" s="7">
        <v>-0.79</v>
      </c>
      <c r="B7082" s="7">
        <v>2.2169300000000001</v>
      </c>
    </row>
    <row r="7083" spans="1:2">
      <c r="A7083" s="7">
        <v>-0.79</v>
      </c>
      <c r="B7083" s="7">
        <v>2.1031719999999998</v>
      </c>
    </row>
    <row r="7084" spans="1:2">
      <c r="A7084" s="7">
        <v>-0.79</v>
      </c>
      <c r="B7084" s="7">
        <v>3.1920890000000002</v>
      </c>
    </row>
    <row r="7085" spans="1:2">
      <c r="A7085" s="7">
        <v>-0.79</v>
      </c>
      <c r="B7085" s="7">
        <v>1.913643</v>
      </c>
    </row>
    <row r="7086" spans="1:2">
      <c r="A7086" s="7">
        <v>-0.79</v>
      </c>
      <c r="B7086" s="7">
        <v>2.110614</v>
      </c>
    </row>
    <row r="7087" spans="1:2">
      <c r="A7087" s="7">
        <v>-0.79</v>
      </c>
      <c r="B7087" s="7">
        <v>2.6323370000000001</v>
      </c>
    </row>
    <row r="7088" spans="1:2">
      <c r="A7088" s="7">
        <v>-0.79</v>
      </c>
      <c r="B7088" s="7">
        <v>1.9115439999999999</v>
      </c>
    </row>
    <row r="7089" spans="1:2">
      <c r="A7089" s="7">
        <v>-0.79</v>
      </c>
      <c r="B7089" s="7">
        <v>3.4868709999999998</v>
      </c>
    </row>
    <row r="7090" spans="1:2">
      <c r="A7090" s="7">
        <v>-0.79</v>
      </c>
      <c r="B7090" s="7">
        <v>1.389305</v>
      </c>
    </row>
    <row r="7091" spans="1:2">
      <c r="A7091" s="7">
        <v>-0.79</v>
      </c>
      <c r="B7091" s="7">
        <v>1.8575740000000001</v>
      </c>
    </row>
    <row r="7092" spans="1:2">
      <c r="A7092" s="7">
        <v>-0.79</v>
      </c>
      <c r="B7092" s="7">
        <v>3.3741249999999998</v>
      </c>
    </row>
    <row r="7093" spans="1:2">
      <c r="A7093" s="7">
        <v>-0.79</v>
      </c>
      <c r="B7093" s="7">
        <v>4.3708939999999998</v>
      </c>
    </row>
    <row r="7094" spans="1:2">
      <c r="A7094" s="7">
        <v>-0.79</v>
      </c>
      <c r="B7094" s="7">
        <v>2.3709609999999999</v>
      </c>
    </row>
    <row r="7095" spans="1:2">
      <c r="A7095" s="7">
        <v>-0.79</v>
      </c>
      <c r="B7095" s="7">
        <v>3.462609</v>
      </c>
    </row>
    <row r="7096" spans="1:2">
      <c r="A7096" s="7">
        <v>-0.79</v>
      </c>
      <c r="B7096" s="7">
        <v>2.5667970000000002</v>
      </c>
    </row>
    <row r="7097" spans="1:2">
      <c r="A7097" s="7">
        <v>-0.79</v>
      </c>
      <c r="B7097" s="7">
        <v>3.66004</v>
      </c>
    </row>
    <row r="7098" spans="1:2">
      <c r="A7098" s="7">
        <v>-0.79</v>
      </c>
      <c r="B7098" s="7">
        <v>2.4924379999999999</v>
      </c>
    </row>
    <row r="7099" spans="1:2">
      <c r="A7099" s="7">
        <v>-0.79</v>
      </c>
      <c r="B7099" s="7">
        <v>2.0453730000000001</v>
      </c>
    </row>
    <row r="7100" spans="1:2">
      <c r="A7100" s="7">
        <v>-0.79</v>
      </c>
      <c r="B7100" s="7">
        <v>2.5971060000000001</v>
      </c>
    </row>
    <row r="7101" spans="1:2">
      <c r="A7101" s="7">
        <v>-0.79</v>
      </c>
      <c r="B7101" s="7">
        <v>4.3080540000000003</v>
      </c>
    </row>
    <row r="7102" spans="1:2">
      <c r="A7102" s="7">
        <v>-0.79</v>
      </c>
      <c r="B7102" s="7">
        <v>2.4942199999999999</v>
      </c>
    </row>
    <row r="7103" spans="1:2">
      <c r="A7103" s="7">
        <v>-0.79</v>
      </c>
      <c r="B7103" s="7">
        <v>3.056511</v>
      </c>
    </row>
    <row r="7104" spans="1:2">
      <c r="A7104" s="7">
        <v>-0.79</v>
      </c>
      <c r="B7104" s="7">
        <v>2.3597890000000001</v>
      </c>
    </row>
    <row r="7105" spans="1:2">
      <c r="A7105" s="7">
        <v>-0.79</v>
      </c>
      <c r="B7105" s="7">
        <v>4.0028319999999997</v>
      </c>
    </row>
    <row r="7106" spans="1:2">
      <c r="A7106" s="7">
        <v>-0.79</v>
      </c>
      <c r="B7106" s="7">
        <v>4.4911700000000003</v>
      </c>
    </row>
    <row r="7107" spans="1:2">
      <c r="A7107" s="7">
        <v>-0.79</v>
      </c>
      <c r="B7107" s="7">
        <v>1.6257760000000001</v>
      </c>
    </row>
    <row r="7108" spans="1:2">
      <c r="A7108" s="7">
        <v>-0.79</v>
      </c>
      <c r="B7108" s="7">
        <v>3.8609589999999998</v>
      </c>
    </row>
    <row r="7109" spans="1:2">
      <c r="A7109" s="7">
        <v>-0.79</v>
      </c>
      <c r="B7109" s="7">
        <v>3.0621930000000002</v>
      </c>
    </row>
    <row r="7110" spans="1:2">
      <c r="A7110" s="7">
        <v>-0.79</v>
      </c>
      <c r="B7110" s="7">
        <v>5.1299590000000004</v>
      </c>
    </row>
    <row r="7111" spans="1:2">
      <c r="A7111" s="7">
        <v>-0.79</v>
      </c>
      <c r="B7111" s="7">
        <v>1.560686</v>
      </c>
    </row>
    <row r="7112" spans="1:2">
      <c r="A7112" s="7">
        <v>-0.79</v>
      </c>
      <c r="B7112" s="7">
        <v>1.605869</v>
      </c>
    </row>
    <row r="7113" spans="1:2">
      <c r="A7113" s="7">
        <v>-0.79</v>
      </c>
      <c r="B7113" s="7">
        <v>2.3237950000000001</v>
      </c>
    </row>
    <row r="7114" spans="1:2">
      <c r="A7114" s="7">
        <v>-0.79</v>
      </c>
      <c r="B7114" s="7">
        <v>2.1440459999999999</v>
      </c>
    </row>
    <row r="7115" spans="1:2">
      <c r="A7115" s="7">
        <v>-0.79</v>
      </c>
      <c r="B7115" s="7">
        <v>2.8348779999999998</v>
      </c>
    </row>
    <row r="7116" spans="1:2">
      <c r="A7116" s="7">
        <v>-0.79</v>
      </c>
      <c r="B7116" s="7">
        <v>2.2048719999999999</v>
      </c>
    </row>
    <row r="7117" spans="1:2">
      <c r="A7117" s="7">
        <v>-0.79</v>
      </c>
      <c r="B7117" s="7">
        <v>1.7498039999999999</v>
      </c>
    </row>
    <row r="7118" spans="1:2">
      <c r="A7118" s="7">
        <v>-0.79</v>
      </c>
      <c r="B7118" s="7">
        <v>1.9487570000000001</v>
      </c>
    </row>
    <row r="7119" spans="1:2">
      <c r="A7119" s="7">
        <v>-0.79</v>
      </c>
      <c r="B7119" s="7">
        <v>3.6378370000000002</v>
      </c>
    </row>
    <row r="7120" spans="1:2">
      <c r="A7120" s="7">
        <v>-0.8</v>
      </c>
      <c r="B7120" s="7">
        <v>3.7721019999999998</v>
      </c>
    </row>
    <row r="7121" spans="1:2">
      <c r="A7121" s="7">
        <v>-0.8</v>
      </c>
      <c r="B7121" s="7">
        <v>2.9049320000000001</v>
      </c>
    </row>
    <row r="7122" spans="1:2">
      <c r="A7122" s="7">
        <v>-0.8</v>
      </c>
      <c r="B7122" s="7">
        <v>3.2025980000000001</v>
      </c>
    </row>
    <row r="7123" spans="1:2">
      <c r="A7123" s="7">
        <v>-0.8</v>
      </c>
      <c r="B7123" s="7">
        <v>2.6040969999999999</v>
      </c>
    </row>
    <row r="7124" spans="1:2">
      <c r="A7124" s="7">
        <v>-0.8</v>
      </c>
      <c r="B7124" s="7">
        <v>3.3739729999999999</v>
      </c>
    </row>
    <row r="7125" spans="1:2">
      <c r="A7125" s="7">
        <v>-0.8</v>
      </c>
      <c r="B7125" s="7">
        <v>2.6943190000000001</v>
      </c>
    </row>
    <row r="7126" spans="1:2">
      <c r="A7126" s="7">
        <v>-0.8</v>
      </c>
      <c r="B7126" s="7">
        <v>3.6805349999999999</v>
      </c>
    </row>
    <row r="7127" spans="1:2">
      <c r="A7127" s="7">
        <v>-0.8</v>
      </c>
      <c r="B7127" s="7">
        <v>1.483568</v>
      </c>
    </row>
    <row r="7128" spans="1:2">
      <c r="A7128" s="7">
        <v>-0.8</v>
      </c>
      <c r="B7128" s="7">
        <v>3.4451909999999999</v>
      </c>
    </row>
    <row r="7129" spans="1:2">
      <c r="A7129" s="7">
        <v>-0.8</v>
      </c>
      <c r="B7129" s="7">
        <v>4.4278279999999999</v>
      </c>
    </row>
    <row r="7130" spans="1:2">
      <c r="A7130" s="7">
        <v>-0.8</v>
      </c>
      <c r="B7130" s="7">
        <v>3.3253400000000002</v>
      </c>
    </row>
    <row r="7131" spans="1:2">
      <c r="A7131" s="7">
        <v>-0.8</v>
      </c>
      <c r="B7131" s="7">
        <v>1.9677450000000001</v>
      </c>
    </row>
    <row r="7132" spans="1:2">
      <c r="A7132" s="7">
        <v>-0.8</v>
      </c>
      <c r="B7132" s="7">
        <v>1.7437</v>
      </c>
    </row>
    <row r="7133" spans="1:2">
      <c r="A7133" s="7">
        <v>-0.8</v>
      </c>
      <c r="B7133" s="7">
        <v>4.0809600000000001</v>
      </c>
    </row>
    <row r="7134" spans="1:2">
      <c r="A7134" s="7">
        <v>-0.8</v>
      </c>
      <c r="B7134" s="7">
        <v>1.8060670000000001</v>
      </c>
    </row>
    <row r="7135" spans="1:2">
      <c r="A7135" s="7">
        <v>-0.8</v>
      </c>
      <c r="B7135" s="7">
        <v>5.2957219999999996</v>
      </c>
    </row>
    <row r="7136" spans="1:2">
      <c r="A7136" s="7">
        <v>-0.8</v>
      </c>
      <c r="B7136" s="7">
        <v>4.8274920000000003</v>
      </c>
    </row>
    <row r="7137" spans="1:2">
      <c r="A7137" s="7">
        <v>-0.8</v>
      </c>
      <c r="B7137" s="7">
        <v>2.6010230000000001</v>
      </c>
    </row>
    <row r="7138" spans="1:2">
      <c r="A7138" s="7">
        <v>-0.8</v>
      </c>
      <c r="B7138" s="7">
        <v>2.476254</v>
      </c>
    </row>
    <row r="7139" spans="1:2">
      <c r="A7139" s="7">
        <v>-0.8</v>
      </c>
      <c r="B7139" s="7">
        <v>2.2062590000000002</v>
      </c>
    </row>
    <row r="7140" spans="1:2">
      <c r="A7140" s="7">
        <v>-0.8</v>
      </c>
      <c r="B7140" s="7">
        <v>2.9683459999999999</v>
      </c>
    </row>
    <row r="7141" spans="1:2">
      <c r="A7141" s="7">
        <v>-0.8</v>
      </c>
      <c r="B7141" s="7">
        <v>1.8184260000000001</v>
      </c>
    </row>
    <row r="7142" spans="1:2">
      <c r="A7142" s="7">
        <v>-0.8</v>
      </c>
      <c r="B7142" s="7">
        <v>3.018192</v>
      </c>
    </row>
    <row r="7143" spans="1:2">
      <c r="A7143" s="7">
        <v>-0.8</v>
      </c>
      <c r="B7143" s="7">
        <v>2.6557040000000001</v>
      </c>
    </row>
    <row r="7144" spans="1:2">
      <c r="A7144" s="7">
        <v>-0.8</v>
      </c>
      <c r="B7144" s="7">
        <v>1.8066979999999999</v>
      </c>
    </row>
    <row r="7145" spans="1:2">
      <c r="A7145" s="7">
        <v>-0.8</v>
      </c>
      <c r="B7145" s="7">
        <v>1.3961049999999999</v>
      </c>
    </row>
    <row r="7146" spans="1:2">
      <c r="A7146" s="7">
        <v>-0.8</v>
      </c>
      <c r="B7146" s="7">
        <v>2.4631509999999999</v>
      </c>
    </row>
    <row r="7147" spans="1:2">
      <c r="A7147" s="7">
        <v>-0.8</v>
      </c>
      <c r="B7147" s="7">
        <v>1.3996550000000001</v>
      </c>
    </row>
    <row r="7148" spans="1:2">
      <c r="A7148" s="7">
        <v>-0.8</v>
      </c>
      <c r="B7148" s="7">
        <v>3.6878299999999999</v>
      </c>
    </row>
    <row r="7149" spans="1:2">
      <c r="A7149" s="7">
        <v>-0.8</v>
      </c>
      <c r="B7149" s="7">
        <v>2.2710189999999999</v>
      </c>
    </row>
    <row r="7150" spans="1:2">
      <c r="A7150" s="7">
        <v>-0.8</v>
      </c>
      <c r="B7150" s="7">
        <v>3.350711</v>
      </c>
    </row>
    <row r="7151" spans="1:2">
      <c r="A7151" s="7">
        <v>-0.8</v>
      </c>
      <c r="B7151" s="7">
        <v>2.5267949999999999</v>
      </c>
    </row>
    <row r="7152" spans="1:2">
      <c r="A7152" s="7">
        <v>-0.8</v>
      </c>
      <c r="B7152" s="7">
        <v>2.5092180000000002</v>
      </c>
    </row>
    <row r="7153" spans="1:2">
      <c r="A7153" s="7">
        <v>-0.8</v>
      </c>
      <c r="B7153" s="7">
        <v>2.4506640000000002</v>
      </c>
    </row>
    <row r="7154" spans="1:2">
      <c r="A7154" s="7">
        <v>-0.8</v>
      </c>
      <c r="B7154" s="7">
        <v>3.0102359999999999</v>
      </c>
    </row>
    <row r="7155" spans="1:2">
      <c r="A7155" s="7">
        <v>-0.8</v>
      </c>
      <c r="B7155" s="7">
        <v>1.5997269999999999</v>
      </c>
    </row>
    <row r="7156" spans="1:2">
      <c r="A7156" s="7">
        <v>-0.8</v>
      </c>
      <c r="B7156" s="7">
        <v>2.4231569999999998</v>
      </c>
    </row>
    <row r="7157" spans="1:2">
      <c r="A7157" s="7">
        <v>-0.8</v>
      </c>
      <c r="B7157" s="7">
        <v>2.4231569999999998</v>
      </c>
    </row>
    <row r="7158" spans="1:2">
      <c r="A7158" s="7">
        <v>-0.8</v>
      </c>
      <c r="B7158" s="7">
        <v>2.9825910000000002</v>
      </c>
    </row>
    <row r="7159" spans="1:2">
      <c r="A7159" s="7">
        <v>-0.8</v>
      </c>
      <c r="B7159" s="7">
        <v>3.2538420000000001</v>
      </c>
    </row>
    <row r="7160" spans="1:2">
      <c r="A7160" s="7">
        <v>-0.8</v>
      </c>
      <c r="B7160" s="7">
        <v>1.914337</v>
      </c>
    </row>
    <row r="7161" spans="1:2">
      <c r="A7161" s="7">
        <v>-0.8</v>
      </c>
      <c r="B7161" s="7">
        <v>1.667276</v>
      </c>
    </row>
    <row r="7162" spans="1:2">
      <c r="A7162" s="7">
        <v>-0.8</v>
      </c>
      <c r="B7162" s="7">
        <v>3.5346880000000001</v>
      </c>
    </row>
    <row r="7163" spans="1:2">
      <c r="A7163" s="7">
        <v>-0.8</v>
      </c>
      <c r="B7163" s="7">
        <v>3.7837230000000002</v>
      </c>
    </row>
    <row r="7164" spans="1:2">
      <c r="A7164" s="7">
        <v>-0.8</v>
      </c>
      <c r="B7164" s="7">
        <v>1.902291</v>
      </c>
    </row>
    <row r="7165" spans="1:2">
      <c r="A7165" s="7">
        <v>-0.8</v>
      </c>
      <c r="B7165" s="7">
        <v>2.400928</v>
      </c>
    </row>
    <row r="7166" spans="1:2">
      <c r="A7166" s="7">
        <v>-0.8</v>
      </c>
      <c r="B7166" s="7">
        <v>2.9790920000000001</v>
      </c>
    </row>
    <row r="7167" spans="1:2">
      <c r="A7167" s="7">
        <v>-0.8</v>
      </c>
      <c r="B7167" s="7">
        <v>1.7870349999999999</v>
      </c>
    </row>
    <row r="7168" spans="1:2">
      <c r="A7168" s="7">
        <v>-0.8</v>
      </c>
      <c r="B7168" s="7">
        <v>2.2737850000000002</v>
      </c>
    </row>
    <row r="7169" spans="1:2">
      <c r="A7169" s="7">
        <v>-0.8</v>
      </c>
      <c r="B7169" s="7">
        <v>2.2378149999999999</v>
      </c>
    </row>
    <row r="7170" spans="1:2">
      <c r="A7170" s="7">
        <v>-0.8</v>
      </c>
      <c r="B7170" s="7">
        <v>3.5695839999999999</v>
      </c>
    </row>
    <row r="7171" spans="1:2">
      <c r="A7171" s="7">
        <v>-0.8</v>
      </c>
      <c r="B7171" s="7">
        <v>2.1366149999999999</v>
      </c>
    </row>
    <row r="7172" spans="1:2">
      <c r="A7172" s="7">
        <v>-0.8</v>
      </c>
      <c r="B7172" s="7">
        <v>3.4613529999999999</v>
      </c>
    </row>
    <row r="7173" spans="1:2">
      <c r="A7173" s="7">
        <v>-0.8</v>
      </c>
      <c r="B7173" s="7">
        <v>3.1419160000000002</v>
      </c>
    </row>
    <row r="7174" spans="1:2">
      <c r="A7174" s="7">
        <v>-0.8</v>
      </c>
      <c r="B7174" s="7">
        <v>3.4662259999999998</v>
      </c>
    </row>
    <row r="7175" spans="1:2">
      <c r="A7175" s="7">
        <v>-0.8</v>
      </c>
      <c r="B7175" s="7">
        <v>2.910399</v>
      </c>
    </row>
    <row r="7176" spans="1:2">
      <c r="A7176" s="7">
        <v>-0.8</v>
      </c>
      <c r="B7176" s="7">
        <v>3.4069340000000001</v>
      </c>
    </row>
    <row r="7177" spans="1:2">
      <c r="A7177" s="7">
        <v>-0.8</v>
      </c>
      <c r="B7177" s="7">
        <v>3.1985350000000001</v>
      </c>
    </row>
    <row r="7178" spans="1:2">
      <c r="A7178" s="7">
        <v>-0.8</v>
      </c>
      <c r="B7178" s="7">
        <v>3.631408</v>
      </c>
    </row>
    <row r="7179" spans="1:2">
      <c r="A7179" s="7">
        <v>-0.8</v>
      </c>
      <c r="B7179" s="7">
        <v>1.410185</v>
      </c>
    </row>
    <row r="7180" spans="1:2">
      <c r="A7180" s="7">
        <v>-0.8</v>
      </c>
      <c r="B7180" s="7">
        <v>3.5711010000000001</v>
      </c>
    </row>
    <row r="7181" spans="1:2">
      <c r="A7181" s="7">
        <v>-0.8</v>
      </c>
      <c r="B7181" s="7">
        <v>2.920105</v>
      </c>
    </row>
    <row r="7182" spans="1:2">
      <c r="A7182" s="7">
        <v>-0.8</v>
      </c>
      <c r="B7182" s="7">
        <v>1.893823</v>
      </c>
    </row>
    <row r="7183" spans="1:2">
      <c r="A7183" s="7">
        <v>-0.8</v>
      </c>
      <c r="B7183" s="7">
        <v>3.8869859999999998</v>
      </c>
    </row>
    <row r="7184" spans="1:2">
      <c r="A7184" s="7">
        <v>-0.8</v>
      </c>
      <c r="B7184" s="7">
        <v>5.0846220000000004</v>
      </c>
    </row>
    <row r="7185" spans="1:2">
      <c r="A7185" s="7">
        <v>-0.8</v>
      </c>
      <c r="B7185" s="7">
        <v>2.6317780000000002</v>
      </c>
    </row>
    <row r="7186" spans="1:2">
      <c r="A7186" s="7">
        <v>-0.8</v>
      </c>
      <c r="B7186" s="7">
        <v>2.5767030000000002</v>
      </c>
    </row>
    <row r="7187" spans="1:2">
      <c r="A7187" s="7">
        <v>-0.8</v>
      </c>
      <c r="B7187" s="7">
        <v>2.363016</v>
      </c>
    </row>
    <row r="7188" spans="1:2">
      <c r="A7188" s="7">
        <v>-0.8</v>
      </c>
      <c r="B7188" s="7">
        <v>4.8254489999999999</v>
      </c>
    </row>
    <row r="7189" spans="1:2">
      <c r="A7189" s="7">
        <v>-0.8</v>
      </c>
      <c r="B7189" s="7">
        <v>2.805151</v>
      </c>
    </row>
    <row r="7190" spans="1:2">
      <c r="A7190" s="7">
        <v>-0.8</v>
      </c>
      <c r="B7190" s="7">
        <v>2.866911</v>
      </c>
    </row>
    <row r="7191" spans="1:2">
      <c r="A7191" s="7">
        <v>-0.8</v>
      </c>
      <c r="B7191" s="7">
        <v>2.651008</v>
      </c>
    </row>
    <row r="7192" spans="1:2">
      <c r="A7192" s="7">
        <v>-0.8</v>
      </c>
      <c r="B7192" s="7">
        <v>2.1514160000000002</v>
      </c>
    </row>
    <row r="7193" spans="1:2">
      <c r="A7193" s="7">
        <v>-0.8</v>
      </c>
      <c r="B7193" s="7">
        <v>3.0722269999999998</v>
      </c>
    </row>
    <row r="7194" spans="1:2">
      <c r="A7194" s="7">
        <v>-0.8</v>
      </c>
      <c r="B7194" s="7">
        <v>4.8720980000000003</v>
      </c>
    </row>
    <row r="7195" spans="1:2">
      <c r="A7195" s="7">
        <v>-0.8</v>
      </c>
      <c r="B7195" s="7">
        <v>1.6684369999999999</v>
      </c>
    </row>
    <row r="7196" spans="1:2">
      <c r="A7196" s="7">
        <v>-0.8</v>
      </c>
      <c r="B7196" s="7">
        <v>2.3212959999999998</v>
      </c>
    </row>
    <row r="7197" spans="1:2">
      <c r="A7197" s="7">
        <v>-0.81</v>
      </c>
      <c r="B7197" s="7">
        <v>1.389346</v>
      </c>
    </row>
    <row r="7198" spans="1:2">
      <c r="A7198" s="7">
        <v>-0.81</v>
      </c>
      <c r="B7198" s="7">
        <v>1.5025489999999999</v>
      </c>
    </row>
    <row r="7199" spans="1:2">
      <c r="A7199" s="7">
        <v>-0.81</v>
      </c>
      <c r="B7199" s="7">
        <v>1.9494480000000001</v>
      </c>
    </row>
    <row r="7200" spans="1:2">
      <c r="A7200" s="7">
        <v>-0.81</v>
      </c>
      <c r="B7200" s="7">
        <v>3.8926810000000001</v>
      </c>
    </row>
    <row r="7201" spans="1:2">
      <c r="A7201" s="7">
        <v>-0.81</v>
      </c>
      <c r="B7201" s="7">
        <v>2.969814</v>
      </c>
    </row>
    <row r="7202" spans="1:2">
      <c r="A7202" s="7">
        <v>-0.81</v>
      </c>
      <c r="B7202" s="7">
        <v>3.0519129999999999</v>
      </c>
    </row>
    <row r="7203" spans="1:2">
      <c r="A7203" s="7">
        <v>-0.81</v>
      </c>
      <c r="B7203" s="7">
        <v>2.1309100000000001</v>
      </c>
    </row>
    <row r="7204" spans="1:2">
      <c r="A7204" s="7">
        <v>-0.81</v>
      </c>
      <c r="B7204" s="7">
        <v>2.4982709999999999</v>
      </c>
    </row>
    <row r="7205" spans="1:2">
      <c r="A7205" s="7">
        <v>-0.81</v>
      </c>
      <c r="B7205" s="7">
        <v>2.8636979999999999</v>
      </c>
    </row>
    <row r="7206" spans="1:2">
      <c r="A7206" s="7">
        <v>-0.81</v>
      </c>
      <c r="B7206" s="7">
        <v>2.7782049999999998</v>
      </c>
    </row>
    <row r="7207" spans="1:2">
      <c r="A7207" s="7">
        <v>-0.81</v>
      </c>
      <c r="B7207" s="7">
        <v>1.573539</v>
      </c>
    </row>
    <row r="7208" spans="1:2">
      <c r="A7208" s="7">
        <v>-0.81</v>
      </c>
      <c r="B7208" s="7">
        <v>2.3551950000000001</v>
      </c>
    </row>
    <row r="7209" spans="1:2">
      <c r="A7209" s="7">
        <v>-0.81</v>
      </c>
      <c r="B7209" s="7">
        <v>1.9942949999999999</v>
      </c>
    </row>
    <row r="7210" spans="1:2">
      <c r="A7210" s="7">
        <v>-0.81</v>
      </c>
      <c r="B7210" s="7">
        <v>2.5554199999999998</v>
      </c>
    </row>
    <row r="7211" spans="1:2">
      <c r="A7211" s="7">
        <v>-0.81</v>
      </c>
      <c r="B7211" s="7">
        <v>4.114725</v>
      </c>
    </row>
    <row r="7212" spans="1:2">
      <c r="A7212" s="7">
        <v>-0.81</v>
      </c>
      <c r="B7212" s="7">
        <v>2.6715849999999999</v>
      </c>
    </row>
    <row r="7213" spans="1:2">
      <c r="A7213" s="7">
        <v>-0.81</v>
      </c>
      <c r="B7213" s="7">
        <v>2.3985759999999998</v>
      </c>
    </row>
    <row r="7214" spans="1:2">
      <c r="A7214" s="7">
        <v>-0.81</v>
      </c>
      <c r="B7214" s="7">
        <v>1.5070950000000001</v>
      </c>
    </row>
    <row r="7215" spans="1:2">
      <c r="A7215" s="7">
        <v>-0.81</v>
      </c>
      <c r="B7215" s="7">
        <v>3.0661689999999999</v>
      </c>
    </row>
    <row r="7216" spans="1:2">
      <c r="A7216" s="7">
        <v>-0.81</v>
      </c>
      <c r="B7216" s="7">
        <v>3.2902360000000002</v>
      </c>
    </row>
    <row r="7217" spans="1:2">
      <c r="A7217" s="7">
        <v>-0.81</v>
      </c>
      <c r="B7217" s="7">
        <v>1.975878</v>
      </c>
    </row>
    <row r="7218" spans="1:2">
      <c r="A7218" s="7">
        <v>-0.81</v>
      </c>
      <c r="B7218" s="7">
        <v>2.6800419999999998</v>
      </c>
    </row>
    <row r="7219" spans="1:2">
      <c r="A7219" s="7">
        <v>-0.81</v>
      </c>
      <c r="B7219" s="7">
        <v>4.8532489999999999</v>
      </c>
    </row>
    <row r="7220" spans="1:2">
      <c r="A7220" s="7">
        <v>-0.81</v>
      </c>
      <c r="B7220" s="7">
        <v>2.3151130000000002</v>
      </c>
    </row>
    <row r="7221" spans="1:2">
      <c r="A7221" s="7">
        <v>-0.81</v>
      </c>
      <c r="B7221" s="7">
        <v>4.3925299999999998</v>
      </c>
    </row>
    <row r="7222" spans="1:2">
      <c r="A7222" s="7">
        <v>-0.81</v>
      </c>
      <c r="B7222" s="7">
        <v>2.4103029999999999</v>
      </c>
    </row>
    <row r="7223" spans="1:2">
      <c r="A7223" s="7">
        <v>-0.81</v>
      </c>
      <c r="B7223" s="7">
        <v>2.8773430000000002</v>
      </c>
    </row>
    <row r="7224" spans="1:2">
      <c r="A7224" s="7">
        <v>-0.81</v>
      </c>
      <c r="B7224" s="7">
        <v>2.687519</v>
      </c>
    </row>
    <row r="7225" spans="1:2">
      <c r="A7225" s="7">
        <v>-0.81</v>
      </c>
      <c r="B7225" s="7">
        <v>1.897017</v>
      </c>
    </row>
    <row r="7226" spans="1:2">
      <c r="A7226" s="7">
        <v>-0.81</v>
      </c>
      <c r="B7226" s="7">
        <v>3.1594199999999999</v>
      </c>
    </row>
    <row r="7227" spans="1:2">
      <c r="A7227" s="7">
        <v>-0.81</v>
      </c>
      <c r="B7227" s="7">
        <v>2.2199719999999998</v>
      </c>
    </row>
    <row r="7228" spans="1:2">
      <c r="A7228" s="7">
        <v>-0.81</v>
      </c>
      <c r="B7228" s="7">
        <v>2.3731969999999998</v>
      </c>
    </row>
    <row r="7229" spans="1:2">
      <c r="A7229" s="7">
        <v>-0.81</v>
      </c>
      <c r="B7229" s="7">
        <v>2.560565</v>
      </c>
    </row>
    <row r="7230" spans="1:2">
      <c r="A7230" s="7">
        <v>-0.81</v>
      </c>
      <c r="B7230" s="7">
        <v>3.0204399999999998</v>
      </c>
    </row>
    <row r="7231" spans="1:2">
      <c r="A7231" s="7">
        <v>-0.81</v>
      </c>
      <c r="B7231" s="7">
        <v>1.436561</v>
      </c>
    </row>
    <row r="7232" spans="1:2">
      <c r="A7232" s="7">
        <v>-0.81</v>
      </c>
      <c r="B7232" s="7">
        <v>2.718515</v>
      </c>
    </row>
    <row r="7233" spans="1:2">
      <c r="A7233" s="7">
        <v>-0.81</v>
      </c>
      <c r="B7233" s="7">
        <v>2.1250619999999998</v>
      </c>
    </row>
    <row r="7234" spans="1:2">
      <c r="A7234" s="7">
        <v>-0.81</v>
      </c>
      <c r="B7234" s="7">
        <v>2.172415</v>
      </c>
    </row>
    <row r="7235" spans="1:2">
      <c r="A7235" s="7">
        <v>-0.81</v>
      </c>
      <c r="B7235" s="7">
        <v>1.895216</v>
      </c>
    </row>
    <row r="7236" spans="1:2">
      <c r="A7236" s="7">
        <v>-0.81</v>
      </c>
      <c r="B7236" s="7">
        <v>2.7171409999999998</v>
      </c>
    </row>
    <row r="7237" spans="1:2">
      <c r="A7237" s="7">
        <v>-0.81</v>
      </c>
      <c r="B7237" s="7">
        <v>1.643429</v>
      </c>
    </row>
    <row r="7238" spans="1:2">
      <c r="A7238" s="7">
        <v>-0.81</v>
      </c>
      <c r="B7238" s="7">
        <v>4.655284</v>
      </c>
    </row>
    <row r="7239" spans="1:2">
      <c r="A7239" s="7">
        <v>-0.81</v>
      </c>
      <c r="B7239" s="7">
        <v>2.3701310000000002</v>
      </c>
    </row>
    <row r="7240" spans="1:2">
      <c r="A7240" s="7">
        <v>-0.81</v>
      </c>
      <c r="B7240" s="7">
        <v>2.3701310000000002</v>
      </c>
    </row>
    <row r="7241" spans="1:2">
      <c r="A7241" s="7">
        <v>-0.81</v>
      </c>
      <c r="B7241" s="7">
        <v>2.980972</v>
      </c>
    </row>
    <row r="7242" spans="1:2">
      <c r="A7242" s="7">
        <v>-0.81</v>
      </c>
      <c r="B7242" s="7">
        <v>3.0995460000000001</v>
      </c>
    </row>
    <row r="7243" spans="1:2">
      <c r="A7243" s="7">
        <v>-0.81</v>
      </c>
      <c r="B7243" s="7">
        <v>2.7705630000000001</v>
      </c>
    </row>
    <row r="7244" spans="1:2">
      <c r="A7244" s="7">
        <v>-0.81</v>
      </c>
      <c r="B7244" s="7">
        <v>3.5768279999999999</v>
      </c>
    </row>
    <row r="7245" spans="1:2">
      <c r="A7245" s="7">
        <v>-0.81</v>
      </c>
      <c r="B7245" s="7">
        <v>2.7309830000000002</v>
      </c>
    </row>
    <row r="7246" spans="1:2">
      <c r="A7246" s="7">
        <v>-0.81</v>
      </c>
      <c r="B7246" s="7">
        <v>3.4597859999999998</v>
      </c>
    </row>
    <row r="7247" spans="1:2">
      <c r="A7247" s="7">
        <v>-0.81</v>
      </c>
      <c r="B7247" s="7">
        <v>1.5605389999999999</v>
      </c>
    </row>
    <row r="7248" spans="1:2">
      <c r="A7248" s="7">
        <v>-0.81</v>
      </c>
      <c r="B7248" s="7">
        <v>1.4758020000000001</v>
      </c>
    </row>
    <row r="7249" spans="1:2">
      <c r="A7249" s="7">
        <v>-0.81</v>
      </c>
      <c r="B7249" s="7">
        <v>3.3082129999999998</v>
      </c>
    </row>
    <row r="7250" spans="1:2">
      <c r="A7250" s="7">
        <v>-0.81</v>
      </c>
      <c r="B7250" s="7">
        <v>2.3828309999999999</v>
      </c>
    </row>
    <row r="7251" spans="1:2">
      <c r="A7251" s="7">
        <v>-0.81</v>
      </c>
      <c r="B7251" s="7">
        <v>4.7518399999999996</v>
      </c>
    </row>
    <row r="7252" spans="1:2">
      <c r="A7252" s="7">
        <v>-0.81</v>
      </c>
      <c r="B7252" s="7">
        <v>2.3236720000000002</v>
      </c>
    </row>
    <row r="7253" spans="1:2">
      <c r="A7253" s="7">
        <v>-0.81</v>
      </c>
      <c r="B7253" s="7">
        <v>2.948674</v>
      </c>
    </row>
    <row r="7254" spans="1:2">
      <c r="A7254" s="7">
        <v>-0.81</v>
      </c>
      <c r="B7254" s="7">
        <v>3.3980060000000001</v>
      </c>
    </row>
    <row r="7255" spans="1:2">
      <c r="A7255" s="7">
        <v>-0.81</v>
      </c>
      <c r="B7255" s="7">
        <v>2.2879200000000002</v>
      </c>
    </row>
    <row r="7256" spans="1:2">
      <c r="A7256" s="7">
        <v>-0.81</v>
      </c>
      <c r="B7256" s="7">
        <v>1.789833</v>
      </c>
    </row>
    <row r="7257" spans="1:2">
      <c r="A7257" s="7">
        <v>-0.81</v>
      </c>
      <c r="B7257" s="7">
        <v>5.3417870000000001</v>
      </c>
    </row>
    <row r="7258" spans="1:2">
      <c r="A7258" s="7">
        <v>-0.81</v>
      </c>
      <c r="B7258" s="7">
        <v>2.0821670000000001</v>
      </c>
    </row>
    <row r="7259" spans="1:2">
      <c r="A7259" s="7">
        <v>-0.81</v>
      </c>
      <c r="B7259" s="7">
        <v>1.643859</v>
      </c>
    </row>
    <row r="7260" spans="1:2">
      <c r="A7260" s="7">
        <v>-0.81</v>
      </c>
      <c r="B7260" s="7">
        <v>3.9847380000000001</v>
      </c>
    </row>
    <row r="7261" spans="1:2">
      <c r="A7261" s="7">
        <v>-0.81</v>
      </c>
      <c r="B7261" s="7">
        <v>1.4145019999999999</v>
      </c>
    </row>
    <row r="7262" spans="1:2">
      <c r="A7262" s="7">
        <v>-0.81</v>
      </c>
      <c r="B7262" s="7">
        <v>3.672615</v>
      </c>
    </row>
    <row r="7263" spans="1:2">
      <c r="A7263" s="7">
        <v>-0.81</v>
      </c>
      <c r="B7263" s="7">
        <v>3.593944</v>
      </c>
    </row>
    <row r="7264" spans="1:2">
      <c r="A7264" s="7">
        <v>-0.81</v>
      </c>
      <c r="B7264" s="7">
        <v>3.151932</v>
      </c>
    </row>
    <row r="7265" spans="1:2">
      <c r="A7265" s="7">
        <v>-0.81</v>
      </c>
      <c r="B7265" s="7">
        <v>2.2291650000000001</v>
      </c>
    </row>
    <row r="7266" spans="1:2">
      <c r="A7266" s="7">
        <v>-0.81</v>
      </c>
      <c r="B7266" s="7">
        <v>3.8440189999999999</v>
      </c>
    </row>
    <row r="7267" spans="1:2">
      <c r="A7267" s="7">
        <v>-0.82</v>
      </c>
      <c r="B7267" s="7">
        <v>3.5680619999999998</v>
      </c>
    </row>
    <row r="7268" spans="1:2">
      <c r="A7268" s="7">
        <v>-0.82</v>
      </c>
      <c r="B7268" s="7">
        <v>3.2048549999999998</v>
      </c>
    </row>
    <row r="7269" spans="1:2">
      <c r="A7269" s="7">
        <v>-0.82</v>
      </c>
      <c r="B7269" s="7">
        <v>2.7697050000000001</v>
      </c>
    </row>
    <row r="7270" spans="1:2">
      <c r="A7270" s="7">
        <v>-0.82</v>
      </c>
      <c r="B7270" s="7">
        <v>3.3952849999999999</v>
      </c>
    </row>
    <row r="7271" spans="1:2">
      <c r="A7271" s="7">
        <v>-0.82</v>
      </c>
      <c r="B7271" s="7">
        <v>3.124403</v>
      </c>
    </row>
    <row r="7272" spans="1:2">
      <c r="A7272" s="7">
        <v>-0.82</v>
      </c>
      <c r="B7272" s="7">
        <v>3.519387</v>
      </c>
    </row>
    <row r="7273" spans="1:2">
      <c r="A7273" s="7">
        <v>-0.82</v>
      </c>
      <c r="B7273" s="7">
        <v>2.308125</v>
      </c>
    </row>
    <row r="7274" spans="1:2">
      <c r="A7274" s="7">
        <v>-0.82</v>
      </c>
      <c r="B7274" s="7">
        <v>3.2148720000000002</v>
      </c>
    </row>
    <row r="7275" spans="1:2">
      <c r="A7275" s="7">
        <v>-0.82</v>
      </c>
      <c r="B7275" s="7">
        <v>4.1127190000000002</v>
      </c>
    </row>
    <row r="7276" spans="1:2">
      <c r="A7276" s="7">
        <v>-0.82</v>
      </c>
      <c r="B7276" s="7">
        <v>1.7077059999999999</v>
      </c>
    </row>
    <row r="7277" spans="1:2">
      <c r="A7277" s="7">
        <v>-0.82</v>
      </c>
      <c r="B7277" s="7">
        <v>2.100244</v>
      </c>
    </row>
    <row r="7278" spans="1:2">
      <c r="A7278" s="7">
        <v>-0.82</v>
      </c>
      <c r="B7278" s="7">
        <v>2.9174899999999999</v>
      </c>
    </row>
    <row r="7279" spans="1:2">
      <c r="A7279" s="7">
        <v>-0.82</v>
      </c>
      <c r="B7279" s="7">
        <v>2.5440860000000001</v>
      </c>
    </row>
    <row r="7280" spans="1:2">
      <c r="A7280" s="7">
        <v>-0.82</v>
      </c>
      <c r="B7280" s="7">
        <v>1.4768859999999999</v>
      </c>
    </row>
    <row r="7281" spans="1:2">
      <c r="A7281" s="7">
        <v>-0.82</v>
      </c>
      <c r="B7281" s="7">
        <v>3.1699600000000001</v>
      </c>
    </row>
    <row r="7282" spans="1:2">
      <c r="A7282" s="7">
        <v>-0.82</v>
      </c>
      <c r="B7282" s="7">
        <v>4.2657790000000002</v>
      </c>
    </row>
    <row r="7283" spans="1:2">
      <c r="A7283" s="7">
        <v>-0.82</v>
      </c>
      <c r="B7283" s="7">
        <v>2.274858</v>
      </c>
    </row>
    <row r="7284" spans="1:2">
      <c r="A7284" s="7">
        <v>-0.82</v>
      </c>
      <c r="B7284" s="7">
        <v>2.9527450000000002</v>
      </c>
    </row>
    <row r="7285" spans="1:2">
      <c r="A7285" s="7">
        <v>-0.82</v>
      </c>
      <c r="B7285" s="7">
        <v>3.973322</v>
      </c>
    </row>
    <row r="7286" spans="1:2">
      <c r="A7286" s="7">
        <v>-0.82</v>
      </c>
      <c r="B7286" s="7">
        <v>1.4102920000000001</v>
      </c>
    </row>
    <row r="7287" spans="1:2">
      <c r="A7287" s="7">
        <v>-0.82</v>
      </c>
      <c r="B7287" s="7">
        <v>3.7062119999999998</v>
      </c>
    </row>
    <row r="7288" spans="1:2">
      <c r="A7288" s="7">
        <v>-0.82</v>
      </c>
      <c r="B7288" s="7">
        <v>2.9945750000000002</v>
      </c>
    </row>
    <row r="7289" spans="1:2">
      <c r="A7289" s="7">
        <v>-0.82</v>
      </c>
      <c r="B7289" s="7">
        <v>2.3516949999999999</v>
      </c>
    </row>
    <row r="7290" spans="1:2">
      <c r="A7290" s="7">
        <v>-0.82</v>
      </c>
      <c r="B7290" s="7">
        <v>3.5029759999999999</v>
      </c>
    </row>
    <row r="7291" spans="1:2">
      <c r="A7291" s="7">
        <v>-0.82</v>
      </c>
      <c r="B7291" s="7">
        <v>2.294333</v>
      </c>
    </row>
    <row r="7292" spans="1:2">
      <c r="A7292" s="7">
        <v>-0.82</v>
      </c>
      <c r="B7292" s="7">
        <v>2.2003170000000001</v>
      </c>
    </row>
    <row r="7293" spans="1:2">
      <c r="A7293" s="7">
        <v>-0.82</v>
      </c>
      <c r="B7293" s="7">
        <v>2.9167679999999998</v>
      </c>
    </row>
    <row r="7294" spans="1:2">
      <c r="A7294" s="7">
        <v>-0.82</v>
      </c>
      <c r="B7294" s="7">
        <v>1.6903840000000001</v>
      </c>
    </row>
    <row r="7295" spans="1:2">
      <c r="A7295" s="7">
        <v>-0.82</v>
      </c>
      <c r="B7295" s="7">
        <v>2.2736779999999999</v>
      </c>
    </row>
    <row r="7296" spans="1:2">
      <c r="A7296" s="7">
        <v>-0.82</v>
      </c>
      <c r="B7296" s="7">
        <v>2.588686</v>
      </c>
    </row>
    <row r="7297" spans="1:2">
      <c r="A7297" s="7">
        <v>-0.82</v>
      </c>
      <c r="B7297" s="7">
        <v>2.61747</v>
      </c>
    </row>
    <row r="7298" spans="1:2">
      <c r="A7298" s="7">
        <v>-0.82</v>
      </c>
      <c r="B7298" s="7">
        <v>4.5710610000000003</v>
      </c>
    </row>
    <row r="7299" spans="1:2">
      <c r="A7299" s="7">
        <v>-0.82</v>
      </c>
      <c r="B7299" s="7">
        <v>3.3751709999999999</v>
      </c>
    </row>
    <row r="7300" spans="1:2">
      <c r="A7300" s="7">
        <v>-0.82</v>
      </c>
      <c r="B7300" s="7">
        <v>2.6864530000000002</v>
      </c>
    </row>
    <row r="7301" spans="1:2">
      <c r="A7301" s="7">
        <v>-0.82</v>
      </c>
      <c r="B7301" s="7">
        <v>2.6671070000000001</v>
      </c>
    </row>
    <row r="7302" spans="1:2">
      <c r="A7302" s="7">
        <v>-0.82</v>
      </c>
      <c r="B7302" s="7">
        <v>4.031129</v>
      </c>
    </row>
    <row r="7303" spans="1:2">
      <c r="A7303" s="7">
        <v>-0.82</v>
      </c>
      <c r="B7303" s="7">
        <v>1.9953909999999999</v>
      </c>
    </row>
    <row r="7304" spans="1:2">
      <c r="A7304" s="7">
        <v>-0.82</v>
      </c>
      <c r="B7304" s="7">
        <v>2.5112760000000001</v>
      </c>
    </row>
    <row r="7305" spans="1:2">
      <c r="A7305" s="7">
        <v>-0.82</v>
      </c>
      <c r="B7305" s="7">
        <v>2.2674979999999998</v>
      </c>
    </row>
    <row r="7306" spans="1:2">
      <c r="A7306" s="7">
        <v>-0.82</v>
      </c>
      <c r="B7306" s="7">
        <v>3.5484119999999999</v>
      </c>
    </row>
    <row r="7307" spans="1:2">
      <c r="A7307" s="7">
        <v>-0.82</v>
      </c>
      <c r="B7307" s="7">
        <v>2.1007319999999998</v>
      </c>
    </row>
    <row r="7308" spans="1:2">
      <c r="A7308" s="7">
        <v>-0.82</v>
      </c>
      <c r="B7308" s="7">
        <v>2.1213769999999998</v>
      </c>
    </row>
    <row r="7309" spans="1:2">
      <c r="A7309" s="7">
        <v>-0.82</v>
      </c>
      <c r="B7309" s="7">
        <v>2.6798769999999998</v>
      </c>
    </row>
    <row r="7310" spans="1:2">
      <c r="A7310" s="7">
        <v>-0.82</v>
      </c>
      <c r="B7310" s="7">
        <v>2.5312130000000002</v>
      </c>
    </row>
    <row r="7311" spans="1:2">
      <c r="A7311" s="7">
        <v>-0.82</v>
      </c>
      <c r="B7311" s="7">
        <v>3.4633919999999998</v>
      </c>
    </row>
    <row r="7312" spans="1:2">
      <c r="A7312" s="7">
        <v>-0.82</v>
      </c>
      <c r="B7312" s="7">
        <v>3.046786</v>
      </c>
    </row>
    <row r="7313" spans="1:2">
      <c r="A7313" s="7">
        <v>-0.82</v>
      </c>
      <c r="B7313" s="7">
        <v>3.0183939999999998</v>
      </c>
    </row>
    <row r="7314" spans="1:2">
      <c r="A7314" s="7">
        <v>-0.82</v>
      </c>
      <c r="B7314" s="7">
        <v>3.9909349999999999</v>
      </c>
    </row>
    <row r="7315" spans="1:2">
      <c r="A7315" s="7">
        <v>-0.82</v>
      </c>
      <c r="B7315" s="7">
        <v>4.903664</v>
      </c>
    </row>
    <row r="7316" spans="1:2">
      <c r="A7316" s="7">
        <v>-0.82</v>
      </c>
      <c r="B7316" s="7">
        <v>3.2207170000000001</v>
      </c>
    </row>
    <row r="7317" spans="1:2">
      <c r="A7317" s="7">
        <v>-0.82</v>
      </c>
      <c r="B7317" s="7">
        <v>2.803715</v>
      </c>
    </row>
    <row r="7318" spans="1:2">
      <c r="A7318" s="7">
        <v>-0.82</v>
      </c>
      <c r="B7318" s="7">
        <v>2.6811240000000001</v>
      </c>
    </row>
    <row r="7319" spans="1:2">
      <c r="A7319" s="7">
        <v>-0.82</v>
      </c>
      <c r="B7319" s="7">
        <v>2.4335550000000001</v>
      </c>
    </row>
    <row r="7320" spans="1:2">
      <c r="A7320" s="7">
        <v>-0.82</v>
      </c>
      <c r="B7320" s="7">
        <v>2.5234779999999999</v>
      </c>
    </row>
    <row r="7321" spans="1:2">
      <c r="A7321" s="7">
        <v>-0.82</v>
      </c>
      <c r="B7321" s="7">
        <v>3.0280580000000001</v>
      </c>
    </row>
    <row r="7322" spans="1:2">
      <c r="A7322" s="7">
        <v>-0.82</v>
      </c>
      <c r="B7322" s="7">
        <v>2.59022</v>
      </c>
    </row>
    <row r="7323" spans="1:2">
      <c r="A7323" s="7">
        <v>-0.82</v>
      </c>
      <c r="B7323" s="7">
        <v>3.1786669999999999</v>
      </c>
    </row>
    <row r="7324" spans="1:2">
      <c r="A7324" s="7">
        <v>-0.82</v>
      </c>
      <c r="B7324" s="7">
        <v>1.8800030000000001</v>
      </c>
    </row>
    <row r="7325" spans="1:2">
      <c r="A7325" s="7">
        <v>-0.82</v>
      </c>
      <c r="B7325" s="7">
        <v>2.271204</v>
      </c>
    </row>
    <row r="7326" spans="1:2">
      <c r="A7326" s="7">
        <v>-0.82</v>
      </c>
      <c r="B7326" s="7">
        <v>4.6719179999999998</v>
      </c>
    </row>
    <row r="7327" spans="1:2">
      <c r="A7327" s="7">
        <v>-0.83</v>
      </c>
      <c r="B7327" s="7">
        <v>3.0601950000000002</v>
      </c>
    </row>
    <row r="7328" spans="1:2">
      <c r="A7328" s="7">
        <v>-0.83</v>
      </c>
      <c r="B7328" s="7">
        <v>1.8076859999999999</v>
      </c>
    </row>
    <row r="7329" spans="1:2">
      <c r="A7329" s="7">
        <v>-0.83</v>
      </c>
      <c r="B7329" s="7">
        <v>3.415381</v>
      </c>
    </row>
    <row r="7330" spans="1:2">
      <c r="A7330" s="7">
        <v>-0.83</v>
      </c>
      <c r="B7330" s="7">
        <v>3.8609589999999998</v>
      </c>
    </row>
    <row r="7331" spans="1:2">
      <c r="A7331" s="7">
        <v>-0.83</v>
      </c>
      <c r="B7331" s="7">
        <v>2.7424119999999998</v>
      </c>
    </row>
    <row r="7332" spans="1:2">
      <c r="A7332" s="7">
        <v>-0.83</v>
      </c>
      <c r="B7332" s="7">
        <v>3.297399</v>
      </c>
    </row>
    <row r="7333" spans="1:2">
      <c r="A7333" s="7">
        <v>-0.83</v>
      </c>
      <c r="B7333" s="7">
        <v>2.5388999999999999</v>
      </c>
    </row>
    <row r="7334" spans="1:2">
      <c r="A7334" s="7">
        <v>-0.83</v>
      </c>
      <c r="B7334" s="7">
        <v>1.368493</v>
      </c>
    </row>
    <row r="7335" spans="1:2">
      <c r="A7335" s="7">
        <v>-0.83</v>
      </c>
      <c r="B7335" s="7">
        <v>3.190976</v>
      </c>
    </row>
    <row r="7336" spans="1:2">
      <c r="A7336" s="7">
        <v>-0.83</v>
      </c>
      <c r="B7336" s="7">
        <v>2.1675209999999998</v>
      </c>
    </row>
    <row r="7337" spans="1:2">
      <c r="A7337" s="7">
        <v>-0.83</v>
      </c>
      <c r="B7337" s="7">
        <v>1.846552</v>
      </c>
    </row>
    <row r="7338" spans="1:2">
      <c r="A7338" s="7">
        <v>-0.83</v>
      </c>
      <c r="B7338" s="7">
        <v>2.1984469999999998</v>
      </c>
    </row>
    <row r="7339" spans="1:2">
      <c r="A7339" s="7">
        <v>-0.83</v>
      </c>
      <c r="B7339" s="7">
        <v>3.9661650000000002</v>
      </c>
    </row>
    <row r="7340" spans="1:2">
      <c r="A7340" s="7">
        <v>-0.83</v>
      </c>
      <c r="B7340" s="7">
        <v>2.1524529999999999</v>
      </c>
    </row>
    <row r="7341" spans="1:2">
      <c r="A7341" s="7">
        <v>-0.83</v>
      </c>
      <c r="B7341" s="7">
        <v>3.5761630000000002</v>
      </c>
    </row>
    <row r="7342" spans="1:2">
      <c r="A7342" s="7">
        <v>-0.83</v>
      </c>
      <c r="B7342" s="7">
        <v>3.712361</v>
      </c>
    </row>
    <row r="7343" spans="1:2">
      <c r="A7343" s="7">
        <v>-0.83</v>
      </c>
      <c r="B7343" s="7">
        <v>2.2856640000000001</v>
      </c>
    </row>
    <row r="7344" spans="1:2">
      <c r="A7344" s="7">
        <v>-0.83</v>
      </c>
      <c r="B7344" s="7">
        <v>2.8987949999999998</v>
      </c>
    </row>
    <row r="7345" spans="1:2">
      <c r="A7345" s="7">
        <v>-0.83</v>
      </c>
      <c r="B7345" s="7">
        <v>4.7832689999999998</v>
      </c>
    </row>
    <row r="7346" spans="1:2">
      <c r="A7346" s="7">
        <v>-0.83</v>
      </c>
      <c r="B7346" s="7">
        <v>3.0221179999999999</v>
      </c>
    </row>
    <row r="7347" spans="1:2">
      <c r="A7347" s="7">
        <v>-0.83</v>
      </c>
      <c r="B7347" s="7">
        <v>4.0272290000000002</v>
      </c>
    </row>
    <row r="7348" spans="1:2">
      <c r="A7348" s="7">
        <v>-0.83</v>
      </c>
      <c r="B7348" s="7">
        <v>2.7429350000000001</v>
      </c>
    </row>
    <row r="7349" spans="1:2">
      <c r="A7349" s="7">
        <v>-0.83</v>
      </c>
      <c r="B7349" s="7">
        <v>3.971765</v>
      </c>
    </row>
    <row r="7350" spans="1:2">
      <c r="A7350" s="7">
        <v>-0.83</v>
      </c>
      <c r="B7350" s="7">
        <v>2.1749999999999998</v>
      </c>
    </row>
    <row r="7351" spans="1:2">
      <c r="A7351" s="7">
        <v>-0.83</v>
      </c>
      <c r="B7351" s="7">
        <v>1.6961269999999999</v>
      </c>
    </row>
    <row r="7352" spans="1:2">
      <c r="A7352" s="7">
        <v>-0.83</v>
      </c>
      <c r="B7352" s="7">
        <v>2.0352769999999998</v>
      </c>
    </row>
    <row r="7353" spans="1:2">
      <c r="A7353" s="7">
        <v>-0.83</v>
      </c>
      <c r="B7353" s="7">
        <v>2.4057409999999999</v>
      </c>
    </row>
    <row r="7354" spans="1:2">
      <c r="A7354" s="7">
        <v>-0.83</v>
      </c>
      <c r="B7354" s="7">
        <v>1.9142140000000001</v>
      </c>
    </row>
    <row r="7355" spans="1:2">
      <c r="A7355" s="7">
        <v>-0.83</v>
      </c>
      <c r="B7355" s="7">
        <v>4.2059449999999998</v>
      </c>
    </row>
    <row r="7356" spans="1:2">
      <c r="A7356" s="7">
        <v>-0.83</v>
      </c>
      <c r="B7356" s="7">
        <v>4.6664839999999996</v>
      </c>
    </row>
    <row r="7357" spans="1:2">
      <c r="A7357" s="7">
        <v>-0.83</v>
      </c>
      <c r="B7357" s="7">
        <v>4.6664839999999996</v>
      </c>
    </row>
    <row r="7358" spans="1:2">
      <c r="A7358" s="7">
        <v>-0.83</v>
      </c>
      <c r="B7358" s="7">
        <v>2.7914460000000001</v>
      </c>
    </row>
    <row r="7359" spans="1:2">
      <c r="A7359" s="7">
        <v>-0.83</v>
      </c>
      <c r="B7359" s="7">
        <v>3.5772680000000001</v>
      </c>
    </row>
    <row r="7360" spans="1:2">
      <c r="A7360" s="7">
        <v>-0.83</v>
      </c>
      <c r="B7360" s="7">
        <v>2.187395</v>
      </c>
    </row>
    <row r="7361" spans="1:2">
      <c r="A7361" s="7">
        <v>-0.83</v>
      </c>
      <c r="B7361" s="7">
        <v>3.3355679999999999</v>
      </c>
    </row>
    <row r="7362" spans="1:2">
      <c r="A7362" s="7">
        <v>-0.83</v>
      </c>
      <c r="B7362" s="7">
        <v>2.2529629999999998</v>
      </c>
    </row>
    <row r="7363" spans="1:2">
      <c r="A7363" s="7">
        <v>-0.83</v>
      </c>
      <c r="B7363" s="7">
        <v>2.9888569999999999</v>
      </c>
    </row>
    <row r="7364" spans="1:2">
      <c r="A7364" s="7">
        <v>-0.83</v>
      </c>
      <c r="B7364" s="7">
        <v>3.2786029999999999</v>
      </c>
    </row>
    <row r="7365" spans="1:2">
      <c r="A7365" s="7">
        <v>-0.83</v>
      </c>
      <c r="B7365" s="7">
        <v>2.6937639999999998</v>
      </c>
    </row>
    <row r="7366" spans="1:2">
      <c r="A7366" s="7">
        <v>-0.83</v>
      </c>
      <c r="B7366" s="7">
        <v>2.624438</v>
      </c>
    </row>
    <row r="7367" spans="1:2">
      <c r="A7367" s="7">
        <v>-0.83</v>
      </c>
      <c r="B7367" s="7">
        <v>2.624438</v>
      </c>
    </row>
    <row r="7368" spans="1:2">
      <c r="A7368" s="7">
        <v>-0.83</v>
      </c>
      <c r="B7368" s="7">
        <v>2.7188629999999998</v>
      </c>
    </row>
    <row r="7369" spans="1:2">
      <c r="A7369" s="7">
        <v>-0.83</v>
      </c>
      <c r="B7369" s="7">
        <v>3.2881450000000001</v>
      </c>
    </row>
    <row r="7370" spans="1:2">
      <c r="A7370" s="7">
        <v>-0.83</v>
      </c>
      <c r="B7370" s="7">
        <v>3.6100650000000001</v>
      </c>
    </row>
    <row r="7371" spans="1:2">
      <c r="A7371" s="7">
        <v>-0.83</v>
      </c>
      <c r="B7371" s="7">
        <v>4.1509650000000002</v>
      </c>
    </row>
    <row r="7372" spans="1:2">
      <c r="A7372" s="7">
        <v>-0.83</v>
      </c>
      <c r="B7372" s="7">
        <v>2.4030309999999999</v>
      </c>
    </row>
    <row r="7373" spans="1:2">
      <c r="A7373" s="7">
        <v>-0.83</v>
      </c>
      <c r="B7373" s="7">
        <v>1.7725329999999999</v>
      </c>
    </row>
    <row r="7374" spans="1:2">
      <c r="A7374" s="7">
        <v>-0.83</v>
      </c>
      <c r="B7374" s="7">
        <v>3.1053480000000002</v>
      </c>
    </row>
    <row r="7375" spans="1:2">
      <c r="A7375" s="7">
        <v>-0.83</v>
      </c>
      <c r="B7375" s="7">
        <v>2.5418599999999998</v>
      </c>
    </row>
    <row r="7376" spans="1:2">
      <c r="A7376" s="7">
        <v>-0.83</v>
      </c>
      <c r="B7376" s="7">
        <v>3.3324790000000002</v>
      </c>
    </row>
    <row r="7377" spans="1:2">
      <c r="A7377" s="7">
        <v>-0.83</v>
      </c>
      <c r="B7377" s="7">
        <v>2.2160869999999999</v>
      </c>
    </row>
    <row r="7378" spans="1:2">
      <c r="A7378" s="7">
        <v>-0.83</v>
      </c>
      <c r="B7378" s="7">
        <v>2.8352149999999998</v>
      </c>
    </row>
    <row r="7379" spans="1:2">
      <c r="A7379" s="7">
        <v>-0.83</v>
      </c>
      <c r="B7379" s="7">
        <v>2.3467660000000001</v>
      </c>
    </row>
    <row r="7380" spans="1:2">
      <c r="A7380" s="7">
        <v>-0.83</v>
      </c>
      <c r="B7380" s="7">
        <v>1.971997</v>
      </c>
    </row>
    <row r="7381" spans="1:2">
      <c r="A7381" s="7">
        <v>-0.83</v>
      </c>
      <c r="B7381" s="7">
        <v>3.1258710000000001</v>
      </c>
    </row>
    <row r="7382" spans="1:2">
      <c r="A7382" s="7">
        <v>-0.83</v>
      </c>
      <c r="B7382" s="7">
        <v>2.5457260000000002</v>
      </c>
    </row>
    <row r="7383" spans="1:2">
      <c r="A7383" s="7">
        <v>-0.83</v>
      </c>
      <c r="B7383" s="7">
        <v>4.3163660000000004</v>
      </c>
    </row>
    <row r="7384" spans="1:2">
      <c r="A7384" s="7">
        <v>-0.83</v>
      </c>
      <c r="B7384" s="7">
        <v>2.8823620000000001</v>
      </c>
    </row>
    <row r="7385" spans="1:2">
      <c r="A7385" s="7">
        <v>-0.83</v>
      </c>
      <c r="B7385" s="7">
        <v>2.5840640000000001</v>
      </c>
    </row>
    <row r="7386" spans="1:2">
      <c r="A7386" s="7">
        <v>-0.83</v>
      </c>
      <c r="B7386" s="7">
        <v>2.723665</v>
      </c>
    </row>
    <row r="7387" spans="1:2">
      <c r="A7387" s="7">
        <v>-0.83</v>
      </c>
      <c r="B7387" s="7">
        <v>1.650082</v>
      </c>
    </row>
    <row r="7388" spans="1:2">
      <c r="A7388" s="7">
        <v>-0.83</v>
      </c>
      <c r="B7388" s="7">
        <v>2.8851140000000002</v>
      </c>
    </row>
    <row r="7389" spans="1:2">
      <c r="A7389" s="7">
        <v>-0.83</v>
      </c>
      <c r="B7389" s="7">
        <v>1.8084720000000001</v>
      </c>
    </row>
    <row r="7390" spans="1:2">
      <c r="A7390" s="7">
        <v>-0.83</v>
      </c>
      <c r="B7390" s="7">
        <v>2.160873</v>
      </c>
    </row>
    <row r="7391" spans="1:2">
      <c r="A7391" s="7">
        <v>-0.83</v>
      </c>
      <c r="B7391" s="7">
        <v>4.1429489999999998</v>
      </c>
    </row>
    <row r="7392" spans="1:2">
      <c r="A7392" s="7">
        <v>-0.83</v>
      </c>
      <c r="B7392" s="7">
        <v>2.8239709999999998</v>
      </c>
    </row>
    <row r="7393" spans="1:2">
      <c r="A7393" s="7">
        <v>-0.83</v>
      </c>
      <c r="B7393" s="7">
        <v>2.8933599999999999</v>
      </c>
    </row>
    <row r="7394" spans="1:2">
      <c r="A7394" s="7">
        <v>-0.83</v>
      </c>
      <c r="B7394" s="7">
        <v>2.0042520000000001</v>
      </c>
    </row>
    <row r="7395" spans="1:2">
      <c r="A7395" s="7">
        <v>-0.83</v>
      </c>
      <c r="B7395" s="7">
        <v>3.49472</v>
      </c>
    </row>
    <row r="7396" spans="1:2">
      <c r="A7396" s="7">
        <v>-0.83</v>
      </c>
      <c r="B7396" s="7">
        <v>3.49472</v>
      </c>
    </row>
    <row r="7397" spans="1:2">
      <c r="A7397" s="7">
        <v>-0.83</v>
      </c>
      <c r="B7397" s="7">
        <v>1.494572</v>
      </c>
    </row>
    <row r="7398" spans="1:2">
      <c r="A7398" s="7">
        <v>-0.83</v>
      </c>
      <c r="B7398" s="7">
        <v>2.9855119999999999</v>
      </c>
    </row>
    <row r="7399" spans="1:2">
      <c r="A7399" s="7">
        <v>-0.83</v>
      </c>
      <c r="B7399" s="7">
        <v>3.394031</v>
      </c>
    </row>
    <row r="7400" spans="1:2">
      <c r="A7400" s="7">
        <v>-0.83</v>
      </c>
      <c r="B7400" s="7">
        <v>3.2026210000000002</v>
      </c>
    </row>
    <row r="7401" spans="1:2">
      <c r="A7401" s="7">
        <v>-0.83</v>
      </c>
      <c r="B7401" s="7">
        <v>2.7466979999999999</v>
      </c>
    </row>
    <row r="7402" spans="1:2">
      <c r="A7402" s="7">
        <v>-0.83</v>
      </c>
      <c r="B7402" s="7">
        <v>2.660342</v>
      </c>
    </row>
    <row r="7403" spans="1:2">
      <c r="A7403" s="7">
        <v>-0.83</v>
      </c>
      <c r="B7403" s="7">
        <v>2.5908229999999999</v>
      </c>
    </row>
    <row r="7404" spans="1:2">
      <c r="A7404" s="7">
        <v>-0.83</v>
      </c>
      <c r="B7404" s="7">
        <v>2.4583529999999998</v>
      </c>
    </row>
    <row r="7405" spans="1:2">
      <c r="A7405" s="7">
        <v>-0.83</v>
      </c>
      <c r="B7405" s="7">
        <v>2.4583529999999998</v>
      </c>
    </row>
    <row r="7406" spans="1:2">
      <c r="A7406" s="7">
        <v>-0.83</v>
      </c>
      <c r="B7406" s="7">
        <v>4.1199529999999998</v>
      </c>
    </row>
    <row r="7407" spans="1:2">
      <c r="A7407" s="7">
        <v>-0.83</v>
      </c>
      <c r="B7407" s="7">
        <v>2.5855809999999999</v>
      </c>
    </row>
    <row r="7408" spans="1:2">
      <c r="A7408" s="7">
        <v>-0.83</v>
      </c>
      <c r="B7408" s="7">
        <v>3.5111140000000001</v>
      </c>
    </row>
    <row r="7409" spans="1:2">
      <c r="A7409" s="7">
        <v>-0.84</v>
      </c>
      <c r="B7409" s="7">
        <v>1.7071609999999999</v>
      </c>
    </row>
    <row r="7410" spans="1:2">
      <c r="A7410" s="7">
        <v>-0.84</v>
      </c>
      <c r="B7410" s="7">
        <v>3.5780110000000001</v>
      </c>
    </row>
    <row r="7411" spans="1:2">
      <c r="A7411" s="7">
        <v>-0.84</v>
      </c>
      <c r="B7411" s="7">
        <v>1.68448</v>
      </c>
    </row>
    <row r="7412" spans="1:2">
      <c r="A7412" s="7">
        <v>-0.84</v>
      </c>
      <c r="B7412" s="7">
        <v>2.9524490000000001</v>
      </c>
    </row>
    <row r="7413" spans="1:2">
      <c r="A7413" s="7">
        <v>-0.84</v>
      </c>
      <c r="B7413" s="7">
        <v>1.3413919999999999</v>
      </c>
    </row>
    <row r="7414" spans="1:2">
      <c r="A7414" s="7">
        <v>-0.84</v>
      </c>
      <c r="B7414" s="7">
        <v>3.6815929999999999</v>
      </c>
    </row>
    <row r="7415" spans="1:2">
      <c r="A7415" s="7">
        <v>-0.84</v>
      </c>
      <c r="B7415" s="7">
        <v>2.4602599999999999</v>
      </c>
    </row>
    <row r="7416" spans="1:2">
      <c r="A7416" s="7">
        <v>-0.84</v>
      </c>
      <c r="B7416" s="7">
        <v>3.818562</v>
      </c>
    </row>
    <row r="7417" spans="1:2">
      <c r="A7417" s="7">
        <v>-0.84</v>
      </c>
      <c r="B7417" s="7">
        <v>2.0003060000000001</v>
      </c>
    </row>
    <row r="7418" spans="1:2">
      <c r="A7418" s="7">
        <v>-0.84</v>
      </c>
      <c r="B7418" s="7">
        <v>2.604968</v>
      </c>
    </row>
    <row r="7419" spans="1:2">
      <c r="A7419" s="7">
        <v>-0.84</v>
      </c>
      <c r="B7419" s="7">
        <v>3.4404509999999999</v>
      </c>
    </row>
    <row r="7420" spans="1:2">
      <c r="A7420" s="7">
        <v>-0.84</v>
      </c>
      <c r="B7420" s="7">
        <v>1.7714240000000001</v>
      </c>
    </row>
    <row r="7421" spans="1:2">
      <c r="A7421" s="7">
        <v>-0.84</v>
      </c>
      <c r="B7421" s="7">
        <v>2.750842</v>
      </c>
    </row>
    <row r="7422" spans="1:2">
      <c r="A7422" s="7">
        <v>-0.84</v>
      </c>
      <c r="B7422" s="7">
        <v>2.801234</v>
      </c>
    </row>
    <row r="7423" spans="1:2">
      <c r="A7423" s="7">
        <v>-0.84</v>
      </c>
      <c r="B7423" s="7">
        <v>3.2784650000000002</v>
      </c>
    </row>
    <row r="7424" spans="1:2">
      <c r="A7424" s="7">
        <v>-0.84</v>
      </c>
      <c r="B7424" s="7">
        <v>3.0734970000000001</v>
      </c>
    </row>
    <row r="7425" spans="1:2">
      <c r="A7425" s="7">
        <v>-0.84</v>
      </c>
      <c r="B7425" s="7">
        <v>2.7844389999999999</v>
      </c>
    </row>
    <row r="7426" spans="1:2">
      <c r="A7426" s="7">
        <v>-0.84</v>
      </c>
      <c r="B7426" s="7">
        <v>2.6288879999999999</v>
      </c>
    </row>
    <row r="7427" spans="1:2">
      <c r="A7427" s="7">
        <v>-0.84</v>
      </c>
      <c r="B7427" s="7">
        <v>3.641934</v>
      </c>
    </row>
    <row r="7428" spans="1:2">
      <c r="A7428" s="7">
        <v>-0.84</v>
      </c>
      <c r="B7428" s="7">
        <v>4.8254489999999999</v>
      </c>
    </row>
    <row r="7429" spans="1:2">
      <c r="A7429" s="7">
        <v>-0.84</v>
      </c>
      <c r="B7429" s="7">
        <v>3.386336</v>
      </c>
    </row>
    <row r="7430" spans="1:2">
      <c r="A7430" s="7">
        <v>-0.84</v>
      </c>
      <c r="B7430" s="7">
        <v>3.7765390000000001</v>
      </c>
    </row>
    <row r="7431" spans="1:2">
      <c r="A7431" s="7">
        <v>-0.84</v>
      </c>
      <c r="B7431" s="7">
        <v>2.2664979999999999</v>
      </c>
    </row>
    <row r="7432" spans="1:2">
      <c r="A7432" s="7">
        <v>-0.84</v>
      </c>
      <c r="B7432" s="7">
        <v>2.232834</v>
      </c>
    </row>
    <row r="7433" spans="1:2">
      <c r="A7433" s="7">
        <v>-0.84</v>
      </c>
      <c r="B7433" s="7">
        <v>2.511215</v>
      </c>
    </row>
    <row r="7434" spans="1:2">
      <c r="A7434" s="7">
        <v>-0.84</v>
      </c>
      <c r="B7434" s="7">
        <v>3.1940840000000001</v>
      </c>
    </row>
    <row r="7435" spans="1:2">
      <c r="A7435" s="7">
        <v>-0.84</v>
      </c>
      <c r="B7435" s="7">
        <v>3.4032290000000001</v>
      </c>
    </row>
    <row r="7436" spans="1:2">
      <c r="A7436" s="7">
        <v>-0.84</v>
      </c>
      <c r="B7436" s="7">
        <v>3.4683060000000001</v>
      </c>
    </row>
    <row r="7437" spans="1:2">
      <c r="A7437" s="7">
        <v>-0.84</v>
      </c>
      <c r="B7437" s="7">
        <v>3.5641690000000001</v>
      </c>
    </row>
    <row r="7438" spans="1:2">
      <c r="A7438" s="7">
        <v>-0.84</v>
      </c>
      <c r="B7438" s="7">
        <v>1.3555539999999999</v>
      </c>
    </row>
    <row r="7439" spans="1:2">
      <c r="A7439" s="7">
        <v>-0.84</v>
      </c>
      <c r="B7439" s="7">
        <v>2.0916329999999999</v>
      </c>
    </row>
    <row r="7440" spans="1:2">
      <c r="A7440" s="7">
        <v>-0.84</v>
      </c>
      <c r="B7440" s="7">
        <v>2.867677</v>
      </c>
    </row>
    <row r="7441" spans="1:2">
      <c r="A7441" s="7">
        <v>-0.84</v>
      </c>
      <c r="B7441" s="7">
        <v>2.0077569999999998</v>
      </c>
    </row>
    <row r="7442" spans="1:2">
      <c r="A7442" s="7">
        <v>-0.84</v>
      </c>
      <c r="B7442" s="7">
        <v>5.2033360000000002</v>
      </c>
    </row>
    <row r="7443" spans="1:2">
      <c r="A7443" s="7">
        <v>-0.84</v>
      </c>
      <c r="B7443" s="7">
        <v>1.6518060000000001</v>
      </c>
    </row>
    <row r="7444" spans="1:2">
      <c r="A7444" s="7">
        <v>-0.84</v>
      </c>
      <c r="B7444" s="7">
        <v>3.1711200000000002</v>
      </c>
    </row>
    <row r="7445" spans="1:2">
      <c r="A7445" s="7">
        <v>-0.84</v>
      </c>
      <c r="B7445" s="7">
        <v>4.1842790000000001</v>
      </c>
    </row>
    <row r="7446" spans="1:2">
      <c r="A7446" s="7">
        <v>-0.84</v>
      </c>
      <c r="B7446" s="7">
        <v>3.081108</v>
      </c>
    </row>
    <row r="7447" spans="1:2">
      <c r="A7447" s="7">
        <v>-0.84</v>
      </c>
      <c r="B7447" s="7">
        <v>2.5973790000000001</v>
      </c>
    </row>
    <row r="7448" spans="1:2">
      <c r="A7448" s="7">
        <v>-0.84</v>
      </c>
      <c r="B7448" s="7">
        <v>3.578071</v>
      </c>
    </row>
    <row r="7449" spans="1:2">
      <c r="A7449" s="7">
        <v>-0.84</v>
      </c>
      <c r="B7449" s="7">
        <v>3.0036200000000002</v>
      </c>
    </row>
    <row r="7450" spans="1:2">
      <c r="A7450" s="7">
        <v>-0.84</v>
      </c>
      <c r="B7450" s="7">
        <v>3.7936800000000002</v>
      </c>
    </row>
    <row r="7451" spans="1:2">
      <c r="A7451" s="7">
        <v>-0.84</v>
      </c>
      <c r="B7451" s="7">
        <v>3.633305</v>
      </c>
    </row>
    <row r="7452" spans="1:2">
      <c r="A7452" s="7">
        <v>-0.84</v>
      </c>
      <c r="B7452" s="7">
        <v>2.1366640000000001</v>
      </c>
    </row>
    <row r="7453" spans="1:2">
      <c r="A7453" s="7">
        <v>-0.84</v>
      </c>
      <c r="B7453" s="7">
        <v>2.188523</v>
      </c>
    </row>
    <row r="7454" spans="1:2">
      <c r="A7454" s="7">
        <v>-0.84</v>
      </c>
      <c r="B7454" s="7">
        <v>2.7929750000000002</v>
      </c>
    </row>
    <row r="7455" spans="1:2">
      <c r="A7455" s="7">
        <v>-0.84</v>
      </c>
      <c r="B7455" s="7">
        <v>2.7350850000000002</v>
      </c>
    </row>
    <row r="7456" spans="1:2">
      <c r="A7456" s="7">
        <v>-0.84</v>
      </c>
      <c r="B7456" s="7">
        <v>2.0553629999999998</v>
      </c>
    </row>
    <row r="7457" spans="1:2">
      <c r="A7457" s="7">
        <v>-0.84</v>
      </c>
      <c r="B7457" s="7">
        <v>2.4804780000000002</v>
      </c>
    </row>
    <row r="7458" spans="1:2">
      <c r="A7458" s="7">
        <v>-0.84</v>
      </c>
      <c r="B7458" s="7">
        <v>2.4995980000000002</v>
      </c>
    </row>
    <row r="7459" spans="1:2">
      <c r="A7459" s="7">
        <v>-0.84</v>
      </c>
      <c r="B7459" s="7">
        <v>2.2696040000000002</v>
      </c>
    </row>
    <row r="7460" spans="1:2">
      <c r="A7460" s="7">
        <v>-0.84</v>
      </c>
      <c r="B7460" s="7">
        <v>3.220205</v>
      </c>
    </row>
    <row r="7461" spans="1:2">
      <c r="A7461" s="7">
        <v>-0.84</v>
      </c>
      <c r="B7461" s="7">
        <v>3.2470370000000002</v>
      </c>
    </row>
    <row r="7462" spans="1:2">
      <c r="A7462" s="7">
        <v>-0.84</v>
      </c>
      <c r="B7462" s="7">
        <v>3.5311240000000002</v>
      </c>
    </row>
    <row r="7463" spans="1:2">
      <c r="A7463" s="7">
        <v>-0.84</v>
      </c>
      <c r="B7463" s="7">
        <v>3.7806510000000002</v>
      </c>
    </row>
    <row r="7464" spans="1:2">
      <c r="A7464" s="7">
        <v>-0.84</v>
      </c>
      <c r="B7464" s="7">
        <v>2.8672040000000001</v>
      </c>
    </row>
    <row r="7465" spans="1:2">
      <c r="A7465" s="7">
        <v>-0.84</v>
      </c>
      <c r="B7465" s="7">
        <v>2.1979669999999998</v>
      </c>
    </row>
    <row r="7466" spans="1:2">
      <c r="A7466" s="7">
        <v>-0.84</v>
      </c>
      <c r="B7466" s="7">
        <v>2.2441740000000001</v>
      </c>
    </row>
    <row r="7467" spans="1:2">
      <c r="A7467" s="7">
        <v>-0.84</v>
      </c>
      <c r="B7467" s="7">
        <v>1.3947700000000001</v>
      </c>
    </row>
    <row r="7468" spans="1:2">
      <c r="A7468" s="7">
        <v>-0.84</v>
      </c>
      <c r="B7468" s="7">
        <v>2.5771139999999999</v>
      </c>
    </row>
    <row r="7469" spans="1:2">
      <c r="A7469" s="7">
        <v>-0.84</v>
      </c>
      <c r="B7469" s="7">
        <v>3.769231</v>
      </c>
    </row>
    <row r="7470" spans="1:2">
      <c r="A7470" s="7">
        <v>-0.84</v>
      </c>
      <c r="B7470" s="7">
        <v>1.804128</v>
      </c>
    </row>
    <row r="7471" spans="1:2">
      <c r="A7471" s="7">
        <v>-0.84</v>
      </c>
      <c r="B7471" s="7">
        <v>2.9695450000000001</v>
      </c>
    </row>
    <row r="7472" spans="1:2">
      <c r="A7472" s="7">
        <v>-0.84</v>
      </c>
      <c r="B7472" s="7">
        <v>2.7218429999999998</v>
      </c>
    </row>
    <row r="7473" spans="1:2">
      <c r="A7473" s="7">
        <v>-0.84</v>
      </c>
      <c r="B7473" s="7">
        <v>2.7416610000000001</v>
      </c>
    </row>
    <row r="7474" spans="1:2">
      <c r="A7474" s="7">
        <v>-0.84</v>
      </c>
      <c r="B7474" s="7">
        <v>1.714623</v>
      </c>
    </row>
    <row r="7475" spans="1:2">
      <c r="A7475" s="7">
        <v>-0.84</v>
      </c>
      <c r="B7475" s="7">
        <v>2.7630249999999998</v>
      </c>
    </row>
    <row r="7476" spans="1:2">
      <c r="A7476" s="7">
        <v>-0.84</v>
      </c>
      <c r="B7476" s="7">
        <v>3.32647</v>
      </c>
    </row>
    <row r="7477" spans="1:2">
      <c r="A7477" s="7">
        <v>-0.84</v>
      </c>
      <c r="B7477" s="7">
        <v>2.4856400000000001</v>
      </c>
    </row>
    <row r="7478" spans="1:2">
      <c r="A7478" s="7">
        <v>-0.84</v>
      </c>
      <c r="B7478" s="7">
        <v>2.6115080000000002</v>
      </c>
    </row>
    <row r="7479" spans="1:2">
      <c r="A7479" s="7">
        <v>-0.84</v>
      </c>
      <c r="B7479" s="7">
        <v>3.5704410000000002</v>
      </c>
    </row>
    <row r="7480" spans="1:2">
      <c r="A7480" s="7">
        <v>-0.84</v>
      </c>
      <c r="B7480" s="7">
        <v>3.8793139999999999</v>
      </c>
    </row>
    <row r="7481" spans="1:2">
      <c r="A7481" s="7">
        <v>-0.84</v>
      </c>
      <c r="B7481" s="7">
        <v>3.7337470000000001</v>
      </c>
    </row>
    <row r="7482" spans="1:2">
      <c r="A7482" s="7">
        <v>-0.84</v>
      </c>
      <c r="B7482" s="7">
        <v>2.9964979999999999</v>
      </c>
    </row>
    <row r="7483" spans="1:2">
      <c r="A7483" s="7">
        <v>-0.84</v>
      </c>
      <c r="B7483" s="7">
        <v>2.3659669999999999</v>
      </c>
    </row>
    <row r="7484" spans="1:2">
      <c r="A7484" s="7">
        <v>-0.84</v>
      </c>
      <c r="B7484" s="7">
        <v>3.1012149999999998</v>
      </c>
    </row>
    <row r="7485" spans="1:2">
      <c r="A7485" s="7">
        <v>-0.85</v>
      </c>
      <c r="B7485" s="7">
        <v>3.2411400000000001</v>
      </c>
    </row>
    <row r="7486" spans="1:2">
      <c r="A7486" s="7">
        <v>-0.85</v>
      </c>
      <c r="B7486" s="7">
        <v>3.4662929999999998</v>
      </c>
    </row>
    <row r="7487" spans="1:2">
      <c r="A7487" s="7">
        <v>-0.85</v>
      </c>
      <c r="B7487" s="7">
        <v>3.6216059999999999</v>
      </c>
    </row>
    <row r="7488" spans="1:2">
      <c r="A7488" s="7">
        <v>-0.85</v>
      </c>
      <c r="B7488" s="7">
        <v>3.301606</v>
      </c>
    </row>
    <row r="7489" spans="1:2">
      <c r="A7489" s="7">
        <v>-0.85</v>
      </c>
      <c r="B7489" s="7">
        <v>4.0457970000000003</v>
      </c>
    </row>
    <row r="7490" spans="1:2">
      <c r="A7490" s="7">
        <v>-0.85</v>
      </c>
      <c r="B7490" s="7">
        <v>2.9976569999999998</v>
      </c>
    </row>
    <row r="7491" spans="1:2">
      <c r="A7491" s="7">
        <v>-0.85</v>
      </c>
      <c r="B7491" s="7">
        <v>2.5729890000000002</v>
      </c>
    </row>
    <row r="7492" spans="1:2">
      <c r="A7492" s="7">
        <v>-0.85</v>
      </c>
      <c r="B7492" s="7">
        <v>2.8743919999999998</v>
      </c>
    </row>
    <row r="7493" spans="1:2">
      <c r="A7493" s="7">
        <v>-0.85</v>
      </c>
      <c r="B7493" s="7">
        <v>3.6726589999999999</v>
      </c>
    </row>
    <row r="7494" spans="1:2">
      <c r="A7494" s="7">
        <v>-0.85</v>
      </c>
      <c r="B7494" s="7">
        <v>5.0965199999999999</v>
      </c>
    </row>
    <row r="7495" spans="1:2">
      <c r="A7495" s="7">
        <v>-0.85</v>
      </c>
      <c r="B7495" s="7">
        <v>5.6604700000000001</v>
      </c>
    </row>
    <row r="7496" spans="1:2">
      <c r="A7496" s="7">
        <v>-0.85</v>
      </c>
      <c r="B7496" s="7">
        <v>1.7983910000000001</v>
      </c>
    </row>
    <row r="7497" spans="1:2">
      <c r="A7497" s="7">
        <v>-0.85</v>
      </c>
      <c r="B7497" s="7">
        <v>3.0027889999999999</v>
      </c>
    </row>
    <row r="7498" spans="1:2">
      <c r="A7498" s="7">
        <v>-0.85</v>
      </c>
      <c r="B7498" s="7">
        <v>2.7055539999999998</v>
      </c>
    </row>
    <row r="7499" spans="1:2">
      <c r="A7499" s="7">
        <v>-0.85</v>
      </c>
      <c r="B7499" s="7">
        <v>2.6041919999999998</v>
      </c>
    </row>
    <row r="7500" spans="1:2">
      <c r="A7500" s="7">
        <v>-0.85</v>
      </c>
      <c r="B7500" s="7">
        <v>1.3292679999999999</v>
      </c>
    </row>
    <row r="7501" spans="1:2">
      <c r="A7501" s="7">
        <v>-0.85</v>
      </c>
      <c r="B7501" s="7">
        <v>3.9577979999999999</v>
      </c>
    </row>
    <row r="7502" spans="1:2">
      <c r="A7502" s="7">
        <v>-0.85</v>
      </c>
      <c r="B7502" s="7">
        <v>2.594255</v>
      </c>
    </row>
    <row r="7503" spans="1:2">
      <c r="A7503" s="7">
        <v>-0.85</v>
      </c>
      <c r="B7503" s="7">
        <v>4.5923210000000001</v>
      </c>
    </row>
    <row r="7504" spans="1:2">
      <c r="A7504" s="7">
        <v>-0.85</v>
      </c>
      <c r="B7504" s="7">
        <v>1.911977</v>
      </c>
    </row>
    <row r="7505" spans="1:2">
      <c r="A7505" s="7">
        <v>-0.85</v>
      </c>
      <c r="B7505" s="7">
        <v>1.759671</v>
      </c>
    </row>
    <row r="7506" spans="1:2">
      <c r="A7506" s="7">
        <v>-0.85</v>
      </c>
      <c r="B7506" s="7">
        <v>3.6953290000000001</v>
      </c>
    </row>
    <row r="7507" spans="1:2">
      <c r="A7507" s="7">
        <v>-0.85</v>
      </c>
      <c r="B7507" s="7">
        <v>2.6143839999999998</v>
      </c>
    </row>
    <row r="7508" spans="1:2">
      <c r="A7508" s="7">
        <v>-0.85</v>
      </c>
      <c r="B7508" s="7">
        <v>2.277415</v>
      </c>
    </row>
    <row r="7509" spans="1:2">
      <c r="A7509" s="7">
        <v>-0.85</v>
      </c>
      <c r="B7509" s="7">
        <v>2.3019099999999999</v>
      </c>
    </row>
    <row r="7510" spans="1:2">
      <c r="A7510" s="7">
        <v>-0.85</v>
      </c>
      <c r="B7510" s="7">
        <v>3.5407790000000001</v>
      </c>
    </row>
    <row r="7511" spans="1:2">
      <c r="A7511" s="7">
        <v>-0.85</v>
      </c>
      <c r="B7511" s="7">
        <v>2.3596219999999999</v>
      </c>
    </row>
    <row r="7512" spans="1:2">
      <c r="A7512" s="7">
        <v>-0.85</v>
      </c>
      <c r="B7512" s="7">
        <v>3.54921</v>
      </c>
    </row>
    <row r="7513" spans="1:2">
      <c r="A7513" s="7">
        <v>-0.85</v>
      </c>
      <c r="B7513" s="7">
        <v>3.576511</v>
      </c>
    </row>
    <row r="7514" spans="1:2">
      <c r="A7514" s="7">
        <v>-0.85</v>
      </c>
      <c r="B7514" s="7">
        <v>3.8986830000000001</v>
      </c>
    </row>
    <row r="7515" spans="1:2">
      <c r="A7515" s="7">
        <v>-0.85</v>
      </c>
      <c r="B7515" s="7">
        <v>3.4453740000000002</v>
      </c>
    </row>
    <row r="7516" spans="1:2">
      <c r="A7516" s="7">
        <v>-0.85</v>
      </c>
      <c r="B7516" s="7">
        <v>2.4687890000000001</v>
      </c>
    </row>
    <row r="7517" spans="1:2">
      <c r="A7517" s="7">
        <v>-0.85</v>
      </c>
      <c r="B7517" s="7">
        <v>2.4733559999999999</v>
      </c>
    </row>
    <row r="7518" spans="1:2">
      <c r="A7518" s="7">
        <v>-0.85</v>
      </c>
      <c r="B7518" s="7">
        <v>3.2479830000000001</v>
      </c>
    </row>
    <row r="7519" spans="1:2">
      <c r="A7519" s="7">
        <v>-0.85</v>
      </c>
      <c r="B7519" s="7">
        <v>2.392001</v>
      </c>
    </row>
    <row r="7520" spans="1:2">
      <c r="A7520" s="7">
        <v>-0.85</v>
      </c>
      <c r="B7520" s="7">
        <v>2.2804120000000001</v>
      </c>
    </row>
    <row r="7521" spans="1:2">
      <c r="A7521" s="7">
        <v>-0.85</v>
      </c>
      <c r="B7521" s="7">
        <v>2.0116170000000002</v>
      </c>
    </row>
    <row r="7522" spans="1:2">
      <c r="A7522" s="7">
        <v>-0.85</v>
      </c>
      <c r="B7522" s="7">
        <v>3.4657360000000001</v>
      </c>
    </row>
    <row r="7523" spans="1:2">
      <c r="A7523" s="7">
        <v>-0.85</v>
      </c>
      <c r="B7523" s="7">
        <v>2.9062649999999999</v>
      </c>
    </row>
    <row r="7524" spans="1:2">
      <c r="A7524" s="7">
        <v>-0.85</v>
      </c>
      <c r="B7524" s="7">
        <v>3.8429850000000001</v>
      </c>
    </row>
    <row r="7525" spans="1:2">
      <c r="A7525" s="7">
        <v>-0.85</v>
      </c>
      <c r="B7525" s="7">
        <v>2.603885</v>
      </c>
    </row>
    <row r="7526" spans="1:2">
      <c r="A7526" s="7">
        <v>-0.85</v>
      </c>
      <c r="B7526" s="7">
        <v>3.3724479999999999</v>
      </c>
    </row>
    <row r="7527" spans="1:2">
      <c r="A7527" s="7">
        <v>-0.85</v>
      </c>
      <c r="B7527" s="7">
        <v>4.0748810000000004</v>
      </c>
    </row>
    <row r="7528" spans="1:2">
      <c r="A7528" s="7">
        <v>-0.85</v>
      </c>
      <c r="B7528" s="7">
        <v>3.5941299999999998</v>
      </c>
    </row>
    <row r="7529" spans="1:2">
      <c r="A7529" s="7">
        <v>-0.85</v>
      </c>
      <c r="B7529" s="7">
        <v>1.9744409999999999</v>
      </c>
    </row>
    <row r="7530" spans="1:2">
      <c r="A7530" s="7">
        <v>-0.85</v>
      </c>
      <c r="B7530" s="7">
        <v>1.42672</v>
      </c>
    </row>
    <row r="7531" spans="1:2">
      <c r="A7531" s="7">
        <v>-0.85</v>
      </c>
      <c r="B7531" s="7">
        <v>1.7473030000000001</v>
      </c>
    </row>
    <row r="7532" spans="1:2">
      <c r="A7532" s="7">
        <v>-0.85</v>
      </c>
      <c r="B7532" s="7">
        <v>2.8826749999999999</v>
      </c>
    </row>
    <row r="7533" spans="1:2">
      <c r="A7533" s="7">
        <v>-0.85</v>
      </c>
      <c r="B7533" s="7">
        <v>3.2735910000000001</v>
      </c>
    </row>
    <row r="7534" spans="1:2">
      <c r="A7534" s="7">
        <v>-0.85</v>
      </c>
      <c r="B7534" s="7">
        <v>2.6275789999999999</v>
      </c>
    </row>
    <row r="7535" spans="1:2">
      <c r="A7535" s="7">
        <v>-0.85</v>
      </c>
      <c r="B7535" s="7">
        <v>2.9074659999999999</v>
      </c>
    </row>
    <row r="7536" spans="1:2">
      <c r="A7536" s="7">
        <v>-0.85</v>
      </c>
      <c r="B7536" s="7">
        <v>4.1761629999999998</v>
      </c>
    </row>
    <row r="7537" spans="1:2">
      <c r="A7537" s="7">
        <v>-0.85</v>
      </c>
      <c r="B7537" s="7">
        <v>2.778632</v>
      </c>
    </row>
    <row r="7538" spans="1:2">
      <c r="A7538" s="7">
        <v>-0.85</v>
      </c>
      <c r="B7538" s="7">
        <v>3.3424670000000001</v>
      </c>
    </row>
    <row r="7539" spans="1:2">
      <c r="A7539" s="7">
        <v>-0.85</v>
      </c>
      <c r="B7539" s="7">
        <v>2.872268</v>
      </c>
    </row>
    <row r="7540" spans="1:2">
      <c r="A7540" s="7">
        <v>-0.85</v>
      </c>
      <c r="B7540" s="7">
        <v>2.0709870000000001</v>
      </c>
    </row>
    <row r="7541" spans="1:2">
      <c r="A7541" s="7">
        <v>-0.85</v>
      </c>
      <c r="B7541" s="7">
        <v>5.1039000000000003</v>
      </c>
    </row>
    <row r="7542" spans="1:2">
      <c r="A7542" s="7">
        <v>-0.85</v>
      </c>
      <c r="B7542" s="7">
        <v>4.3359459999999999</v>
      </c>
    </row>
    <row r="7543" spans="1:2">
      <c r="A7543" s="7">
        <v>-0.85</v>
      </c>
      <c r="B7543" s="7">
        <v>2.4115350000000002</v>
      </c>
    </row>
    <row r="7544" spans="1:2">
      <c r="A7544" s="7">
        <v>-0.85</v>
      </c>
      <c r="B7544" s="7">
        <v>1.9168890000000001</v>
      </c>
    </row>
    <row r="7545" spans="1:2">
      <c r="A7545" s="7">
        <v>-0.85</v>
      </c>
      <c r="B7545" s="7">
        <v>2.2959540000000001</v>
      </c>
    </row>
    <row r="7546" spans="1:2">
      <c r="A7546" s="7">
        <v>-0.85</v>
      </c>
      <c r="B7546" s="7">
        <v>2.4698000000000002</v>
      </c>
    </row>
    <row r="7547" spans="1:2">
      <c r="A7547" s="7">
        <v>-0.85</v>
      </c>
      <c r="B7547" s="7">
        <v>2.8289949999999999</v>
      </c>
    </row>
    <row r="7548" spans="1:2">
      <c r="A7548" s="7">
        <v>-0.85</v>
      </c>
      <c r="B7548" s="7">
        <v>2.5723829999999999</v>
      </c>
    </row>
    <row r="7549" spans="1:2">
      <c r="A7549" s="7">
        <v>-0.85</v>
      </c>
      <c r="B7549" s="7">
        <v>2.045677</v>
      </c>
    </row>
    <row r="7550" spans="1:2">
      <c r="A7550" s="7">
        <v>-0.85</v>
      </c>
      <c r="B7550" s="7">
        <v>2.5638239999999999</v>
      </c>
    </row>
    <row r="7551" spans="1:2">
      <c r="A7551" s="7">
        <v>-0.85</v>
      </c>
      <c r="B7551" s="7">
        <v>3.8447450000000001</v>
      </c>
    </row>
    <row r="7552" spans="1:2">
      <c r="A7552" s="7">
        <v>-0.85</v>
      </c>
      <c r="B7552" s="7">
        <v>3.8447450000000001</v>
      </c>
    </row>
    <row r="7553" spans="1:2">
      <c r="A7553" s="7">
        <v>-0.85</v>
      </c>
      <c r="B7553" s="7">
        <v>1.6313519999999999</v>
      </c>
    </row>
    <row r="7554" spans="1:2">
      <c r="A7554" s="7">
        <v>-0.85</v>
      </c>
      <c r="B7554" s="7">
        <v>3.7684899999999999</v>
      </c>
    </row>
    <row r="7555" spans="1:2">
      <c r="A7555" s="7">
        <v>-0.85</v>
      </c>
      <c r="B7555" s="7">
        <v>3.2017359999999999</v>
      </c>
    </row>
    <row r="7556" spans="1:2">
      <c r="A7556" s="7">
        <v>-0.85</v>
      </c>
      <c r="B7556" s="7">
        <v>2.6765750000000001</v>
      </c>
    </row>
    <row r="7557" spans="1:2">
      <c r="A7557" s="7">
        <v>-0.85</v>
      </c>
      <c r="B7557" s="7">
        <v>1.574619</v>
      </c>
    </row>
    <row r="7558" spans="1:2">
      <c r="A7558" s="7">
        <v>-0.86</v>
      </c>
      <c r="B7558" s="7">
        <v>3.2263250000000001</v>
      </c>
    </row>
    <row r="7559" spans="1:2">
      <c r="A7559" s="7">
        <v>-0.86</v>
      </c>
      <c r="B7559" s="7">
        <v>1.9972799999999999</v>
      </c>
    </row>
    <row r="7560" spans="1:2">
      <c r="A7560" s="7">
        <v>-0.86</v>
      </c>
      <c r="B7560" s="7">
        <v>4.8967910000000003</v>
      </c>
    </row>
    <row r="7561" spans="1:2">
      <c r="A7561" s="7">
        <v>-0.86</v>
      </c>
      <c r="B7561" s="7">
        <v>1.3255749999999999</v>
      </c>
    </row>
    <row r="7562" spans="1:2">
      <c r="A7562" s="7">
        <v>-0.86</v>
      </c>
      <c r="B7562" s="7">
        <v>2.6998880000000001</v>
      </c>
    </row>
    <row r="7563" spans="1:2">
      <c r="A7563" s="7">
        <v>-0.86</v>
      </c>
      <c r="B7563" s="7">
        <v>2.9922680000000001</v>
      </c>
    </row>
    <row r="7564" spans="1:2">
      <c r="A7564" s="7">
        <v>-0.86</v>
      </c>
      <c r="B7564" s="7">
        <v>4.1630339999999997</v>
      </c>
    </row>
    <row r="7565" spans="1:2">
      <c r="A7565" s="7">
        <v>-0.86</v>
      </c>
      <c r="B7565" s="7">
        <v>3.9027280000000002</v>
      </c>
    </row>
    <row r="7566" spans="1:2">
      <c r="A7566" s="7">
        <v>-0.86</v>
      </c>
      <c r="B7566" s="7">
        <v>1.331224</v>
      </c>
    </row>
    <row r="7567" spans="1:2">
      <c r="A7567" s="7">
        <v>-0.86</v>
      </c>
      <c r="B7567" s="7">
        <v>3.3120280000000002</v>
      </c>
    </row>
    <row r="7568" spans="1:2">
      <c r="A7568" s="7">
        <v>-0.86</v>
      </c>
      <c r="B7568" s="7">
        <v>3.6849850000000002</v>
      </c>
    </row>
    <row r="7569" spans="1:2">
      <c r="A7569" s="7">
        <v>-0.86</v>
      </c>
      <c r="B7569" s="7">
        <v>3.3481079999999999</v>
      </c>
    </row>
    <row r="7570" spans="1:2">
      <c r="A7570" s="7">
        <v>-0.86</v>
      </c>
      <c r="B7570" s="7">
        <v>3.394625</v>
      </c>
    </row>
    <row r="7571" spans="1:2">
      <c r="A7571" s="7">
        <v>-0.86</v>
      </c>
      <c r="B7571" s="7">
        <v>2.143383</v>
      </c>
    </row>
    <row r="7572" spans="1:2">
      <c r="A7572" s="7">
        <v>-0.86</v>
      </c>
      <c r="B7572" s="7">
        <v>3.0978469999999998</v>
      </c>
    </row>
    <row r="7573" spans="1:2">
      <c r="A7573" s="7">
        <v>-0.86</v>
      </c>
      <c r="B7573" s="7">
        <v>2.752567</v>
      </c>
    </row>
    <row r="7574" spans="1:2">
      <c r="A7574" s="7">
        <v>-0.86</v>
      </c>
      <c r="B7574" s="7">
        <v>2.8446579999999999</v>
      </c>
    </row>
    <row r="7575" spans="1:2">
      <c r="A7575" s="7">
        <v>-0.86</v>
      </c>
      <c r="B7575" s="7">
        <v>3.8372250000000001</v>
      </c>
    </row>
    <row r="7576" spans="1:2">
      <c r="A7576" s="7">
        <v>-0.86</v>
      </c>
      <c r="B7576" s="7">
        <v>3.1941649999999999</v>
      </c>
    </row>
    <row r="7577" spans="1:2">
      <c r="A7577" s="7">
        <v>-0.86</v>
      </c>
      <c r="B7577" s="7">
        <v>4.0962829999999997</v>
      </c>
    </row>
    <row r="7578" spans="1:2">
      <c r="A7578" s="7">
        <v>-0.86</v>
      </c>
      <c r="B7578" s="7">
        <v>2.2873420000000002</v>
      </c>
    </row>
    <row r="7579" spans="1:2">
      <c r="A7579" s="7">
        <v>-0.86</v>
      </c>
      <c r="B7579" s="7">
        <v>3.8324850000000001</v>
      </c>
    </row>
    <row r="7580" spans="1:2">
      <c r="A7580" s="7">
        <v>-0.86</v>
      </c>
      <c r="B7580" s="7">
        <v>3.3778540000000001</v>
      </c>
    </row>
    <row r="7581" spans="1:2">
      <c r="A7581" s="7">
        <v>-0.86</v>
      </c>
      <c r="B7581" s="7">
        <v>1.843961</v>
      </c>
    </row>
    <row r="7582" spans="1:2">
      <c r="A7582" s="7">
        <v>-0.86</v>
      </c>
      <c r="B7582" s="7">
        <v>3.0599259999999999</v>
      </c>
    </row>
    <row r="7583" spans="1:2">
      <c r="A7583" s="7">
        <v>-0.86</v>
      </c>
      <c r="B7583" s="7">
        <v>2.7322280000000001</v>
      </c>
    </row>
    <row r="7584" spans="1:2">
      <c r="A7584" s="7">
        <v>-0.86</v>
      </c>
      <c r="B7584" s="7">
        <v>2.532464</v>
      </c>
    </row>
    <row r="7585" spans="1:2">
      <c r="A7585" s="7">
        <v>-0.86</v>
      </c>
      <c r="B7585" s="7">
        <v>1.465141</v>
      </c>
    </row>
    <row r="7586" spans="1:2">
      <c r="A7586" s="7">
        <v>-0.86</v>
      </c>
      <c r="B7586" s="7">
        <v>2.6540560000000002</v>
      </c>
    </row>
    <row r="7587" spans="1:2">
      <c r="A7587" s="7">
        <v>-0.86</v>
      </c>
      <c r="B7587" s="7">
        <v>3.3866900000000002</v>
      </c>
    </row>
    <row r="7588" spans="1:2">
      <c r="A7588" s="7">
        <v>-0.86</v>
      </c>
      <c r="B7588" s="7">
        <v>1.387637</v>
      </c>
    </row>
    <row r="7589" spans="1:2">
      <c r="A7589" s="7">
        <v>-0.86</v>
      </c>
      <c r="B7589" s="7">
        <v>3.0232869999999998</v>
      </c>
    </row>
    <row r="7590" spans="1:2">
      <c r="A7590" s="7">
        <v>-0.86</v>
      </c>
      <c r="B7590" s="7">
        <v>2.3889469999999999</v>
      </c>
    </row>
    <row r="7591" spans="1:2">
      <c r="A7591" s="7">
        <v>-0.86</v>
      </c>
      <c r="B7591" s="7">
        <v>2.4236520000000001</v>
      </c>
    </row>
    <row r="7592" spans="1:2">
      <c r="A7592" s="7">
        <v>-0.86</v>
      </c>
      <c r="B7592" s="7">
        <v>4.5529909999999996</v>
      </c>
    </row>
    <row r="7593" spans="1:2">
      <c r="A7593" s="7">
        <v>-0.86</v>
      </c>
      <c r="B7593" s="7">
        <v>2.5300980000000002</v>
      </c>
    </row>
    <row r="7594" spans="1:2">
      <c r="A7594" s="7">
        <v>-0.86</v>
      </c>
      <c r="B7594" s="7">
        <v>1.936043</v>
      </c>
    </row>
    <row r="7595" spans="1:2">
      <c r="A7595" s="7">
        <v>-0.86</v>
      </c>
      <c r="B7595" s="7">
        <v>1.680301</v>
      </c>
    </row>
    <row r="7596" spans="1:2">
      <c r="A7596" s="7">
        <v>-0.86</v>
      </c>
      <c r="B7596" s="7">
        <v>1.6570990000000001</v>
      </c>
    </row>
    <row r="7597" spans="1:2">
      <c r="A7597" s="7">
        <v>-0.86</v>
      </c>
      <c r="B7597" s="7">
        <v>1.4823869999999999</v>
      </c>
    </row>
    <row r="7598" spans="1:2">
      <c r="A7598" s="7">
        <v>-0.86</v>
      </c>
      <c r="B7598" s="7">
        <v>2.1263570000000001</v>
      </c>
    </row>
    <row r="7599" spans="1:2">
      <c r="A7599" s="7">
        <v>-0.86</v>
      </c>
      <c r="B7599" s="7">
        <v>2.7743519999999999</v>
      </c>
    </row>
    <row r="7600" spans="1:2">
      <c r="A7600" s="7">
        <v>-0.86</v>
      </c>
      <c r="B7600" s="7">
        <v>2.7388940000000002</v>
      </c>
    </row>
    <row r="7601" spans="1:2">
      <c r="A7601" s="7">
        <v>-0.86</v>
      </c>
      <c r="B7601" s="7">
        <v>3.4028480000000001</v>
      </c>
    </row>
    <row r="7602" spans="1:2">
      <c r="A7602" s="7">
        <v>-0.86</v>
      </c>
      <c r="B7602" s="7">
        <v>3.5370849999999998</v>
      </c>
    </row>
    <row r="7603" spans="1:2">
      <c r="A7603" s="7">
        <v>-0.86</v>
      </c>
      <c r="B7603" s="7">
        <v>4.2688189999999997</v>
      </c>
    </row>
    <row r="7604" spans="1:2">
      <c r="A7604" s="7">
        <v>-0.86</v>
      </c>
      <c r="B7604" s="7">
        <v>3.5219469999999999</v>
      </c>
    </row>
    <row r="7605" spans="1:2">
      <c r="A7605" s="7">
        <v>-0.86</v>
      </c>
      <c r="B7605" s="7">
        <v>2.4483739999999998</v>
      </c>
    </row>
    <row r="7606" spans="1:2">
      <c r="A7606" s="7">
        <v>-0.86</v>
      </c>
      <c r="B7606" s="7">
        <v>3.0520309999999999</v>
      </c>
    </row>
    <row r="7607" spans="1:2">
      <c r="A7607" s="7">
        <v>-0.86</v>
      </c>
      <c r="B7607" s="7">
        <v>3.0813619999999999</v>
      </c>
    </row>
    <row r="7608" spans="1:2">
      <c r="A7608" s="7">
        <v>-0.86</v>
      </c>
      <c r="B7608" s="7">
        <v>3.4528249999999998</v>
      </c>
    </row>
    <row r="7609" spans="1:2">
      <c r="A7609" s="7">
        <v>-0.86</v>
      </c>
      <c r="B7609" s="7">
        <v>1.8887160000000001</v>
      </c>
    </row>
    <row r="7610" spans="1:2">
      <c r="A7610" s="7">
        <v>-0.86</v>
      </c>
      <c r="B7610" s="7">
        <v>2.1113740000000001</v>
      </c>
    </row>
    <row r="7611" spans="1:2">
      <c r="A7611" s="7">
        <v>-0.86</v>
      </c>
      <c r="B7611" s="7">
        <v>2.6758350000000002</v>
      </c>
    </row>
    <row r="7612" spans="1:2">
      <c r="A7612" s="7">
        <v>-0.86</v>
      </c>
      <c r="B7612" s="7">
        <v>2.916906</v>
      </c>
    </row>
    <row r="7613" spans="1:2">
      <c r="A7613" s="7">
        <v>-0.86</v>
      </c>
      <c r="B7613" s="7">
        <v>3.9436960000000001</v>
      </c>
    </row>
    <row r="7614" spans="1:2">
      <c r="A7614" s="7">
        <v>-0.86</v>
      </c>
      <c r="B7614" s="7">
        <v>2.9667789999999998</v>
      </c>
    </row>
    <row r="7615" spans="1:2">
      <c r="A7615" s="7">
        <v>-0.86</v>
      </c>
      <c r="B7615" s="7">
        <v>2.0409039999999998</v>
      </c>
    </row>
    <row r="7616" spans="1:2">
      <c r="A7616" s="7">
        <v>-0.86</v>
      </c>
      <c r="B7616" s="7">
        <v>3.1705410000000001</v>
      </c>
    </row>
    <row r="7617" spans="1:2">
      <c r="A7617" s="7">
        <v>-0.86</v>
      </c>
      <c r="B7617" s="7">
        <v>1.83507</v>
      </c>
    </row>
    <row r="7618" spans="1:2">
      <c r="A7618" s="7">
        <v>-0.86</v>
      </c>
      <c r="B7618" s="7">
        <v>2.6307299999999998</v>
      </c>
    </row>
    <row r="7619" spans="1:2">
      <c r="A7619" s="7">
        <v>-0.86</v>
      </c>
      <c r="B7619" s="7">
        <v>5.7568530000000004</v>
      </c>
    </row>
    <row r="7620" spans="1:2">
      <c r="A7620" s="7">
        <v>-0.86</v>
      </c>
      <c r="B7620" s="7">
        <v>2.5144880000000001</v>
      </c>
    </row>
    <row r="7621" spans="1:2">
      <c r="A7621" s="7">
        <v>-0.87</v>
      </c>
      <c r="B7621" s="7">
        <v>4.3851209999999998</v>
      </c>
    </row>
    <row r="7622" spans="1:2">
      <c r="A7622" s="7">
        <v>-0.87</v>
      </c>
      <c r="B7622" s="7">
        <v>1.988815</v>
      </c>
    </row>
    <row r="7623" spans="1:2">
      <c r="A7623" s="7">
        <v>-0.87</v>
      </c>
      <c r="B7623" s="7">
        <v>1.666069</v>
      </c>
    </row>
    <row r="7624" spans="1:2">
      <c r="A7624" s="7">
        <v>-0.87</v>
      </c>
      <c r="B7624" s="7">
        <v>2.7510669999999999</v>
      </c>
    </row>
    <row r="7625" spans="1:2">
      <c r="A7625" s="7">
        <v>-0.87</v>
      </c>
      <c r="B7625" s="7">
        <v>3.421405</v>
      </c>
    </row>
    <row r="7626" spans="1:2">
      <c r="A7626" s="7">
        <v>-0.87</v>
      </c>
      <c r="B7626" s="7">
        <v>2.5121199999999999</v>
      </c>
    </row>
    <row r="7627" spans="1:2">
      <c r="A7627" s="7">
        <v>-0.87</v>
      </c>
      <c r="B7627" s="7">
        <v>3.04941</v>
      </c>
    </row>
    <row r="7628" spans="1:2">
      <c r="A7628" s="7">
        <v>-0.87</v>
      </c>
      <c r="B7628" s="7">
        <v>1.3812519999999999</v>
      </c>
    </row>
    <row r="7629" spans="1:2">
      <c r="A7629" s="7">
        <v>-0.87</v>
      </c>
      <c r="B7629" s="7">
        <v>2.3157909999999999</v>
      </c>
    </row>
    <row r="7630" spans="1:2">
      <c r="A7630" s="7">
        <v>-0.87</v>
      </c>
      <c r="B7630" s="7">
        <v>4.6841080000000002</v>
      </c>
    </row>
    <row r="7631" spans="1:2">
      <c r="A7631" s="7">
        <v>-0.87</v>
      </c>
      <c r="B7631" s="7">
        <v>3.090373</v>
      </c>
    </row>
    <row r="7632" spans="1:2">
      <c r="A7632" s="7">
        <v>-0.87</v>
      </c>
      <c r="B7632" s="7">
        <v>1.741115</v>
      </c>
    </row>
    <row r="7633" spans="1:2">
      <c r="A7633" s="7">
        <v>-0.87</v>
      </c>
      <c r="B7633" s="7">
        <v>3.1749640000000001</v>
      </c>
    </row>
    <row r="7634" spans="1:2">
      <c r="A7634" s="7">
        <v>-0.87</v>
      </c>
      <c r="B7634" s="7">
        <v>3.0603669999999998</v>
      </c>
    </row>
    <row r="7635" spans="1:2">
      <c r="A7635" s="7">
        <v>-0.87</v>
      </c>
      <c r="B7635" s="7">
        <v>3.058554</v>
      </c>
    </row>
    <row r="7636" spans="1:2">
      <c r="A7636" s="7">
        <v>-0.87</v>
      </c>
      <c r="B7636" s="7">
        <v>2.3327450000000001</v>
      </c>
    </row>
    <row r="7637" spans="1:2">
      <c r="A7637" s="7">
        <v>-0.87</v>
      </c>
      <c r="B7637" s="7">
        <v>3.8712599999999999</v>
      </c>
    </row>
    <row r="7638" spans="1:2">
      <c r="A7638" s="7">
        <v>-0.87</v>
      </c>
      <c r="B7638" s="7">
        <v>4.0569379999999997</v>
      </c>
    </row>
    <row r="7639" spans="1:2">
      <c r="A7639" s="7">
        <v>-0.87</v>
      </c>
      <c r="B7639" s="7">
        <v>4.3854439999999997</v>
      </c>
    </row>
    <row r="7640" spans="1:2">
      <c r="A7640" s="7">
        <v>-0.87</v>
      </c>
      <c r="B7640" s="7">
        <v>2.172488</v>
      </c>
    </row>
    <row r="7641" spans="1:2">
      <c r="A7641" s="7">
        <v>-0.87</v>
      </c>
      <c r="B7641" s="7">
        <v>1.4484680000000001</v>
      </c>
    </row>
    <row r="7642" spans="1:2">
      <c r="A7642" s="7">
        <v>-0.87</v>
      </c>
      <c r="B7642" s="7">
        <v>3.2707459999999999</v>
      </c>
    </row>
    <row r="7643" spans="1:2">
      <c r="A7643" s="7">
        <v>-0.87</v>
      </c>
      <c r="B7643" s="7">
        <v>2.1127799999999999</v>
      </c>
    </row>
    <row r="7644" spans="1:2">
      <c r="A7644" s="7">
        <v>-0.87</v>
      </c>
      <c r="B7644" s="7">
        <v>1.9350270000000001</v>
      </c>
    </row>
    <row r="7645" spans="1:2">
      <c r="A7645" s="7">
        <v>-0.87</v>
      </c>
      <c r="B7645" s="7">
        <v>2.8557389999999998</v>
      </c>
    </row>
    <row r="7646" spans="1:2">
      <c r="A7646" s="7">
        <v>-0.87</v>
      </c>
      <c r="B7646" s="7">
        <v>2.9477419999999999</v>
      </c>
    </row>
    <row r="7647" spans="1:2">
      <c r="A7647" s="7">
        <v>-0.87</v>
      </c>
      <c r="B7647" s="7">
        <v>3.994837</v>
      </c>
    </row>
    <row r="7648" spans="1:2">
      <c r="A7648" s="7">
        <v>-0.87</v>
      </c>
      <c r="B7648" s="7">
        <v>2.218566</v>
      </c>
    </row>
    <row r="7649" spans="1:2">
      <c r="A7649" s="7">
        <v>-0.87</v>
      </c>
      <c r="B7649" s="7">
        <v>3.9619879999999998</v>
      </c>
    </row>
    <row r="7650" spans="1:2">
      <c r="A7650" s="7">
        <v>-0.87</v>
      </c>
      <c r="B7650" s="7">
        <v>1.770378</v>
      </c>
    </row>
    <row r="7651" spans="1:2">
      <c r="A7651" s="7">
        <v>-0.87</v>
      </c>
      <c r="B7651" s="7">
        <v>4.2786749999999998</v>
      </c>
    </row>
    <row r="7652" spans="1:2">
      <c r="A7652" s="7">
        <v>-0.87</v>
      </c>
      <c r="B7652" s="7">
        <v>1.587116</v>
      </c>
    </row>
    <row r="7653" spans="1:2">
      <c r="A7653" s="7">
        <v>-0.87</v>
      </c>
      <c r="B7653" s="7">
        <v>4.7306629999999998</v>
      </c>
    </row>
    <row r="7654" spans="1:2">
      <c r="A7654" s="7">
        <v>-0.87</v>
      </c>
      <c r="B7654" s="7">
        <v>1.845397</v>
      </c>
    </row>
    <row r="7655" spans="1:2">
      <c r="A7655" s="7">
        <v>-0.87</v>
      </c>
      <c r="B7655" s="7">
        <v>1.364025</v>
      </c>
    </row>
    <row r="7656" spans="1:2">
      <c r="A7656" s="7">
        <v>-0.87</v>
      </c>
      <c r="B7656" s="7">
        <v>2.2060230000000001</v>
      </c>
    </row>
    <row r="7657" spans="1:2">
      <c r="A7657" s="7">
        <v>-0.87</v>
      </c>
      <c r="B7657" s="7">
        <v>3.0299339999999999</v>
      </c>
    </row>
    <row r="7658" spans="1:2">
      <c r="A7658" s="7">
        <v>-0.87</v>
      </c>
      <c r="B7658" s="7">
        <v>2.763252</v>
      </c>
    </row>
    <row r="7659" spans="1:2">
      <c r="A7659" s="7">
        <v>-0.87</v>
      </c>
      <c r="B7659" s="7">
        <v>3.1534800000000001</v>
      </c>
    </row>
    <row r="7660" spans="1:2">
      <c r="A7660" s="7">
        <v>-0.87</v>
      </c>
      <c r="B7660" s="7">
        <v>4.3846489999999996</v>
      </c>
    </row>
    <row r="7661" spans="1:2">
      <c r="A7661" s="7">
        <v>-0.87</v>
      </c>
      <c r="B7661" s="7">
        <v>3.442447</v>
      </c>
    </row>
    <row r="7662" spans="1:2">
      <c r="A7662" s="7">
        <v>-0.87</v>
      </c>
      <c r="B7662" s="7">
        <v>1.773563</v>
      </c>
    </row>
    <row r="7663" spans="1:2">
      <c r="A7663" s="7">
        <v>-0.87</v>
      </c>
      <c r="B7663" s="7">
        <v>2.0068130000000002</v>
      </c>
    </row>
    <row r="7664" spans="1:2">
      <c r="A7664" s="7">
        <v>-0.87</v>
      </c>
      <c r="B7664" s="7">
        <v>3.866152</v>
      </c>
    </row>
    <row r="7665" spans="1:2">
      <c r="A7665" s="7">
        <v>-0.87</v>
      </c>
      <c r="B7665" s="7">
        <v>2.8551190000000002</v>
      </c>
    </row>
    <row r="7666" spans="1:2">
      <c r="A7666" s="7">
        <v>-0.87</v>
      </c>
      <c r="B7666" s="7">
        <v>1.680609</v>
      </c>
    </row>
    <row r="7667" spans="1:2">
      <c r="A7667" s="7">
        <v>-0.87</v>
      </c>
      <c r="B7667" s="7">
        <v>3.4055309999999999</v>
      </c>
    </row>
    <row r="7668" spans="1:2">
      <c r="A7668" s="7">
        <v>-0.87</v>
      </c>
      <c r="B7668" s="7">
        <v>2.3415720000000002</v>
      </c>
    </row>
    <row r="7669" spans="1:2">
      <c r="A7669" s="7">
        <v>-0.87</v>
      </c>
      <c r="B7669" s="7">
        <v>2.6746819999999998</v>
      </c>
    </row>
    <row r="7670" spans="1:2">
      <c r="A7670" s="7">
        <v>-0.87</v>
      </c>
      <c r="B7670" s="7">
        <v>5.183986</v>
      </c>
    </row>
    <row r="7671" spans="1:2">
      <c r="A7671" s="7">
        <v>-0.87</v>
      </c>
      <c r="B7671" s="7">
        <v>2.0890270000000002</v>
      </c>
    </row>
    <row r="7672" spans="1:2">
      <c r="A7672" s="7">
        <v>-0.87</v>
      </c>
      <c r="B7672" s="7">
        <v>2.80307</v>
      </c>
    </row>
    <row r="7673" spans="1:2">
      <c r="A7673" s="7">
        <v>-0.87</v>
      </c>
      <c r="B7673" s="7">
        <v>4.7895529999999997</v>
      </c>
    </row>
    <row r="7674" spans="1:2">
      <c r="A7674" s="7">
        <v>-0.87</v>
      </c>
      <c r="B7674" s="7">
        <v>1.3196669999999999</v>
      </c>
    </row>
    <row r="7675" spans="1:2">
      <c r="A7675" s="7">
        <v>-0.87</v>
      </c>
      <c r="B7675" s="7">
        <v>1.6559410000000001</v>
      </c>
    </row>
    <row r="7676" spans="1:2">
      <c r="A7676" s="7">
        <v>-0.87</v>
      </c>
      <c r="B7676" s="7">
        <v>2.6076760000000001</v>
      </c>
    </row>
    <row r="7677" spans="1:2">
      <c r="A7677" s="7">
        <v>-0.87</v>
      </c>
      <c r="B7677" s="7">
        <v>5.0329490000000003</v>
      </c>
    </row>
    <row r="7678" spans="1:2">
      <c r="A7678" s="7">
        <v>-0.87</v>
      </c>
      <c r="B7678" s="7">
        <v>3.1882640000000002</v>
      </c>
    </row>
    <row r="7679" spans="1:2">
      <c r="A7679" s="7">
        <v>-0.87</v>
      </c>
      <c r="B7679" s="7">
        <v>1.9923960000000001</v>
      </c>
    </row>
    <row r="7680" spans="1:2">
      <c r="A7680" s="7">
        <v>-0.87</v>
      </c>
      <c r="B7680" s="7">
        <v>1.766481</v>
      </c>
    </row>
    <row r="7681" spans="1:2">
      <c r="A7681" s="7">
        <v>-0.87</v>
      </c>
      <c r="B7681" s="7">
        <v>3.1940279999999999</v>
      </c>
    </row>
    <row r="7682" spans="1:2">
      <c r="A7682" s="7">
        <v>-0.87</v>
      </c>
      <c r="B7682" s="7">
        <v>3.3038210000000001</v>
      </c>
    </row>
    <row r="7683" spans="1:2">
      <c r="A7683" s="7">
        <v>-0.87</v>
      </c>
      <c r="B7683" s="7">
        <v>1.94425</v>
      </c>
    </row>
    <row r="7684" spans="1:2">
      <c r="A7684" s="7">
        <v>-0.88</v>
      </c>
      <c r="B7684" s="7">
        <v>1.9574990000000001</v>
      </c>
    </row>
    <row r="7685" spans="1:2">
      <c r="A7685" s="7">
        <v>-0.88</v>
      </c>
      <c r="B7685" s="7">
        <v>2.1594229999999999</v>
      </c>
    </row>
    <row r="7686" spans="1:2">
      <c r="A7686" s="7">
        <v>-0.88</v>
      </c>
      <c r="B7686" s="7">
        <v>2.4220199999999998</v>
      </c>
    </row>
    <row r="7687" spans="1:2">
      <c r="A7687" s="7">
        <v>-0.88</v>
      </c>
      <c r="B7687" s="7">
        <v>2.4220199999999998</v>
      </c>
    </row>
    <row r="7688" spans="1:2">
      <c r="A7688" s="7">
        <v>-0.88</v>
      </c>
      <c r="B7688" s="7">
        <v>1.707306</v>
      </c>
    </row>
    <row r="7689" spans="1:2">
      <c r="A7689" s="7">
        <v>-0.88</v>
      </c>
      <c r="B7689" s="7">
        <v>3.2431990000000002</v>
      </c>
    </row>
    <row r="7690" spans="1:2">
      <c r="A7690" s="7">
        <v>-0.88</v>
      </c>
      <c r="B7690" s="7">
        <v>1.3952739999999999</v>
      </c>
    </row>
    <row r="7691" spans="1:2">
      <c r="A7691" s="7">
        <v>-0.88</v>
      </c>
      <c r="B7691" s="7">
        <v>2.7592859999999999</v>
      </c>
    </row>
    <row r="7692" spans="1:2">
      <c r="A7692" s="7">
        <v>-0.88</v>
      </c>
      <c r="B7692" s="7">
        <v>3.042011</v>
      </c>
    </row>
    <row r="7693" spans="1:2">
      <c r="A7693" s="7">
        <v>-0.88</v>
      </c>
      <c r="B7693" s="7">
        <v>2.5457049999999999</v>
      </c>
    </row>
    <row r="7694" spans="1:2">
      <c r="A7694" s="7">
        <v>-0.88</v>
      </c>
      <c r="B7694" s="7">
        <v>2.5457049999999999</v>
      </c>
    </row>
    <row r="7695" spans="1:2">
      <c r="A7695" s="7">
        <v>-0.88</v>
      </c>
      <c r="B7695" s="7">
        <v>1.892941</v>
      </c>
    </row>
    <row r="7696" spans="1:2">
      <c r="A7696" s="7">
        <v>-0.88</v>
      </c>
      <c r="B7696" s="7">
        <v>1.4591609999999999</v>
      </c>
    </row>
    <row r="7697" spans="1:2">
      <c r="A7697" s="7">
        <v>-0.88</v>
      </c>
      <c r="B7697" s="7">
        <v>3.9218679999999999</v>
      </c>
    </row>
    <row r="7698" spans="1:2">
      <c r="A7698" s="7">
        <v>-0.88</v>
      </c>
      <c r="B7698" s="7">
        <v>3.1073840000000001</v>
      </c>
    </row>
    <row r="7699" spans="1:2">
      <c r="A7699" s="7">
        <v>-0.88</v>
      </c>
      <c r="B7699" s="7">
        <v>3.5587589999999998</v>
      </c>
    </row>
    <row r="7700" spans="1:2">
      <c r="A7700" s="7">
        <v>-0.88</v>
      </c>
      <c r="B7700" s="7">
        <v>1.9080509999999999</v>
      </c>
    </row>
    <row r="7701" spans="1:2">
      <c r="A7701" s="7">
        <v>-0.88</v>
      </c>
      <c r="B7701" s="7">
        <v>2.8110529999999998</v>
      </c>
    </row>
    <row r="7702" spans="1:2">
      <c r="A7702" s="7">
        <v>-0.88</v>
      </c>
      <c r="B7702" s="7">
        <v>2.7062550000000001</v>
      </c>
    </row>
    <row r="7703" spans="1:2">
      <c r="A7703" s="7">
        <v>-0.88</v>
      </c>
      <c r="B7703" s="7">
        <v>2.5514739999999998</v>
      </c>
    </row>
    <row r="7704" spans="1:2">
      <c r="A7704" s="7">
        <v>-0.88</v>
      </c>
      <c r="B7704" s="7">
        <v>3.4539819999999999</v>
      </c>
    </row>
    <row r="7705" spans="1:2">
      <c r="A7705" s="7">
        <v>-0.88</v>
      </c>
      <c r="B7705" s="7">
        <v>1.3206469999999999</v>
      </c>
    </row>
    <row r="7706" spans="1:2">
      <c r="A7706" s="7">
        <v>-0.88</v>
      </c>
      <c r="B7706" s="7">
        <v>1.6128720000000001</v>
      </c>
    </row>
    <row r="7707" spans="1:2">
      <c r="A7707" s="7">
        <v>-0.88</v>
      </c>
      <c r="B7707" s="7">
        <v>4.0703719999999999</v>
      </c>
    </row>
    <row r="7708" spans="1:2">
      <c r="A7708" s="7">
        <v>-0.88</v>
      </c>
      <c r="B7708" s="7">
        <v>2.2523900000000001</v>
      </c>
    </row>
    <row r="7709" spans="1:2">
      <c r="A7709" s="7">
        <v>-0.88</v>
      </c>
      <c r="B7709" s="7">
        <v>1.35791</v>
      </c>
    </row>
    <row r="7710" spans="1:2">
      <c r="A7710" s="7">
        <v>-0.88</v>
      </c>
      <c r="B7710" s="7">
        <v>3.9586100000000002</v>
      </c>
    </row>
    <row r="7711" spans="1:2">
      <c r="A7711" s="7">
        <v>-0.88</v>
      </c>
      <c r="B7711" s="7">
        <v>3.3309440000000001</v>
      </c>
    </row>
    <row r="7712" spans="1:2">
      <c r="A7712" s="7">
        <v>-0.88</v>
      </c>
      <c r="B7712" s="7">
        <v>2.955346</v>
      </c>
    </row>
    <row r="7713" spans="1:2">
      <c r="A7713" s="7">
        <v>-0.88</v>
      </c>
      <c r="B7713" s="7">
        <v>2.2403780000000002</v>
      </c>
    </row>
    <row r="7714" spans="1:2">
      <c r="A7714" s="7">
        <v>-0.88</v>
      </c>
      <c r="B7714" s="7">
        <v>3.9245839999999999</v>
      </c>
    </row>
    <row r="7715" spans="1:2">
      <c r="A7715" s="7">
        <v>-0.88</v>
      </c>
      <c r="B7715" s="7">
        <v>3.1585709999999998</v>
      </c>
    </row>
    <row r="7716" spans="1:2">
      <c r="A7716" s="7">
        <v>-0.88</v>
      </c>
      <c r="B7716" s="7">
        <v>2.3376049999999999</v>
      </c>
    </row>
    <row r="7717" spans="1:2">
      <c r="A7717" s="7">
        <v>-0.88</v>
      </c>
      <c r="B7717" s="7">
        <v>3.966942</v>
      </c>
    </row>
    <row r="7718" spans="1:2">
      <c r="A7718" s="7">
        <v>-0.88</v>
      </c>
      <c r="B7718" s="7">
        <v>1.9520470000000001</v>
      </c>
    </row>
    <row r="7719" spans="1:2">
      <c r="A7719" s="7">
        <v>-0.88</v>
      </c>
      <c r="B7719" s="7">
        <v>1.62155</v>
      </c>
    </row>
    <row r="7720" spans="1:2">
      <c r="A7720" s="7">
        <v>-0.88</v>
      </c>
      <c r="B7720" s="7">
        <v>4.7999859999999996</v>
      </c>
    </row>
    <row r="7721" spans="1:2">
      <c r="A7721" s="7">
        <v>-0.88</v>
      </c>
      <c r="B7721" s="7">
        <v>3.6531509999999998</v>
      </c>
    </row>
    <row r="7722" spans="1:2">
      <c r="A7722" s="7">
        <v>-0.88</v>
      </c>
      <c r="B7722" s="7">
        <v>3.2078190000000002</v>
      </c>
    </row>
    <row r="7723" spans="1:2">
      <c r="A7723" s="7">
        <v>-0.88</v>
      </c>
      <c r="B7723" s="7">
        <v>2.4062709999999998</v>
      </c>
    </row>
    <row r="7724" spans="1:2">
      <c r="A7724" s="7">
        <v>-0.88</v>
      </c>
      <c r="B7724" s="7">
        <v>1.936553</v>
      </c>
    </row>
    <row r="7725" spans="1:2">
      <c r="A7725" s="7">
        <v>-0.88</v>
      </c>
      <c r="B7725" s="7">
        <v>2.4612099999999999</v>
      </c>
    </row>
    <row r="7726" spans="1:2">
      <c r="A7726" s="7">
        <v>-0.88</v>
      </c>
      <c r="B7726" s="7">
        <v>3.413808</v>
      </c>
    </row>
    <row r="7727" spans="1:2">
      <c r="A7727" s="7">
        <v>-0.88</v>
      </c>
      <c r="B7727" s="7">
        <v>2.693759</v>
      </c>
    </row>
    <row r="7728" spans="1:2">
      <c r="A7728" s="7">
        <v>-0.88</v>
      </c>
      <c r="B7728" s="7">
        <v>1.9527730000000001</v>
      </c>
    </row>
    <row r="7729" spans="1:2">
      <c r="A7729" s="7">
        <v>-0.88</v>
      </c>
      <c r="B7729" s="7">
        <v>2.417923</v>
      </c>
    </row>
    <row r="7730" spans="1:2">
      <c r="A7730" s="7">
        <v>-0.88</v>
      </c>
      <c r="B7730" s="7">
        <v>1.8289120000000001</v>
      </c>
    </row>
    <row r="7731" spans="1:2">
      <c r="A7731" s="7">
        <v>-0.88</v>
      </c>
      <c r="B7731" s="7">
        <v>1.881616</v>
      </c>
    </row>
    <row r="7732" spans="1:2">
      <c r="A7732" s="7">
        <v>-0.88</v>
      </c>
      <c r="B7732" s="7">
        <v>3.5059819999999999</v>
      </c>
    </row>
    <row r="7733" spans="1:2">
      <c r="A7733" s="7">
        <v>-0.88</v>
      </c>
      <c r="B7733" s="7">
        <v>3.3845770000000002</v>
      </c>
    </row>
    <row r="7734" spans="1:2">
      <c r="A7734" s="7">
        <v>-0.88</v>
      </c>
      <c r="B7734" s="7">
        <v>2.8375710000000001</v>
      </c>
    </row>
    <row r="7735" spans="1:2">
      <c r="A7735" s="7">
        <v>-0.88</v>
      </c>
      <c r="B7735" s="7">
        <v>1.654161</v>
      </c>
    </row>
    <row r="7736" spans="1:2">
      <c r="A7736" s="7">
        <v>-0.88</v>
      </c>
      <c r="B7736" s="7">
        <v>4.4406610000000004</v>
      </c>
    </row>
    <row r="7737" spans="1:2">
      <c r="A7737" s="7">
        <v>-0.88</v>
      </c>
      <c r="B7737" s="7">
        <v>1.8907350000000001</v>
      </c>
    </row>
    <row r="7738" spans="1:2">
      <c r="A7738" s="7">
        <v>-0.88</v>
      </c>
      <c r="B7738" s="7">
        <v>1.4071149999999999</v>
      </c>
    </row>
    <row r="7739" spans="1:2">
      <c r="A7739" s="7">
        <v>-0.88</v>
      </c>
      <c r="B7739" s="7">
        <v>1.950931</v>
      </c>
    </row>
    <row r="7740" spans="1:2">
      <c r="A7740" s="7">
        <v>-0.88</v>
      </c>
      <c r="B7740" s="7">
        <v>2.8679950000000001</v>
      </c>
    </row>
    <row r="7741" spans="1:2">
      <c r="A7741" s="7">
        <v>-0.88</v>
      </c>
      <c r="B7741" s="7">
        <v>1.708372</v>
      </c>
    </row>
    <row r="7742" spans="1:2">
      <c r="A7742" s="7">
        <v>-0.88</v>
      </c>
      <c r="B7742" s="7">
        <v>3.207268</v>
      </c>
    </row>
    <row r="7743" spans="1:2">
      <c r="A7743" s="7">
        <v>-0.88</v>
      </c>
      <c r="B7743" s="7">
        <v>2.094608</v>
      </c>
    </row>
    <row r="7744" spans="1:2">
      <c r="A7744" s="7">
        <v>-0.88</v>
      </c>
      <c r="B7744" s="7">
        <v>2.981868</v>
      </c>
    </row>
    <row r="7745" spans="1:2">
      <c r="A7745" s="7">
        <v>-0.88</v>
      </c>
      <c r="B7745" s="7">
        <v>2.1731889999999998</v>
      </c>
    </row>
    <row r="7746" spans="1:2">
      <c r="A7746" s="7">
        <v>-0.88</v>
      </c>
      <c r="B7746" s="7">
        <v>2.5453100000000002</v>
      </c>
    </row>
    <row r="7747" spans="1:2">
      <c r="A7747" s="7">
        <v>-0.88</v>
      </c>
      <c r="B7747" s="7">
        <v>4.0281219999999998</v>
      </c>
    </row>
    <row r="7748" spans="1:2">
      <c r="A7748" s="7">
        <v>-0.88</v>
      </c>
      <c r="B7748" s="7">
        <v>4.3361830000000001</v>
      </c>
    </row>
    <row r="7749" spans="1:2">
      <c r="A7749" s="7">
        <v>-0.88</v>
      </c>
      <c r="B7749" s="7">
        <v>4.2420980000000004</v>
      </c>
    </row>
    <row r="7750" spans="1:2">
      <c r="A7750" s="7">
        <v>-0.88</v>
      </c>
      <c r="B7750" s="7">
        <v>3.9501110000000001</v>
      </c>
    </row>
    <row r="7751" spans="1:2">
      <c r="A7751" s="7">
        <v>-0.88</v>
      </c>
      <c r="B7751" s="7">
        <v>1.74732</v>
      </c>
    </row>
    <row r="7752" spans="1:2">
      <c r="A7752" s="7">
        <v>-0.88</v>
      </c>
      <c r="B7752" s="7">
        <v>3.9520209999999998</v>
      </c>
    </row>
    <row r="7753" spans="1:2">
      <c r="A7753" s="7">
        <v>-0.88</v>
      </c>
      <c r="B7753" s="7">
        <v>2.0463110000000002</v>
      </c>
    </row>
    <row r="7754" spans="1:2">
      <c r="A7754" s="7">
        <v>-0.88</v>
      </c>
      <c r="B7754" s="7">
        <v>2.6960850000000001</v>
      </c>
    </row>
    <row r="7755" spans="1:2">
      <c r="A7755" s="7">
        <v>-0.88</v>
      </c>
      <c r="B7755" s="7">
        <v>2.425081</v>
      </c>
    </row>
    <row r="7756" spans="1:2">
      <c r="A7756" s="7">
        <v>-0.88</v>
      </c>
      <c r="B7756" s="7">
        <v>1.6781509999999999</v>
      </c>
    </row>
    <row r="7757" spans="1:2">
      <c r="A7757" s="7">
        <v>-0.88</v>
      </c>
      <c r="B7757" s="7">
        <v>4.3314859999999999</v>
      </c>
    </row>
    <row r="7758" spans="1:2">
      <c r="A7758" s="7">
        <v>-0.88</v>
      </c>
      <c r="B7758" s="7">
        <v>2.3733930000000001</v>
      </c>
    </row>
    <row r="7759" spans="1:2">
      <c r="A7759" s="7">
        <v>-0.88</v>
      </c>
      <c r="B7759" s="7">
        <v>2.679351</v>
      </c>
    </row>
    <row r="7760" spans="1:2">
      <c r="A7760" s="7">
        <v>-0.88</v>
      </c>
      <c r="B7760" s="7">
        <v>1.6710989999999999</v>
      </c>
    </row>
    <row r="7761" spans="1:2">
      <c r="A7761" s="7">
        <v>-0.88</v>
      </c>
      <c r="B7761" s="7">
        <v>3.2875160000000001</v>
      </c>
    </row>
    <row r="7762" spans="1:2">
      <c r="A7762" s="7">
        <v>-0.88</v>
      </c>
      <c r="B7762" s="7">
        <v>3.3668710000000002</v>
      </c>
    </row>
    <row r="7763" spans="1:2">
      <c r="A7763" s="7">
        <v>-0.88</v>
      </c>
      <c r="B7763" s="7">
        <v>2.824897</v>
      </c>
    </row>
    <row r="7764" spans="1:2">
      <c r="A7764" s="7">
        <v>-0.88</v>
      </c>
      <c r="B7764" s="7">
        <v>3.4336340000000001</v>
      </c>
    </row>
    <row r="7765" spans="1:2">
      <c r="A7765" s="7">
        <v>-0.88</v>
      </c>
      <c r="B7765" s="7">
        <v>4.7719500000000004</v>
      </c>
    </row>
    <row r="7766" spans="1:2">
      <c r="A7766" s="7">
        <v>-0.88</v>
      </c>
      <c r="B7766" s="7">
        <v>3.019126</v>
      </c>
    </row>
    <row r="7767" spans="1:2">
      <c r="A7767" s="7">
        <v>-0.88</v>
      </c>
      <c r="B7767" s="7">
        <v>3.583205</v>
      </c>
    </row>
    <row r="7768" spans="1:2">
      <c r="A7768" s="7">
        <v>-0.88</v>
      </c>
      <c r="B7768" s="7">
        <v>3.3426849999999999</v>
      </c>
    </row>
    <row r="7769" spans="1:2">
      <c r="A7769" s="7">
        <v>-0.88</v>
      </c>
      <c r="B7769" s="7">
        <v>4.6542700000000004</v>
      </c>
    </row>
    <row r="7770" spans="1:2">
      <c r="A7770" s="7">
        <v>-0.88</v>
      </c>
      <c r="B7770" s="7">
        <v>3.9050400000000001</v>
      </c>
    </row>
    <row r="7771" spans="1:2">
      <c r="A7771" s="7">
        <v>-0.88</v>
      </c>
      <c r="B7771" s="7">
        <v>3.1502620000000001</v>
      </c>
    </row>
    <row r="7772" spans="1:2">
      <c r="A7772" s="7">
        <v>-0.89</v>
      </c>
      <c r="B7772" s="7">
        <v>3.3050299999999999</v>
      </c>
    </row>
    <row r="7773" spans="1:2">
      <c r="A7773" s="7">
        <v>-0.89</v>
      </c>
      <c r="B7773" s="7">
        <v>3.744383</v>
      </c>
    </row>
    <row r="7774" spans="1:2">
      <c r="A7774" s="7">
        <v>-0.89</v>
      </c>
      <c r="B7774" s="7">
        <v>3.217365</v>
      </c>
    </row>
    <row r="7775" spans="1:2">
      <c r="A7775" s="7">
        <v>-0.89</v>
      </c>
      <c r="B7775" s="7">
        <v>3.780653</v>
      </c>
    </row>
    <row r="7776" spans="1:2">
      <c r="A7776" s="7">
        <v>-0.89</v>
      </c>
      <c r="B7776" s="7">
        <v>2.196043</v>
      </c>
    </row>
    <row r="7777" spans="1:2">
      <c r="A7777" s="7">
        <v>-0.89</v>
      </c>
      <c r="B7777" s="7">
        <v>3.4672290000000001</v>
      </c>
    </row>
    <row r="7778" spans="1:2">
      <c r="A7778" s="7">
        <v>-0.89</v>
      </c>
      <c r="B7778" s="7">
        <v>3.4280940000000002</v>
      </c>
    </row>
    <row r="7779" spans="1:2">
      <c r="A7779" s="7">
        <v>-0.89</v>
      </c>
      <c r="B7779" s="7">
        <v>2.7904640000000001</v>
      </c>
    </row>
    <row r="7780" spans="1:2">
      <c r="A7780" s="7">
        <v>-0.89</v>
      </c>
      <c r="B7780" s="7">
        <v>2.1418159999999999</v>
      </c>
    </row>
    <row r="7781" spans="1:2">
      <c r="A7781" s="7">
        <v>-0.89</v>
      </c>
      <c r="B7781" s="7">
        <v>3.8083550000000002</v>
      </c>
    </row>
    <row r="7782" spans="1:2">
      <c r="A7782" s="7">
        <v>-0.89</v>
      </c>
      <c r="B7782" s="7">
        <v>3.2003379999999999</v>
      </c>
    </row>
    <row r="7783" spans="1:2">
      <c r="A7783" s="7">
        <v>-0.89</v>
      </c>
      <c r="B7783" s="7">
        <v>1.736086</v>
      </c>
    </row>
    <row r="7784" spans="1:2">
      <c r="A7784" s="7">
        <v>-0.89</v>
      </c>
      <c r="B7784" s="7">
        <v>3.9673799999999999</v>
      </c>
    </row>
    <row r="7785" spans="1:2">
      <c r="A7785" s="7">
        <v>-0.89</v>
      </c>
      <c r="B7785" s="7">
        <v>5.035863</v>
      </c>
    </row>
    <row r="7786" spans="1:2">
      <c r="A7786" s="7">
        <v>-0.89</v>
      </c>
      <c r="B7786" s="7">
        <v>1.5543739999999999</v>
      </c>
    </row>
    <row r="7787" spans="1:2">
      <c r="A7787" s="7">
        <v>-0.89</v>
      </c>
      <c r="B7787" s="7">
        <v>2.2569560000000002</v>
      </c>
    </row>
    <row r="7788" spans="1:2">
      <c r="A7788" s="7">
        <v>-0.89</v>
      </c>
      <c r="B7788" s="7">
        <v>3.3276699999999999</v>
      </c>
    </row>
    <row r="7789" spans="1:2">
      <c r="A7789" s="7">
        <v>-0.89</v>
      </c>
      <c r="B7789" s="7">
        <v>1.602544</v>
      </c>
    </row>
    <row r="7790" spans="1:2">
      <c r="A7790" s="7">
        <v>-0.89</v>
      </c>
      <c r="B7790" s="7">
        <v>3.806724</v>
      </c>
    </row>
    <row r="7791" spans="1:2">
      <c r="A7791" s="7">
        <v>-0.89</v>
      </c>
      <c r="B7791" s="7">
        <v>1.5686260000000001</v>
      </c>
    </row>
    <row r="7792" spans="1:2">
      <c r="A7792" s="7">
        <v>-0.89</v>
      </c>
      <c r="B7792" s="7">
        <v>1.5686260000000001</v>
      </c>
    </row>
    <row r="7793" spans="1:2">
      <c r="A7793" s="7">
        <v>-0.89</v>
      </c>
      <c r="B7793" s="7">
        <v>3.0546280000000001</v>
      </c>
    </row>
    <row r="7794" spans="1:2">
      <c r="A7794" s="7">
        <v>-0.89</v>
      </c>
      <c r="B7794" s="7">
        <v>3.0371589999999999</v>
      </c>
    </row>
    <row r="7795" spans="1:2">
      <c r="A7795" s="7">
        <v>-0.89</v>
      </c>
      <c r="B7795" s="7">
        <v>3.9795069999999999</v>
      </c>
    </row>
    <row r="7796" spans="1:2">
      <c r="A7796" s="7">
        <v>-0.89</v>
      </c>
      <c r="B7796" s="7">
        <v>2.3390070000000001</v>
      </c>
    </row>
    <row r="7797" spans="1:2">
      <c r="A7797" s="7">
        <v>-0.89</v>
      </c>
      <c r="B7797" s="7">
        <v>2.523498</v>
      </c>
    </row>
    <row r="7798" spans="1:2">
      <c r="A7798" s="7">
        <v>-0.89</v>
      </c>
      <c r="B7798" s="7">
        <v>3.2416290000000001</v>
      </c>
    </row>
    <row r="7799" spans="1:2">
      <c r="A7799" s="7">
        <v>-0.89</v>
      </c>
      <c r="B7799" s="7">
        <v>3.7320139999999999</v>
      </c>
    </row>
    <row r="7800" spans="1:2">
      <c r="A7800" s="7">
        <v>-0.89</v>
      </c>
      <c r="B7800" s="7">
        <v>1.35697</v>
      </c>
    </row>
    <row r="7801" spans="1:2">
      <c r="A7801" s="7">
        <v>-0.89</v>
      </c>
      <c r="B7801" s="7">
        <v>2.4863810000000002</v>
      </c>
    </row>
    <row r="7802" spans="1:2">
      <c r="A7802" s="7">
        <v>-0.89</v>
      </c>
      <c r="B7802" s="7">
        <v>3.4947119999999998</v>
      </c>
    </row>
    <row r="7803" spans="1:2">
      <c r="A7803" s="7">
        <v>-0.89</v>
      </c>
      <c r="B7803" s="7">
        <v>4.7895529999999997</v>
      </c>
    </row>
    <row r="7804" spans="1:2">
      <c r="A7804" s="7">
        <v>-0.89</v>
      </c>
      <c r="B7804" s="7">
        <v>1.8856459999999999</v>
      </c>
    </row>
    <row r="7805" spans="1:2">
      <c r="A7805" s="7">
        <v>-0.89</v>
      </c>
      <c r="B7805" s="7">
        <v>2.3109700000000002</v>
      </c>
    </row>
    <row r="7806" spans="1:2">
      <c r="A7806" s="7">
        <v>-0.89</v>
      </c>
      <c r="B7806" s="7">
        <v>3.1951559999999999</v>
      </c>
    </row>
    <row r="7807" spans="1:2">
      <c r="A7807" s="7">
        <v>-0.89</v>
      </c>
      <c r="B7807" s="7">
        <v>2.0179239999999998</v>
      </c>
    </row>
    <row r="7808" spans="1:2">
      <c r="A7808" s="7">
        <v>-0.89</v>
      </c>
      <c r="B7808" s="7">
        <v>3.3142879999999999</v>
      </c>
    </row>
    <row r="7809" spans="1:2">
      <c r="A7809" s="7">
        <v>-0.89</v>
      </c>
      <c r="B7809" s="7">
        <v>2.7073610000000001</v>
      </c>
    </row>
    <row r="7810" spans="1:2">
      <c r="A7810" s="7">
        <v>-0.89</v>
      </c>
      <c r="B7810" s="7">
        <v>2.7073610000000001</v>
      </c>
    </row>
    <row r="7811" spans="1:2">
      <c r="A7811" s="7">
        <v>-0.89</v>
      </c>
      <c r="B7811" s="7">
        <v>2.0666030000000002</v>
      </c>
    </row>
    <row r="7812" spans="1:2">
      <c r="A7812" s="7">
        <v>-0.89</v>
      </c>
      <c r="B7812" s="7">
        <v>3.6720259999999998</v>
      </c>
    </row>
    <row r="7813" spans="1:2">
      <c r="A7813" s="7">
        <v>-0.89</v>
      </c>
      <c r="B7813" s="7">
        <v>2.3133490000000001</v>
      </c>
    </row>
    <row r="7814" spans="1:2">
      <c r="A7814" s="7">
        <v>-0.89</v>
      </c>
      <c r="B7814" s="7">
        <v>3.1414930000000001</v>
      </c>
    </row>
    <row r="7815" spans="1:2">
      <c r="A7815" s="7">
        <v>-0.89</v>
      </c>
      <c r="B7815" s="7">
        <v>2.6801119999999998</v>
      </c>
    </row>
    <row r="7816" spans="1:2">
      <c r="A7816" s="7">
        <v>-0.89</v>
      </c>
      <c r="B7816" s="7">
        <v>2.4301240000000002</v>
      </c>
    </row>
    <row r="7817" spans="1:2">
      <c r="A7817" s="7">
        <v>-0.89</v>
      </c>
      <c r="B7817" s="7">
        <v>1.6381939999999999</v>
      </c>
    </row>
    <row r="7818" spans="1:2">
      <c r="A7818" s="7">
        <v>-0.89</v>
      </c>
      <c r="B7818" s="7">
        <v>4.0094120000000002</v>
      </c>
    </row>
    <row r="7819" spans="1:2">
      <c r="A7819" s="7">
        <v>-0.89</v>
      </c>
      <c r="B7819" s="7">
        <v>4.2486470000000001</v>
      </c>
    </row>
    <row r="7820" spans="1:2">
      <c r="A7820" s="7">
        <v>-0.89</v>
      </c>
      <c r="B7820" s="7">
        <v>3.6038790000000001</v>
      </c>
    </row>
    <row r="7821" spans="1:2">
      <c r="A7821" s="7">
        <v>-0.89</v>
      </c>
      <c r="B7821" s="7">
        <v>2.515841</v>
      </c>
    </row>
    <row r="7822" spans="1:2">
      <c r="A7822" s="7">
        <v>-0.89</v>
      </c>
      <c r="B7822" s="7">
        <v>3.5331000000000001</v>
      </c>
    </row>
    <row r="7823" spans="1:2">
      <c r="A7823" s="7">
        <v>-0.89</v>
      </c>
      <c r="B7823" s="7">
        <v>4.3220689999999999</v>
      </c>
    </row>
    <row r="7824" spans="1:2">
      <c r="A7824" s="7">
        <v>-0.9</v>
      </c>
      <c r="B7824" s="7">
        <v>3.172148</v>
      </c>
    </row>
    <row r="7825" spans="1:2">
      <c r="A7825" s="7">
        <v>-0.9</v>
      </c>
      <c r="B7825" s="7">
        <v>2.9239730000000002</v>
      </c>
    </row>
    <row r="7826" spans="1:2">
      <c r="A7826" s="7">
        <v>-0.9</v>
      </c>
      <c r="B7826" s="7">
        <v>2.1491090000000002</v>
      </c>
    </row>
    <row r="7827" spans="1:2">
      <c r="A7827" s="7">
        <v>-0.9</v>
      </c>
      <c r="B7827" s="7">
        <v>1.71071</v>
      </c>
    </row>
    <row r="7828" spans="1:2">
      <c r="A7828" s="7">
        <v>-0.9</v>
      </c>
      <c r="B7828" s="7">
        <v>1.769817</v>
      </c>
    </row>
    <row r="7829" spans="1:2">
      <c r="A7829" s="7">
        <v>-0.9</v>
      </c>
      <c r="B7829" s="7">
        <v>3.383435</v>
      </c>
    </row>
    <row r="7830" spans="1:2">
      <c r="A7830" s="7">
        <v>-0.9</v>
      </c>
      <c r="B7830" s="7">
        <v>4.2771660000000002</v>
      </c>
    </row>
    <row r="7831" spans="1:2">
      <c r="A7831" s="7">
        <v>-0.9</v>
      </c>
      <c r="B7831" s="7">
        <v>2.277787</v>
      </c>
    </row>
    <row r="7832" spans="1:2">
      <c r="A7832" s="7">
        <v>-0.9</v>
      </c>
      <c r="B7832" s="7">
        <v>4.4050640000000003</v>
      </c>
    </row>
    <row r="7833" spans="1:2">
      <c r="A7833" s="7">
        <v>-0.9</v>
      </c>
      <c r="B7833" s="7">
        <v>2.021957</v>
      </c>
    </row>
    <row r="7834" spans="1:2">
      <c r="A7834" s="7">
        <v>-0.9</v>
      </c>
      <c r="B7834" s="7">
        <v>2.4577200000000001</v>
      </c>
    </row>
    <row r="7835" spans="1:2">
      <c r="A7835" s="7">
        <v>-0.9</v>
      </c>
      <c r="B7835" s="7">
        <v>2.2637719999999999</v>
      </c>
    </row>
    <row r="7836" spans="1:2">
      <c r="A7836" s="7">
        <v>-0.9</v>
      </c>
      <c r="B7836" s="7">
        <v>3.3576809999999999</v>
      </c>
    </row>
    <row r="7837" spans="1:2">
      <c r="A7837" s="7">
        <v>-0.9</v>
      </c>
      <c r="B7837" s="7">
        <v>1.3243689999999999</v>
      </c>
    </row>
    <row r="7838" spans="1:2">
      <c r="A7838" s="7">
        <v>-0.9</v>
      </c>
      <c r="B7838" s="7">
        <v>3.2121710000000001</v>
      </c>
    </row>
    <row r="7839" spans="1:2">
      <c r="A7839" s="7">
        <v>-0.9</v>
      </c>
      <c r="B7839" s="7">
        <v>3.5496500000000002</v>
      </c>
    </row>
    <row r="7840" spans="1:2">
      <c r="A7840" s="7">
        <v>-0.9</v>
      </c>
      <c r="B7840" s="7">
        <v>3.0122960000000001</v>
      </c>
    </row>
    <row r="7841" spans="1:2">
      <c r="A7841" s="7">
        <v>-0.9</v>
      </c>
      <c r="B7841" s="7">
        <v>2.9371290000000001</v>
      </c>
    </row>
    <row r="7842" spans="1:2">
      <c r="A7842" s="7">
        <v>-0.9</v>
      </c>
      <c r="B7842" s="7">
        <v>4.6104060000000002</v>
      </c>
    </row>
    <row r="7843" spans="1:2">
      <c r="A7843" s="7">
        <v>-0.9</v>
      </c>
      <c r="B7843" s="7">
        <v>1.4109659999999999</v>
      </c>
    </row>
    <row r="7844" spans="1:2">
      <c r="A7844" s="7">
        <v>-0.9</v>
      </c>
      <c r="B7844" s="7">
        <v>4.8557560000000004</v>
      </c>
    </row>
    <row r="7845" spans="1:2">
      <c r="A7845" s="7">
        <v>-0.9</v>
      </c>
      <c r="B7845" s="7">
        <v>4.3421479999999999</v>
      </c>
    </row>
    <row r="7846" spans="1:2">
      <c r="A7846" s="7">
        <v>-0.9</v>
      </c>
      <c r="B7846" s="7">
        <v>2.456725</v>
      </c>
    </row>
    <row r="7847" spans="1:2">
      <c r="A7847" s="7">
        <v>-0.9</v>
      </c>
      <c r="B7847" s="7">
        <v>1.5000720000000001</v>
      </c>
    </row>
    <row r="7848" spans="1:2">
      <c r="A7848" s="7">
        <v>-0.9</v>
      </c>
      <c r="B7848" s="7">
        <v>4.4196869999999997</v>
      </c>
    </row>
    <row r="7849" spans="1:2">
      <c r="A7849" s="7">
        <v>-0.9</v>
      </c>
      <c r="B7849" s="7">
        <v>3.057601</v>
      </c>
    </row>
    <row r="7850" spans="1:2">
      <c r="A7850" s="7">
        <v>-0.9</v>
      </c>
      <c r="B7850" s="7">
        <v>3.0911620000000002</v>
      </c>
    </row>
    <row r="7851" spans="1:2">
      <c r="A7851" s="7">
        <v>-0.9</v>
      </c>
      <c r="B7851" s="7">
        <v>1.570352</v>
      </c>
    </row>
    <row r="7852" spans="1:2">
      <c r="A7852" s="7">
        <v>-0.9</v>
      </c>
      <c r="B7852" s="7">
        <v>2.346911</v>
      </c>
    </row>
    <row r="7853" spans="1:2">
      <c r="A7853" s="7">
        <v>-0.9</v>
      </c>
      <c r="B7853" s="7">
        <v>1.3179559999999999</v>
      </c>
    </row>
    <row r="7854" spans="1:2">
      <c r="A7854" s="7">
        <v>-0.9</v>
      </c>
      <c r="B7854" s="7">
        <v>3.6858270000000002</v>
      </c>
    </row>
    <row r="7855" spans="1:2">
      <c r="A7855" s="7">
        <v>-0.9</v>
      </c>
      <c r="B7855" s="7">
        <v>2.4461930000000001</v>
      </c>
    </row>
    <row r="7856" spans="1:2">
      <c r="A7856" s="7">
        <v>-0.9</v>
      </c>
      <c r="B7856" s="7">
        <v>3.2135530000000001</v>
      </c>
    </row>
    <row r="7857" spans="1:2">
      <c r="A7857" s="7">
        <v>-0.9</v>
      </c>
      <c r="B7857" s="7">
        <v>3.4386899999999998</v>
      </c>
    </row>
    <row r="7858" spans="1:2">
      <c r="A7858" s="7">
        <v>-0.9</v>
      </c>
      <c r="B7858" s="7">
        <v>2.74912</v>
      </c>
    </row>
    <row r="7859" spans="1:2">
      <c r="A7859" s="7">
        <v>-0.9</v>
      </c>
      <c r="B7859" s="7">
        <v>3.186633</v>
      </c>
    </row>
    <row r="7860" spans="1:2">
      <c r="A7860" s="7">
        <v>-0.9</v>
      </c>
      <c r="B7860" s="7">
        <v>1.5129250000000001</v>
      </c>
    </row>
    <row r="7861" spans="1:2">
      <c r="A7861" s="7">
        <v>-0.9</v>
      </c>
      <c r="B7861" s="7">
        <v>2.669781</v>
      </c>
    </row>
    <row r="7862" spans="1:2">
      <c r="A7862" s="7">
        <v>-0.9</v>
      </c>
      <c r="B7862" s="7">
        <v>4.6533329999999999</v>
      </c>
    </row>
    <row r="7863" spans="1:2">
      <c r="A7863" s="7">
        <v>-0.9</v>
      </c>
      <c r="B7863" s="7">
        <v>3.4001999999999999</v>
      </c>
    </row>
    <row r="7864" spans="1:2">
      <c r="A7864" s="7">
        <v>-0.9</v>
      </c>
      <c r="B7864" s="7">
        <v>1.5071079999999999</v>
      </c>
    </row>
    <row r="7865" spans="1:2">
      <c r="A7865" s="7">
        <v>-0.9</v>
      </c>
      <c r="B7865" s="7">
        <v>3.648514</v>
      </c>
    </row>
    <row r="7866" spans="1:2">
      <c r="A7866" s="7">
        <v>-0.9</v>
      </c>
      <c r="B7866" s="7">
        <v>1.374271</v>
      </c>
    </row>
    <row r="7867" spans="1:2">
      <c r="A7867" s="7">
        <v>-0.9</v>
      </c>
      <c r="B7867" s="7">
        <v>4.0732619999999997</v>
      </c>
    </row>
    <row r="7868" spans="1:2">
      <c r="A7868" s="7">
        <v>-0.9</v>
      </c>
      <c r="B7868" s="7">
        <v>2.3888889999999998</v>
      </c>
    </row>
    <row r="7869" spans="1:2">
      <c r="A7869" s="7">
        <v>-0.9</v>
      </c>
      <c r="B7869" s="7">
        <v>3.24716</v>
      </c>
    </row>
    <row r="7870" spans="1:2">
      <c r="A7870" s="7">
        <v>-0.9</v>
      </c>
      <c r="B7870" s="7">
        <v>2.0454249999999998</v>
      </c>
    </row>
    <row r="7871" spans="1:2">
      <c r="A7871" s="7">
        <v>-0.9</v>
      </c>
      <c r="B7871" s="7">
        <v>2.7455759999999998</v>
      </c>
    </row>
    <row r="7872" spans="1:2">
      <c r="A7872" s="7">
        <v>-0.9</v>
      </c>
      <c r="B7872" s="7">
        <v>2.8037429999999999</v>
      </c>
    </row>
    <row r="7873" spans="1:2">
      <c r="A7873" s="7">
        <v>-0.9</v>
      </c>
      <c r="B7873" s="7">
        <v>2.3407779999999998</v>
      </c>
    </row>
    <row r="7874" spans="1:2">
      <c r="A7874" s="7">
        <v>-0.9</v>
      </c>
      <c r="B7874" s="7">
        <v>2.0049109999999999</v>
      </c>
    </row>
    <row r="7875" spans="1:2">
      <c r="A7875" s="7">
        <v>-0.9</v>
      </c>
      <c r="B7875" s="7">
        <v>3.0733480000000002</v>
      </c>
    </row>
    <row r="7876" spans="1:2">
      <c r="A7876" s="7">
        <v>-0.9</v>
      </c>
      <c r="B7876" s="7">
        <v>2.5431339999999998</v>
      </c>
    </row>
    <row r="7877" spans="1:2">
      <c r="A7877" s="7">
        <v>-0.9</v>
      </c>
      <c r="B7877" s="7">
        <v>3.7263289999999998</v>
      </c>
    </row>
    <row r="7878" spans="1:2">
      <c r="A7878" s="7">
        <v>-0.9</v>
      </c>
      <c r="B7878" s="7">
        <v>4.3968559999999997</v>
      </c>
    </row>
    <row r="7879" spans="1:2">
      <c r="A7879" s="7">
        <v>-0.9</v>
      </c>
      <c r="B7879" s="7">
        <v>1.396541</v>
      </c>
    </row>
    <row r="7880" spans="1:2">
      <c r="A7880" s="7">
        <v>-0.9</v>
      </c>
      <c r="B7880" s="7">
        <v>3.1473610000000001</v>
      </c>
    </row>
    <row r="7881" spans="1:2">
      <c r="A7881" s="7">
        <v>-0.9</v>
      </c>
      <c r="B7881" s="7">
        <v>1.829806</v>
      </c>
    </row>
    <row r="7882" spans="1:2">
      <c r="A7882" s="7">
        <v>-0.9</v>
      </c>
      <c r="B7882" s="7">
        <v>2.4891019999999999</v>
      </c>
    </row>
    <row r="7883" spans="1:2">
      <c r="A7883" s="7">
        <v>-0.9</v>
      </c>
      <c r="B7883" s="7">
        <v>4.5990320000000002</v>
      </c>
    </row>
    <row r="7884" spans="1:2">
      <c r="A7884" s="7">
        <v>-0.9</v>
      </c>
      <c r="B7884" s="7">
        <v>6.3859069999999996</v>
      </c>
    </row>
    <row r="7885" spans="1:2">
      <c r="A7885" s="7">
        <v>-0.9</v>
      </c>
      <c r="B7885" s="7">
        <v>2.9431250000000002</v>
      </c>
    </row>
    <row r="7886" spans="1:2">
      <c r="A7886" s="7">
        <v>-0.9</v>
      </c>
      <c r="B7886" s="7">
        <v>3.1970740000000002</v>
      </c>
    </row>
    <row r="7887" spans="1:2">
      <c r="A7887" s="7">
        <v>-0.91</v>
      </c>
      <c r="B7887" s="7">
        <v>2.0018259999999999</v>
      </c>
    </row>
    <row r="7888" spans="1:2">
      <c r="A7888" s="7">
        <v>-0.91</v>
      </c>
      <c r="B7888" s="7">
        <v>2.0704500000000001</v>
      </c>
    </row>
    <row r="7889" spans="1:2">
      <c r="A7889" s="7">
        <v>-0.91</v>
      </c>
      <c r="B7889" s="7">
        <v>3.0470799999999998</v>
      </c>
    </row>
    <row r="7890" spans="1:2">
      <c r="A7890" s="7">
        <v>-0.91</v>
      </c>
      <c r="B7890" s="7">
        <v>5.130509</v>
      </c>
    </row>
    <row r="7891" spans="1:2">
      <c r="A7891" s="7">
        <v>-0.91</v>
      </c>
      <c r="B7891" s="7">
        <v>1.4109449999999999</v>
      </c>
    </row>
    <row r="7892" spans="1:2">
      <c r="A7892" s="7">
        <v>-0.91</v>
      </c>
      <c r="B7892" s="7">
        <v>1.814657</v>
      </c>
    </row>
    <row r="7893" spans="1:2">
      <c r="A7893" s="7">
        <v>-0.91</v>
      </c>
      <c r="B7893" s="7">
        <v>2.2573629999999998</v>
      </c>
    </row>
    <row r="7894" spans="1:2">
      <c r="A7894" s="7">
        <v>-0.91</v>
      </c>
      <c r="B7894" s="7">
        <v>3.2121569999999999</v>
      </c>
    </row>
    <row r="7895" spans="1:2">
      <c r="A7895" s="7">
        <v>-0.91</v>
      </c>
      <c r="B7895" s="7">
        <v>1.594751</v>
      </c>
    </row>
    <row r="7896" spans="1:2">
      <c r="A7896" s="7">
        <v>-0.91</v>
      </c>
      <c r="B7896" s="7">
        <v>1.812103</v>
      </c>
    </row>
    <row r="7897" spans="1:2">
      <c r="A7897" s="7">
        <v>-0.91</v>
      </c>
      <c r="B7897" s="7">
        <v>3.5930610000000001</v>
      </c>
    </row>
    <row r="7898" spans="1:2">
      <c r="A7898" s="7">
        <v>-0.91</v>
      </c>
      <c r="B7898" s="7">
        <v>2.9110140000000002</v>
      </c>
    </row>
    <row r="7899" spans="1:2">
      <c r="A7899" s="7">
        <v>-0.91</v>
      </c>
      <c r="B7899" s="7">
        <v>2.800522</v>
      </c>
    </row>
    <row r="7900" spans="1:2">
      <c r="A7900" s="7">
        <v>-0.91</v>
      </c>
      <c r="B7900" s="7">
        <v>1.3552329999999999</v>
      </c>
    </row>
    <row r="7901" spans="1:2">
      <c r="A7901" s="7">
        <v>-0.91</v>
      </c>
      <c r="B7901" s="7">
        <v>1.5835790000000001</v>
      </c>
    </row>
    <row r="7902" spans="1:2">
      <c r="A7902" s="7">
        <v>-0.91</v>
      </c>
      <c r="B7902" s="7">
        <v>2.9051870000000002</v>
      </c>
    </row>
    <row r="7903" spans="1:2">
      <c r="A7903" s="7">
        <v>-0.91</v>
      </c>
      <c r="B7903" s="7">
        <v>2.0673900000000001</v>
      </c>
    </row>
    <row r="7904" spans="1:2">
      <c r="A7904" s="7">
        <v>-0.91</v>
      </c>
      <c r="B7904" s="7">
        <v>1.6202700000000001</v>
      </c>
    </row>
    <row r="7905" spans="1:2">
      <c r="A7905" s="7">
        <v>-0.91</v>
      </c>
      <c r="B7905" s="7">
        <v>2.7505480000000002</v>
      </c>
    </row>
    <row r="7906" spans="1:2">
      <c r="A7906" s="7">
        <v>-0.91</v>
      </c>
      <c r="B7906" s="7">
        <v>2.7888850000000001</v>
      </c>
    </row>
    <row r="7907" spans="1:2">
      <c r="A7907" s="7">
        <v>-0.91</v>
      </c>
      <c r="B7907" s="7">
        <v>3.2554439999999998</v>
      </c>
    </row>
    <row r="7908" spans="1:2">
      <c r="A7908" s="7">
        <v>-0.91</v>
      </c>
      <c r="B7908" s="7">
        <v>4.2659209999999996</v>
      </c>
    </row>
    <row r="7909" spans="1:2">
      <c r="A7909" s="7">
        <v>-0.91</v>
      </c>
      <c r="B7909" s="7">
        <v>4.0828150000000001</v>
      </c>
    </row>
    <row r="7910" spans="1:2">
      <c r="A7910" s="7">
        <v>-0.91</v>
      </c>
      <c r="B7910" s="7">
        <v>4.6201379999999999</v>
      </c>
    </row>
    <row r="7911" spans="1:2">
      <c r="A7911" s="7">
        <v>-0.91</v>
      </c>
      <c r="B7911" s="7">
        <v>3.219643</v>
      </c>
    </row>
    <row r="7912" spans="1:2">
      <c r="A7912" s="7">
        <v>-0.91</v>
      </c>
      <c r="B7912" s="7">
        <v>1.9751030000000001</v>
      </c>
    </row>
    <row r="7913" spans="1:2">
      <c r="A7913" s="7">
        <v>-0.91</v>
      </c>
      <c r="B7913" s="7">
        <v>2.9284349999999999</v>
      </c>
    </row>
    <row r="7914" spans="1:2">
      <c r="A7914" s="7">
        <v>-0.91</v>
      </c>
      <c r="B7914" s="7">
        <v>2.6867939999999999</v>
      </c>
    </row>
    <row r="7915" spans="1:2">
      <c r="A7915" s="7">
        <v>-0.91</v>
      </c>
      <c r="B7915" s="7">
        <v>3.5178180000000001</v>
      </c>
    </row>
    <row r="7916" spans="1:2">
      <c r="A7916" s="7">
        <v>-0.91</v>
      </c>
      <c r="B7916" s="7">
        <v>4.0360760000000004</v>
      </c>
    </row>
    <row r="7917" spans="1:2">
      <c r="A7917" s="7">
        <v>-0.91</v>
      </c>
      <c r="B7917" s="7">
        <v>3.517674</v>
      </c>
    </row>
    <row r="7918" spans="1:2">
      <c r="A7918" s="7">
        <v>-0.91</v>
      </c>
      <c r="B7918" s="7">
        <v>2.522748</v>
      </c>
    </row>
    <row r="7919" spans="1:2">
      <c r="A7919" s="7">
        <v>-0.91</v>
      </c>
      <c r="B7919" s="7">
        <v>2.6981660000000001</v>
      </c>
    </row>
    <row r="7920" spans="1:2">
      <c r="A7920" s="7">
        <v>-0.91</v>
      </c>
      <c r="B7920" s="7">
        <v>4.1106680000000004</v>
      </c>
    </row>
    <row r="7921" spans="1:2">
      <c r="A7921" s="7">
        <v>-0.91</v>
      </c>
      <c r="B7921" s="7">
        <v>2.093737</v>
      </c>
    </row>
    <row r="7922" spans="1:2">
      <c r="A7922" s="7">
        <v>-0.91</v>
      </c>
      <c r="B7922" s="7">
        <v>4.0422339999999997</v>
      </c>
    </row>
    <row r="7923" spans="1:2">
      <c r="A7923" s="7">
        <v>-0.91</v>
      </c>
      <c r="B7923" s="7">
        <v>4.5273349999999999</v>
      </c>
    </row>
    <row r="7924" spans="1:2">
      <c r="A7924" s="7">
        <v>-0.91</v>
      </c>
      <c r="B7924" s="7">
        <v>4.21828</v>
      </c>
    </row>
    <row r="7925" spans="1:2">
      <c r="A7925" s="7">
        <v>-0.91</v>
      </c>
      <c r="B7925" s="7">
        <v>3.6220560000000002</v>
      </c>
    </row>
    <row r="7926" spans="1:2">
      <c r="A7926" s="7">
        <v>-0.91</v>
      </c>
      <c r="B7926" s="7">
        <v>3.0263559999999998</v>
      </c>
    </row>
    <row r="7927" spans="1:2">
      <c r="A7927" s="7">
        <v>-0.91</v>
      </c>
      <c r="B7927" s="7">
        <v>2.1658469999999999</v>
      </c>
    </row>
    <row r="7928" spans="1:2">
      <c r="A7928" s="7">
        <v>-0.91</v>
      </c>
      <c r="B7928" s="7">
        <v>4.5491659999999996</v>
      </c>
    </row>
    <row r="7929" spans="1:2">
      <c r="A7929" s="7">
        <v>-0.91</v>
      </c>
      <c r="B7929" s="7">
        <v>1.7579419999999999</v>
      </c>
    </row>
    <row r="7930" spans="1:2">
      <c r="A7930" s="7">
        <v>-0.91</v>
      </c>
      <c r="B7930" s="7">
        <v>1.6034409999999999</v>
      </c>
    </row>
    <row r="7931" spans="1:2">
      <c r="A7931" s="7">
        <v>-0.91</v>
      </c>
      <c r="B7931" s="7">
        <v>2.8411870000000001</v>
      </c>
    </row>
    <row r="7932" spans="1:2">
      <c r="A7932" s="7">
        <v>-0.91</v>
      </c>
      <c r="B7932" s="7">
        <v>2.4100389999999998</v>
      </c>
    </row>
    <row r="7933" spans="1:2">
      <c r="A7933" s="7">
        <v>-0.91</v>
      </c>
      <c r="B7933" s="7">
        <v>2.5151330000000001</v>
      </c>
    </row>
    <row r="7934" spans="1:2">
      <c r="A7934" s="7">
        <v>-0.91</v>
      </c>
      <c r="B7934" s="7">
        <v>6.667154</v>
      </c>
    </row>
    <row r="7935" spans="1:2">
      <c r="A7935" s="7">
        <v>-0.91</v>
      </c>
      <c r="B7935" s="7">
        <v>3.2561300000000002</v>
      </c>
    </row>
    <row r="7936" spans="1:2">
      <c r="A7936" s="7">
        <v>-0.91</v>
      </c>
      <c r="B7936" s="7">
        <v>3.4275730000000002</v>
      </c>
    </row>
    <row r="7937" spans="1:2">
      <c r="A7937" s="7">
        <v>-0.91</v>
      </c>
      <c r="B7937" s="7">
        <v>3.6211340000000001</v>
      </c>
    </row>
    <row r="7938" spans="1:2">
      <c r="A7938" s="7">
        <v>-0.91</v>
      </c>
      <c r="B7938" s="7">
        <v>2.352922</v>
      </c>
    </row>
    <row r="7939" spans="1:2">
      <c r="A7939" s="7">
        <v>-0.91</v>
      </c>
      <c r="B7939" s="7">
        <v>4.8810209999999996</v>
      </c>
    </row>
    <row r="7940" spans="1:2">
      <c r="A7940" s="7">
        <v>-0.91</v>
      </c>
      <c r="B7940" s="7">
        <v>2.1067279999999999</v>
      </c>
    </row>
    <row r="7941" spans="1:2">
      <c r="A7941" s="7">
        <v>-0.91</v>
      </c>
      <c r="B7941" s="7">
        <v>3.7105329999999999</v>
      </c>
    </row>
    <row r="7942" spans="1:2">
      <c r="A7942" s="7">
        <v>-0.91</v>
      </c>
      <c r="B7942" s="7">
        <v>3.8697249999999999</v>
      </c>
    </row>
    <row r="7943" spans="1:2">
      <c r="A7943" s="7">
        <v>-0.91</v>
      </c>
      <c r="B7943" s="7">
        <v>2.4784290000000002</v>
      </c>
    </row>
    <row r="7944" spans="1:2">
      <c r="A7944" s="7">
        <v>-0.91</v>
      </c>
      <c r="B7944" s="7">
        <v>3.3993319999999998</v>
      </c>
    </row>
    <row r="7945" spans="1:2">
      <c r="A7945" s="7">
        <v>-0.91</v>
      </c>
      <c r="B7945" s="7">
        <v>1.7108749999999999</v>
      </c>
    </row>
    <row r="7946" spans="1:2">
      <c r="A7946" s="7">
        <v>-0.91</v>
      </c>
      <c r="B7946" s="7">
        <v>2.5778919999999999</v>
      </c>
    </row>
    <row r="7947" spans="1:2">
      <c r="A7947" s="7">
        <v>-0.91</v>
      </c>
      <c r="B7947" s="7">
        <v>3.5160429999999998</v>
      </c>
    </row>
    <row r="7948" spans="1:2">
      <c r="A7948" s="7">
        <v>-0.91</v>
      </c>
      <c r="B7948" s="7">
        <v>2.0725889999999998</v>
      </c>
    </row>
    <row r="7949" spans="1:2">
      <c r="A7949" s="7">
        <v>-0.91</v>
      </c>
      <c r="B7949" s="7">
        <v>1.4093370000000001</v>
      </c>
    </row>
    <row r="7950" spans="1:2">
      <c r="A7950" s="7">
        <v>-0.92</v>
      </c>
      <c r="B7950" s="7">
        <v>2.4377019999999998</v>
      </c>
    </row>
    <row r="7951" spans="1:2">
      <c r="A7951" s="7">
        <v>-0.92</v>
      </c>
      <c r="B7951" s="7">
        <v>2.4377019999999998</v>
      </c>
    </row>
    <row r="7952" spans="1:2">
      <c r="A7952" s="7">
        <v>-0.92</v>
      </c>
      <c r="B7952" s="7">
        <v>2.3332739999999998</v>
      </c>
    </row>
    <row r="7953" spans="1:2">
      <c r="A7953" s="7">
        <v>-0.92</v>
      </c>
      <c r="B7953" s="7">
        <v>2.8219210000000001</v>
      </c>
    </row>
    <row r="7954" spans="1:2">
      <c r="A7954" s="7">
        <v>-0.92</v>
      </c>
      <c r="B7954" s="7">
        <v>3.000664</v>
      </c>
    </row>
    <row r="7955" spans="1:2">
      <c r="A7955" s="7">
        <v>-0.92</v>
      </c>
      <c r="B7955" s="7">
        <v>2.8190210000000002</v>
      </c>
    </row>
    <row r="7956" spans="1:2">
      <c r="A7956" s="7">
        <v>-0.92</v>
      </c>
      <c r="B7956" s="7">
        <v>2.3088129999999998</v>
      </c>
    </row>
    <row r="7957" spans="1:2">
      <c r="A7957" s="7">
        <v>-0.92</v>
      </c>
      <c r="B7957" s="7">
        <v>3.358298</v>
      </c>
    </row>
    <row r="7958" spans="1:2">
      <c r="A7958" s="7">
        <v>-0.92</v>
      </c>
      <c r="B7958" s="7">
        <v>2.1589010000000002</v>
      </c>
    </row>
    <row r="7959" spans="1:2">
      <c r="A7959" s="7">
        <v>-0.92</v>
      </c>
      <c r="B7959" s="7">
        <v>2.5149379999999999</v>
      </c>
    </row>
    <row r="7960" spans="1:2">
      <c r="A7960" s="7">
        <v>-0.92</v>
      </c>
      <c r="B7960" s="7">
        <v>1.311301</v>
      </c>
    </row>
    <row r="7961" spans="1:2">
      <c r="A7961" s="7">
        <v>-0.92</v>
      </c>
      <c r="B7961" s="7">
        <v>3.9223569999999999</v>
      </c>
    </row>
    <row r="7962" spans="1:2">
      <c r="A7962" s="7">
        <v>-0.92</v>
      </c>
      <c r="B7962" s="7">
        <v>1.566468</v>
      </c>
    </row>
    <row r="7963" spans="1:2">
      <c r="A7963" s="7">
        <v>-0.92</v>
      </c>
      <c r="B7963" s="7">
        <v>1.939945</v>
      </c>
    </row>
    <row r="7964" spans="1:2">
      <c r="A7964" s="7">
        <v>-0.92</v>
      </c>
      <c r="B7964" s="7">
        <v>4.2888149999999996</v>
      </c>
    </row>
    <row r="7965" spans="1:2">
      <c r="A7965" s="7">
        <v>-0.92</v>
      </c>
      <c r="B7965" s="7">
        <v>2.9119579999999998</v>
      </c>
    </row>
    <row r="7966" spans="1:2">
      <c r="A7966" s="7">
        <v>-0.92</v>
      </c>
      <c r="B7966" s="7">
        <v>4.090662</v>
      </c>
    </row>
    <row r="7967" spans="1:2">
      <c r="A7967" s="7">
        <v>-0.92</v>
      </c>
      <c r="B7967" s="7">
        <v>2.4588290000000002</v>
      </c>
    </row>
    <row r="7968" spans="1:2">
      <c r="A7968" s="7">
        <v>-0.92</v>
      </c>
      <c r="B7968" s="7">
        <v>2.6890350000000001</v>
      </c>
    </row>
    <row r="7969" spans="1:2">
      <c r="A7969" s="7">
        <v>-0.92</v>
      </c>
      <c r="B7969" s="7">
        <v>3.5960040000000002</v>
      </c>
    </row>
    <row r="7970" spans="1:2">
      <c r="A7970" s="7">
        <v>-0.92</v>
      </c>
      <c r="B7970" s="7">
        <v>1.488766</v>
      </c>
    </row>
    <row r="7971" spans="1:2">
      <c r="A7971" s="7">
        <v>-0.92</v>
      </c>
      <c r="B7971" s="7">
        <v>2.4098619999999999</v>
      </c>
    </row>
    <row r="7972" spans="1:2">
      <c r="A7972" s="7">
        <v>-0.92</v>
      </c>
      <c r="B7972" s="7">
        <v>2.7283200000000001</v>
      </c>
    </row>
    <row r="7973" spans="1:2">
      <c r="A7973" s="7">
        <v>-0.92</v>
      </c>
      <c r="B7973" s="7">
        <v>1.7590429999999999</v>
      </c>
    </row>
    <row r="7974" spans="1:2">
      <c r="A7974" s="7">
        <v>-0.92</v>
      </c>
      <c r="B7974" s="7">
        <v>2.4058739999999998</v>
      </c>
    </row>
    <row r="7975" spans="1:2">
      <c r="A7975" s="7">
        <v>-0.92</v>
      </c>
      <c r="B7975" s="7">
        <v>2.4520119999999999</v>
      </c>
    </row>
    <row r="7976" spans="1:2">
      <c r="A7976" s="7">
        <v>-0.92</v>
      </c>
      <c r="B7976" s="7">
        <v>3.225746</v>
      </c>
    </row>
    <row r="7977" spans="1:2">
      <c r="A7977" s="7">
        <v>-0.92</v>
      </c>
      <c r="B7977" s="7">
        <v>3.9616639999999999</v>
      </c>
    </row>
    <row r="7978" spans="1:2">
      <c r="A7978" s="7">
        <v>-0.92</v>
      </c>
      <c r="B7978" s="7">
        <v>2.2347980000000001</v>
      </c>
    </row>
    <row r="7979" spans="1:2">
      <c r="A7979" s="7">
        <v>-0.92</v>
      </c>
      <c r="B7979" s="7">
        <v>3.2551429999999999</v>
      </c>
    </row>
    <row r="7980" spans="1:2">
      <c r="A7980" s="7">
        <v>-0.92</v>
      </c>
      <c r="B7980" s="7">
        <v>2.1953459999999998</v>
      </c>
    </row>
    <row r="7981" spans="1:2">
      <c r="A7981" s="7">
        <v>-0.92</v>
      </c>
      <c r="B7981" s="7">
        <v>2.727319</v>
      </c>
    </row>
    <row r="7982" spans="1:2">
      <c r="A7982" s="7">
        <v>-0.92</v>
      </c>
      <c r="B7982" s="7">
        <v>1.683514</v>
      </c>
    </row>
    <row r="7983" spans="1:2">
      <c r="A7983" s="7">
        <v>-0.92</v>
      </c>
      <c r="B7983" s="7">
        <v>4.8534629999999996</v>
      </c>
    </row>
    <row r="7984" spans="1:2">
      <c r="A7984" s="7">
        <v>-0.92</v>
      </c>
      <c r="B7984" s="7">
        <v>3.8237960000000002</v>
      </c>
    </row>
    <row r="7985" spans="1:2">
      <c r="A7985" s="7">
        <v>-0.92</v>
      </c>
      <c r="B7985" s="7">
        <v>4.6864369999999997</v>
      </c>
    </row>
    <row r="7986" spans="1:2">
      <c r="A7986" s="7">
        <v>-0.92</v>
      </c>
      <c r="B7986" s="7">
        <v>1.5620130000000001</v>
      </c>
    </row>
    <row r="7987" spans="1:2">
      <c r="A7987" s="7">
        <v>-0.92</v>
      </c>
      <c r="B7987" s="7">
        <v>2.384865</v>
      </c>
    </row>
    <row r="7988" spans="1:2">
      <c r="A7988" s="7">
        <v>-0.92</v>
      </c>
      <c r="B7988" s="7">
        <v>4.1549230000000001</v>
      </c>
    </row>
    <row r="7989" spans="1:2">
      <c r="A7989" s="7">
        <v>-0.92</v>
      </c>
      <c r="B7989" s="7">
        <v>2.437792</v>
      </c>
    </row>
    <row r="7990" spans="1:2">
      <c r="A7990" s="7">
        <v>-0.92</v>
      </c>
      <c r="B7990" s="7">
        <v>3.5616120000000002</v>
      </c>
    </row>
    <row r="7991" spans="1:2">
      <c r="A7991" s="7">
        <v>-0.92</v>
      </c>
      <c r="B7991" s="7">
        <v>2.7252710000000002</v>
      </c>
    </row>
    <row r="7992" spans="1:2">
      <c r="A7992" s="7">
        <v>-0.92</v>
      </c>
      <c r="B7992" s="7">
        <v>3.7599040000000001</v>
      </c>
    </row>
    <row r="7993" spans="1:2">
      <c r="A7993" s="7">
        <v>-0.92</v>
      </c>
      <c r="B7993" s="7">
        <v>2.6122260000000002</v>
      </c>
    </row>
    <row r="7994" spans="1:2">
      <c r="A7994" s="7">
        <v>-0.92</v>
      </c>
      <c r="B7994" s="7">
        <v>2.2046589999999999</v>
      </c>
    </row>
    <row r="7995" spans="1:2">
      <c r="A7995" s="7">
        <v>-0.92</v>
      </c>
      <c r="B7995" s="7">
        <v>5.0986570000000002</v>
      </c>
    </row>
    <row r="7996" spans="1:2">
      <c r="A7996" s="7">
        <v>-0.92</v>
      </c>
      <c r="B7996" s="7">
        <v>2.3785210000000001</v>
      </c>
    </row>
    <row r="7997" spans="1:2">
      <c r="A7997" s="7">
        <v>-0.92</v>
      </c>
      <c r="B7997" s="7">
        <v>1.794748</v>
      </c>
    </row>
    <row r="7998" spans="1:2">
      <c r="A7998" s="7">
        <v>-0.92</v>
      </c>
      <c r="B7998" s="7">
        <v>3.2187640000000002</v>
      </c>
    </row>
    <row r="7999" spans="1:2">
      <c r="A7999" s="7">
        <v>-0.92</v>
      </c>
      <c r="B7999" s="7">
        <v>2.8385359999999999</v>
      </c>
    </row>
    <row r="8000" spans="1:2">
      <c r="A8000" s="7">
        <v>-0.92</v>
      </c>
      <c r="B8000" s="7">
        <v>2.774365</v>
      </c>
    </row>
    <row r="8001" spans="1:2">
      <c r="A8001" s="7">
        <v>-0.92</v>
      </c>
      <c r="B8001" s="7">
        <v>3.2206589999999999</v>
      </c>
    </row>
    <row r="8002" spans="1:2">
      <c r="A8002" s="7">
        <v>-0.92</v>
      </c>
      <c r="B8002" s="7">
        <v>3.0303249999999999</v>
      </c>
    </row>
    <row r="8003" spans="1:2">
      <c r="A8003" s="7">
        <v>-0.92</v>
      </c>
      <c r="B8003" s="7">
        <v>2.7633649999999998</v>
      </c>
    </row>
    <row r="8004" spans="1:2">
      <c r="A8004" s="7">
        <v>-0.92</v>
      </c>
      <c r="B8004" s="7">
        <v>3.5035790000000002</v>
      </c>
    </row>
    <row r="8005" spans="1:2">
      <c r="A8005" s="7">
        <v>-0.92</v>
      </c>
      <c r="B8005" s="7">
        <v>2.0119060000000002</v>
      </c>
    </row>
    <row r="8006" spans="1:2">
      <c r="A8006" s="7">
        <v>-0.92</v>
      </c>
      <c r="B8006" s="7">
        <v>2.074033</v>
      </c>
    </row>
    <row r="8007" spans="1:2">
      <c r="A8007" s="7">
        <v>-0.92</v>
      </c>
      <c r="B8007" s="7">
        <v>1.4147050000000001</v>
      </c>
    </row>
    <row r="8008" spans="1:2">
      <c r="A8008" s="7">
        <v>-0.92</v>
      </c>
      <c r="B8008" s="7">
        <v>2.8761459999999999</v>
      </c>
    </row>
    <row r="8009" spans="1:2">
      <c r="A8009" s="7">
        <v>-0.92</v>
      </c>
      <c r="B8009" s="7">
        <v>2.7922229999999999</v>
      </c>
    </row>
    <row r="8010" spans="1:2">
      <c r="A8010" s="7">
        <v>-0.92</v>
      </c>
      <c r="B8010" s="7">
        <v>1.987352</v>
      </c>
    </row>
    <row r="8011" spans="1:2">
      <c r="A8011" s="7">
        <v>-0.92</v>
      </c>
      <c r="B8011" s="7">
        <v>2.6513330000000002</v>
      </c>
    </row>
    <row r="8012" spans="1:2">
      <c r="A8012" s="7">
        <v>-0.92</v>
      </c>
      <c r="B8012" s="7">
        <v>2.4071829999999999</v>
      </c>
    </row>
    <row r="8013" spans="1:2">
      <c r="A8013" s="7">
        <v>-0.92</v>
      </c>
      <c r="B8013" s="7">
        <v>4.4553500000000001</v>
      </c>
    </row>
    <row r="8014" spans="1:2">
      <c r="A8014" s="7">
        <v>-0.92</v>
      </c>
      <c r="B8014" s="7">
        <v>3.105998</v>
      </c>
    </row>
    <row r="8015" spans="1:2">
      <c r="A8015" s="7">
        <v>-0.92</v>
      </c>
      <c r="B8015" s="7">
        <v>3.3544330000000002</v>
      </c>
    </row>
    <row r="8016" spans="1:2">
      <c r="A8016" s="7">
        <v>-0.92</v>
      </c>
      <c r="B8016" s="7">
        <v>2.5442499999999999</v>
      </c>
    </row>
    <row r="8017" spans="1:2">
      <c r="A8017" s="7">
        <v>-0.92</v>
      </c>
      <c r="B8017" s="7">
        <v>3.2261700000000002</v>
      </c>
    </row>
    <row r="8018" spans="1:2">
      <c r="A8018" s="7">
        <v>-0.92</v>
      </c>
      <c r="B8018" s="7">
        <v>1.842849</v>
      </c>
    </row>
    <row r="8019" spans="1:2">
      <c r="A8019" s="7">
        <v>-0.92</v>
      </c>
      <c r="B8019" s="7">
        <v>3.3935710000000001</v>
      </c>
    </row>
    <row r="8020" spans="1:2">
      <c r="A8020" s="7">
        <v>-0.92</v>
      </c>
      <c r="B8020" s="7">
        <v>2.4205730000000001</v>
      </c>
    </row>
    <row r="8021" spans="1:2">
      <c r="A8021" s="7">
        <v>-0.93</v>
      </c>
      <c r="B8021" s="7">
        <v>5.2603020000000003</v>
      </c>
    </row>
    <row r="8022" spans="1:2">
      <c r="A8022" s="7">
        <v>-0.93</v>
      </c>
      <c r="B8022" s="7">
        <v>3.945465</v>
      </c>
    </row>
    <row r="8023" spans="1:2">
      <c r="A8023" s="7">
        <v>-0.93</v>
      </c>
      <c r="B8023" s="7">
        <v>1.958286</v>
      </c>
    </row>
    <row r="8024" spans="1:2">
      <c r="A8024" s="7">
        <v>-0.93</v>
      </c>
      <c r="B8024" s="7">
        <v>1.896792</v>
      </c>
    </row>
    <row r="8025" spans="1:2">
      <c r="A8025" s="7">
        <v>-0.93</v>
      </c>
      <c r="B8025" s="7">
        <v>4.7421689999999996</v>
      </c>
    </row>
    <row r="8026" spans="1:2">
      <c r="A8026" s="7">
        <v>-0.93</v>
      </c>
      <c r="B8026" s="7">
        <v>2.1421260000000002</v>
      </c>
    </row>
    <row r="8027" spans="1:2">
      <c r="A8027" s="7">
        <v>-0.93</v>
      </c>
      <c r="B8027" s="7">
        <v>2.6665269999999999</v>
      </c>
    </row>
    <row r="8028" spans="1:2">
      <c r="A8028" s="7">
        <v>-0.93</v>
      </c>
      <c r="B8028" s="7">
        <v>1.600598</v>
      </c>
    </row>
    <row r="8029" spans="1:2">
      <c r="A8029" s="7">
        <v>-0.93</v>
      </c>
      <c r="B8029" s="7">
        <v>2.069912</v>
      </c>
    </row>
    <row r="8030" spans="1:2">
      <c r="A8030" s="7">
        <v>-0.93</v>
      </c>
      <c r="B8030" s="7">
        <v>1.4977419999999999</v>
      </c>
    </row>
    <row r="8031" spans="1:2">
      <c r="A8031" s="7">
        <v>-0.93</v>
      </c>
      <c r="B8031" s="7">
        <v>3.316751</v>
      </c>
    </row>
    <row r="8032" spans="1:2">
      <c r="A8032" s="7">
        <v>-0.93</v>
      </c>
      <c r="B8032" s="7">
        <v>2.8499319999999999</v>
      </c>
    </row>
    <row r="8033" spans="1:2">
      <c r="A8033" s="7">
        <v>-0.93</v>
      </c>
      <c r="B8033" s="7">
        <v>1.4344060000000001</v>
      </c>
    </row>
    <row r="8034" spans="1:2">
      <c r="A8034" s="7">
        <v>-0.93</v>
      </c>
      <c r="B8034" s="7">
        <v>3.3539759999999998</v>
      </c>
    </row>
    <row r="8035" spans="1:2">
      <c r="A8035" s="7">
        <v>-0.93</v>
      </c>
      <c r="B8035" s="7">
        <v>2.1658680000000001</v>
      </c>
    </row>
    <row r="8036" spans="1:2">
      <c r="A8036" s="7">
        <v>-0.93</v>
      </c>
      <c r="B8036" s="7">
        <v>1.9363969999999999</v>
      </c>
    </row>
    <row r="8037" spans="1:2">
      <c r="A8037" s="7">
        <v>-0.93</v>
      </c>
      <c r="B8037" s="7">
        <v>3.9416540000000002</v>
      </c>
    </row>
    <row r="8038" spans="1:2">
      <c r="A8038" s="7">
        <v>-0.93</v>
      </c>
      <c r="B8038" s="7">
        <v>1.980985</v>
      </c>
    </row>
    <row r="8039" spans="1:2">
      <c r="A8039" s="7">
        <v>-0.93</v>
      </c>
      <c r="B8039" s="7">
        <v>2.501595</v>
      </c>
    </row>
    <row r="8040" spans="1:2">
      <c r="A8040" s="7">
        <v>-0.93</v>
      </c>
      <c r="B8040" s="7">
        <v>1.4760610000000001</v>
      </c>
    </row>
    <row r="8041" spans="1:2">
      <c r="A8041" s="7">
        <v>-0.93</v>
      </c>
      <c r="B8041" s="7">
        <v>2.9894829999999999</v>
      </c>
    </row>
    <row r="8042" spans="1:2">
      <c r="A8042" s="7">
        <v>-0.93</v>
      </c>
      <c r="B8042" s="7">
        <v>1.539849</v>
      </c>
    </row>
    <row r="8043" spans="1:2">
      <c r="A8043" s="7">
        <v>-0.93</v>
      </c>
      <c r="B8043" s="7">
        <v>3.549677</v>
      </c>
    </row>
    <row r="8044" spans="1:2">
      <c r="A8044" s="7">
        <v>-0.93</v>
      </c>
      <c r="B8044" s="7">
        <v>2.7231230000000002</v>
      </c>
    </row>
    <row r="8045" spans="1:2">
      <c r="A8045" s="7">
        <v>-0.93</v>
      </c>
      <c r="B8045" s="7">
        <v>3.0475530000000002</v>
      </c>
    </row>
    <row r="8046" spans="1:2">
      <c r="A8046" s="7">
        <v>-0.93</v>
      </c>
      <c r="B8046" s="7">
        <v>3.0475530000000002</v>
      </c>
    </row>
    <row r="8047" spans="1:2">
      <c r="A8047" s="7">
        <v>-0.93</v>
      </c>
      <c r="B8047" s="7">
        <v>1.6481140000000001</v>
      </c>
    </row>
    <row r="8048" spans="1:2">
      <c r="A8048" s="7">
        <v>-0.93</v>
      </c>
      <c r="B8048" s="7">
        <v>2.7196289999999999</v>
      </c>
    </row>
    <row r="8049" spans="1:2">
      <c r="A8049" s="7">
        <v>-0.93</v>
      </c>
      <c r="B8049" s="7">
        <v>2.680374</v>
      </c>
    </row>
    <row r="8050" spans="1:2">
      <c r="A8050" s="7">
        <v>-0.93</v>
      </c>
      <c r="B8050" s="7">
        <v>2.9348489999999998</v>
      </c>
    </row>
    <row r="8051" spans="1:2">
      <c r="A8051" s="7">
        <v>-0.93</v>
      </c>
      <c r="B8051" s="7">
        <v>1.7308190000000001</v>
      </c>
    </row>
    <row r="8052" spans="1:2">
      <c r="A8052" s="7">
        <v>-0.93</v>
      </c>
      <c r="B8052" s="7">
        <v>3.375178</v>
      </c>
    </row>
    <row r="8053" spans="1:2">
      <c r="A8053" s="7">
        <v>-0.93</v>
      </c>
      <c r="B8053" s="7">
        <v>2.6536420000000001</v>
      </c>
    </row>
    <row r="8054" spans="1:2">
      <c r="A8054" s="7">
        <v>-0.93</v>
      </c>
      <c r="B8054" s="7">
        <v>2.7632699999999999</v>
      </c>
    </row>
    <row r="8055" spans="1:2">
      <c r="A8055" s="7">
        <v>-0.93</v>
      </c>
      <c r="B8055" s="7">
        <v>2.6466470000000002</v>
      </c>
    </row>
    <row r="8056" spans="1:2">
      <c r="A8056" s="7">
        <v>-0.93</v>
      </c>
      <c r="B8056" s="7">
        <v>3.6292049999999998</v>
      </c>
    </row>
    <row r="8057" spans="1:2">
      <c r="A8057" s="7">
        <v>-0.93</v>
      </c>
      <c r="B8057" s="7">
        <v>2.7403909999999998</v>
      </c>
    </row>
    <row r="8058" spans="1:2">
      <c r="A8058" s="7">
        <v>-0.93</v>
      </c>
      <c r="B8058" s="7">
        <v>3.1972990000000001</v>
      </c>
    </row>
    <row r="8059" spans="1:2">
      <c r="A8059" s="7">
        <v>-0.93</v>
      </c>
      <c r="B8059" s="7">
        <v>3.4782790000000001</v>
      </c>
    </row>
    <row r="8060" spans="1:2">
      <c r="A8060" s="7">
        <v>-0.93</v>
      </c>
      <c r="B8060" s="7">
        <v>2.4141110000000001</v>
      </c>
    </row>
    <row r="8061" spans="1:2">
      <c r="A8061" s="7">
        <v>-0.93</v>
      </c>
      <c r="B8061" s="7">
        <v>2.7384219999999999</v>
      </c>
    </row>
    <row r="8062" spans="1:2">
      <c r="A8062" s="7">
        <v>-0.93</v>
      </c>
      <c r="B8062" s="7">
        <v>4.4132559999999996</v>
      </c>
    </row>
    <row r="8063" spans="1:2">
      <c r="A8063" s="7">
        <v>-0.93</v>
      </c>
      <c r="B8063" s="7">
        <v>2.2928850000000001</v>
      </c>
    </row>
    <row r="8064" spans="1:2">
      <c r="A8064" s="7">
        <v>-0.93</v>
      </c>
      <c r="B8064" s="7">
        <v>3.0107309999999998</v>
      </c>
    </row>
    <row r="8065" spans="1:2">
      <c r="A8065" s="7">
        <v>-0.93</v>
      </c>
      <c r="B8065" s="7">
        <v>2.613499</v>
      </c>
    </row>
    <row r="8066" spans="1:2">
      <c r="A8066" s="7">
        <v>-0.93</v>
      </c>
      <c r="B8066" s="7">
        <v>1.5564990000000001</v>
      </c>
    </row>
    <row r="8067" spans="1:2">
      <c r="A8067" s="7">
        <v>-0.93</v>
      </c>
      <c r="B8067" s="7">
        <v>3.3981940000000002</v>
      </c>
    </row>
    <row r="8068" spans="1:2">
      <c r="A8068" s="7">
        <v>-0.93</v>
      </c>
      <c r="B8068" s="7">
        <v>2.1842459999999999</v>
      </c>
    </row>
    <row r="8069" spans="1:2">
      <c r="A8069" s="7">
        <v>-0.93</v>
      </c>
      <c r="B8069" s="7">
        <v>4.7719500000000004</v>
      </c>
    </row>
    <row r="8070" spans="1:2">
      <c r="A8070" s="7">
        <v>-0.93</v>
      </c>
      <c r="B8070" s="7">
        <v>3.360687</v>
      </c>
    </row>
    <row r="8071" spans="1:2">
      <c r="A8071" s="7">
        <v>-0.93</v>
      </c>
      <c r="B8071" s="7">
        <v>3.363661</v>
      </c>
    </row>
    <row r="8072" spans="1:2">
      <c r="A8072" s="7">
        <v>-0.93</v>
      </c>
      <c r="B8072" s="7">
        <v>1.373065</v>
      </c>
    </row>
    <row r="8073" spans="1:2">
      <c r="A8073" s="7">
        <v>-0.93</v>
      </c>
      <c r="B8073" s="7">
        <v>1.7548010000000001</v>
      </c>
    </row>
    <row r="8074" spans="1:2">
      <c r="A8074" s="7">
        <v>-0.93</v>
      </c>
      <c r="B8074" s="7">
        <v>2.6870210000000001</v>
      </c>
    </row>
    <row r="8075" spans="1:2">
      <c r="A8075" s="7">
        <v>-0.93</v>
      </c>
      <c r="B8075" s="7">
        <v>4.533353</v>
      </c>
    </row>
    <row r="8076" spans="1:2">
      <c r="A8076" s="7">
        <v>-0.93</v>
      </c>
      <c r="B8076" s="7">
        <v>2.2732610000000002</v>
      </c>
    </row>
    <row r="8077" spans="1:2">
      <c r="A8077" s="7">
        <v>-0.93</v>
      </c>
      <c r="B8077" s="7">
        <v>3.358257</v>
      </c>
    </row>
    <row r="8078" spans="1:2">
      <c r="A8078" s="7">
        <v>-0.93</v>
      </c>
      <c r="B8078" s="7">
        <v>2.0734720000000002</v>
      </c>
    </row>
    <row r="8079" spans="1:2">
      <c r="A8079" s="7">
        <v>-0.93</v>
      </c>
      <c r="B8079" s="7">
        <v>1.75048</v>
      </c>
    </row>
    <row r="8080" spans="1:2">
      <c r="A8080" s="7">
        <v>-0.93</v>
      </c>
      <c r="B8080" s="7">
        <v>3.3322319999999999</v>
      </c>
    </row>
    <row r="8081" spans="1:2">
      <c r="A8081" s="7">
        <v>-0.93</v>
      </c>
      <c r="B8081" s="7">
        <v>4.3215159999999999</v>
      </c>
    </row>
    <row r="8082" spans="1:2">
      <c r="A8082" s="7">
        <v>-0.94</v>
      </c>
      <c r="B8082" s="7">
        <v>1.9590730000000001</v>
      </c>
    </row>
    <row r="8083" spans="1:2">
      <c r="A8083" s="7">
        <v>-0.94</v>
      </c>
      <c r="B8083" s="7">
        <v>3.2082470000000001</v>
      </c>
    </row>
    <row r="8084" spans="1:2">
      <c r="A8084" s="7">
        <v>-0.94</v>
      </c>
      <c r="B8084" s="7">
        <v>1.7394540000000001</v>
      </c>
    </row>
    <row r="8085" spans="1:2">
      <c r="A8085" s="7">
        <v>-0.94</v>
      </c>
      <c r="B8085" s="7">
        <v>2.8554689999999998</v>
      </c>
    </row>
    <row r="8086" spans="1:2">
      <c r="A8086" s="7">
        <v>-0.94</v>
      </c>
      <c r="B8086" s="7">
        <v>2.8554689999999998</v>
      </c>
    </row>
    <row r="8087" spans="1:2">
      <c r="A8087" s="7">
        <v>-0.94</v>
      </c>
      <c r="B8087" s="7">
        <v>4.2391690000000004</v>
      </c>
    </row>
    <row r="8088" spans="1:2">
      <c r="A8088" s="7">
        <v>-0.94</v>
      </c>
      <c r="B8088" s="7">
        <v>3.1857679999999999</v>
      </c>
    </row>
    <row r="8089" spans="1:2">
      <c r="A8089" s="7">
        <v>-0.94</v>
      </c>
      <c r="B8089" s="7">
        <v>2.3163</v>
      </c>
    </row>
    <row r="8090" spans="1:2">
      <c r="A8090" s="7">
        <v>-0.94</v>
      </c>
      <c r="B8090" s="7">
        <v>2.341637</v>
      </c>
    </row>
    <row r="8091" spans="1:2">
      <c r="A8091" s="7">
        <v>-0.94</v>
      </c>
      <c r="B8091" s="7">
        <v>2.0462370000000001</v>
      </c>
    </row>
    <row r="8092" spans="1:2">
      <c r="A8092" s="7">
        <v>-0.94</v>
      </c>
      <c r="B8092" s="7">
        <v>1.3578950000000001</v>
      </c>
    </row>
    <row r="8093" spans="1:2">
      <c r="A8093" s="7">
        <v>-0.94</v>
      </c>
      <c r="B8093" s="7">
        <v>2.2542960000000001</v>
      </c>
    </row>
    <row r="8094" spans="1:2">
      <c r="A8094" s="7">
        <v>-0.94</v>
      </c>
      <c r="B8094" s="7">
        <v>1.782092</v>
      </c>
    </row>
    <row r="8095" spans="1:2">
      <c r="A8095" s="7">
        <v>-0.94</v>
      </c>
      <c r="B8095" s="7">
        <v>2.508356</v>
      </c>
    </row>
    <row r="8096" spans="1:2">
      <c r="A8096" s="7">
        <v>-0.94</v>
      </c>
      <c r="B8096" s="7">
        <v>2.2901400000000001</v>
      </c>
    </row>
    <row r="8097" spans="1:2">
      <c r="A8097" s="7">
        <v>-0.94</v>
      </c>
      <c r="B8097" s="7">
        <v>2.1267610000000001</v>
      </c>
    </row>
    <row r="8098" spans="1:2">
      <c r="A8098" s="7">
        <v>-0.94</v>
      </c>
      <c r="B8098" s="7">
        <v>2.1267610000000001</v>
      </c>
    </row>
    <row r="8099" spans="1:2">
      <c r="A8099" s="7">
        <v>-0.94</v>
      </c>
      <c r="B8099" s="7">
        <v>2.4786389999999998</v>
      </c>
    </row>
    <row r="8100" spans="1:2">
      <c r="A8100" s="7">
        <v>-0.94</v>
      </c>
      <c r="B8100" s="7">
        <v>3.683729</v>
      </c>
    </row>
    <row r="8101" spans="1:2">
      <c r="A8101" s="7">
        <v>-0.94</v>
      </c>
      <c r="B8101" s="7">
        <v>2.689721</v>
      </c>
    </row>
    <row r="8102" spans="1:2">
      <c r="A8102" s="7">
        <v>-0.94</v>
      </c>
      <c r="B8102" s="7">
        <v>2.700367</v>
      </c>
    </row>
    <row r="8103" spans="1:2">
      <c r="A8103" s="7">
        <v>-0.94</v>
      </c>
      <c r="B8103" s="7">
        <v>2.9544630000000001</v>
      </c>
    </row>
    <row r="8104" spans="1:2">
      <c r="A8104" s="7">
        <v>-0.94</v>
      </c>
      <c r="B8104" s="7">
        <v>3.1298900000000001</v>
      </c>
    </row>
    <row r="8105" spans="1:2">
      <c r="A8105" s="7">
        <v>-0.94</v>
      </c>
      <c r="B8105" s="7">
        <v>3.964105</v>
      </c>
    </row>
    <row r="8106" spans="1:2">
      <c r="A8106" s="7">
        <v>-0.94</v>
      </c>
      <c r="B8106" s="7">
        <v>3.5887669999999998</v>
      </c>
    </row>
    <row r="8107" spans="1:2">
      <c r="A8107" s="7">
        <v>-0.94</v>
      </c>
      <c r="B8107" s="7">
        <v>2.4529679999999998</v>
      </c>
    </row>
    <row r="8108" spans="1:2">
      <c r="A8108" s="7">
        <v>-0.94</v>
      </c>
      <c r="B8108" s="7">
        <v>2.4830619999999999</v>
      </c>
    </row>
    <row r="8109" spans="1:2">
      <c r="A8109" s="7">
        <v>-0.94</v>
      </c>
      <c r="B8109" s="7">
        <v>2.0299740000000002</v>
      </c>
    </row>
    <row r="8110" spans="1:2">
      <c r="A8110" s="7">
        <v>-0.94</v>
      </c>
      <c r="B8110" s="7">
        <v>4.3701980000000002</v>
      </c>
    </row>
    <row r="8111" spans="1:2">
      <c r="A8111" s="7">
        <v>-0.94</v>
      </c>
      <c r="B8111" s="7">
        <v>2.1072500000000001</v>
      </c>
    </row>
    <row r="8112" spans="1:2">
      <c r="A8112" s="7">
        <v>-0.94</v>
      </c>
      <c r="B8112" s="7">
        <v>2.2524790000000001</v>
      </c>
    </row>
    <row r="8113" spans="1:2">
      <c r="A8113" s="7">
        <v>-0.94</v>
      </c>
      <c r="B8113" s="7">
        <v>3.0683400000000001</v>
      </c>
    </row>
    <row r="8114" spans="1:2">
      <c r="A8114" s="7">
        <v>-0.94</v>
      </c>
      <c r="B8114" s="7">
        <v>2.5588139999999999</v>
      </c>
    </row>
    <row r="8115" spans="1:2">
      <c r="A8115" s="7">
        <v>-0.94</v>
      </c>
      <c r="B8115" s="7">
        <v>3.9369939999999999</v>
      </c>
    </row>
    <row r="8116" spans="1:2">
      <c r="A8116" s="7">
        <v>-0.94</v>
      </c>
      <c r="B8116" s="7">
        <v>3.4798819999999999</v>
      </c>
    </row>
    <row r="8117" spans="1:2">
      <c r="A8117" s="7">
        <v>-0.94</v>
      </c>
      <c r="B8117" s="7">
        <v>2.5134620000000001</v>
      </c>
    </row>
    <row r="8118" spans="1:2">
      <c r="A8118" s="7">
        <v>-0.94</v>
      </c>
      <c r="B8118" s="7">
        <v>3.3381590000000001</v>
      </c>
    </row>
    <row r="8119" spans="1:2">
      <c r="A8119" s="7">
        <v>-0.94</v>
      </c>
      <c r="B8119" s="7">
        <v>2.7340059999999999</v>
      </c>
    </row>
    <row r="8120" spans="1:2">
      <c r="A8120" s="7">
        <v>-0.94</v>
      </c>
      <c r="B8120" s="7">
        <v>1.75101</v>
      </c>
    </row>
    <row r="8121" spans="1:2">
      <c r="A8121" s="7">
        <v>-0.94</v>
      </c>
      <c r="B8121" s="7">
        <v>2.5735000000000001</v>
      </c>
    </row>
    <row r="8122" spans="1:2">
      <c r="A8122" s="7">
        <v>-0.94</v>
      </c>
      <c r="B8122" s="7">
        <v>4.6273070000000001</v>
      </c>
    </row>
    <row r="8123" spans="1:2">
      <c r="A8123" s="7">
        <v>-0.94</v>
      </c>
      <c r="B8123" s="7">
        <v>4.4575189999999996</v>
      </c>
    </row>
    <row r="8124" spans="1:2">
      <c r="A8124" s="7">
        <v>-0.94</v>
      </c>
      <c r="B8124" s="7">
        <v>3.2807189999999999</v>
      </c>
    </row>
    <row r="8125" spans="1:2">
      <c r="A8125" s="7">
        <v>-0.94</v>
      </c>
      <c r="B8125" s="7">
        <v>2.6098949999999999</v>
      </c>
    </row>
    <row r="8126" spans="1:2">
      <c r="A8126" s="7">
        <v>-0.94</v>
      </c>
      <c r="B8126" s="7">
        <v>3.4840589999999998</v>
      </c>
    </row>
    <row r="8127" spans="1:2">
      <c r="A8127" s="7">
        <v>-0.94</v>
      </c>
      <c r="B8127" s="7">
        <v>1.4101779999999999</v>
      </c>
    </row>
    <row r="8128" spans="1:2">
      <c r="A8128" s="7">
        <v>-0.94</v>
      </c>
      <c r="B8128" s="7">
        <v>4.697883</v>
      </c>
    </row>
    <row r="8129" spans="1:2">
      <c r="A8129" s="7">
        <v>-0.94</v>
      </c>
      <c r="B8129" s="7">
        <v>2.585248</v>
      </c>
    </row>
    <row r="8130" spans="1:2">
      <c r="A8130" s="7">
        <v>-0.94</v>
      </c>
      <c r="B8130" s="7">
        <v>3.2094779999999998</v>
      </c>
    </row>
    <row r="8131" spans="1:2">
      <c r="A8131" s="7">
        <v>-0.94</v>
      </c>
      <c r="B8131" s="7">
        <v>1.9621189999999999</v>
      </c>
    </row>
    <row r="8132" spans="1:2">
      <c r="A8132" s="7">
        <v>-0.94</v>
      </c>
      <c r="B8132" s="7">
        <v>2.2598400000000001</v>
      </c>
    </row>
    <row r="8133" spans="1:2">
      <c r="A8133" s="7">
        <v>-0.94</v>
      </c>
      <c r="B8133" s="7">
        <v>2.6505749999999999</v>
      </c>
    </row>
    <row r="8134" spans="1:2">
      <c r="A8134" s="7">
        <v>-0.94</v>
      </c>
      <c r="B8134" s="7">
        <v>3.0531579999999998</v>
      </c>
    </row>
    <row r="8135" spans="1:2">
      <c r="A8135" s="7">
        <v>-0.94</v>
      </c>
      <c r="B8135" s="7">
        <v>3.3211270000000002</v>
      </c>
    </row>
    <row r="8136" spans="1:2">
      <c r="A8136" s="7">
        <v>-0.94</v>
      </c>
      <c r="B8136" s="7">
        <v>1.949943</v>
      </c>
    </row>
    <row r="8137" spans="1:2">
      <c r="A8137" s="7">
        <v>-0.94</v>
      </c>
      <c r="B8137" s="7">
        <v>1.877429</v>
      </c>
    </row>
    <row r="8138" spans="1:2">
      <c r="A8138" s="7">
        <v>-0.94</v>
      </c>
      <c r="B8138" s="7">
        <v>3.7416330000000002</v>
      </c>
    </row>
    <row r="8139" spans="1:2">
      <c r="A8139" s="7">
        <v>-0.94</v>
      </c>
      <c r="B8139" s="7">
        <v>6.7887729999999999</v>
      </c>
    </row>
    <row r="8140" spans="1:2">
      <c r="A8140" s="7">
        <v>-0.94</v>
      </c>
      <c r="B8140" s="7">
        <v>2.1421209999999999</v>
      </c>
    </row>
    <row r="8141" spans="1:2">
      <c r="A8141" s="7">
        <v>-0.94</v>
      </c>
      <c r="B8141" s="7">
        <v>3.8182390000000002</v>
      </c>
    </row>
    <row r="8142" spans="1:2">
      <c r="A8142" s="7">
        <v>-0.94</v>
      </c>
      <c r="B8142" s="7">
        <v>1.7549090000000001</v>
      </c>
    </row>
    <row r="8143" spans="1:2">
      <c r="A8143" s="7">
        <v>-0.94</v>
      </c>
      <c r="B8143" s="7">
        <v>3.451295</v>
      </c>
    </row>
    <row r="8144" spans="1:2">
      <c r="A8144" s="7">
        <v>-0.94</v>
      </c>
      <c r="B8144" s="7">
        <v>3.484416</v>
      </c>
    </row>
    <row r="8145" spans="1:2">
      <c r="A8145" s="7">
        <v>-0.94</v>
      </c>
      <c r="B8145" s="7">
        <v>3.0891150000000001</v>
      </c>
    </row>
    <row r="8146" spans="1:2">
      <c r="A8146" s="7">
        <v>-0.94</v>
      </c>
      <c r="B8146" s="7">
        <v>3.0891150000000001</v>
      </c>
    </row>
    <row r="8147" spans="1:2">
      <c r="A8147" s="7">
        <v>-0.94</v>
      </c>
      <c r="B8147" s="7">
        <v>2.1049319999999998</v>
      </c>
    </row>
    <row r="8148" spans="1:2">
      <c r="A8148" s="7">
        <v>-0.94</v>
      </c>
      <c r="B8148" s="7">
        <v>2.7442169999999999</v>
      </c>
    </row>
    <row r="8149" spans="1:2">
      <c r="A8149" s="7">
        <v>-0.94</v>
      </c>
      <c r="B8149" s="7">
        <v>1.619105</v>
      </c>
    </row>
    <row r="8150" spans="1:2">
      <c r="A8150" s="7">
        <v>-0.94</v>
      </c>
      <c r="B8150" s="7">
        <v>2.998615</v>
      </c>
    </row>
    <row r="8151" spans="1:2">
      <c r="A8151" s="7">
        <v>-0.94</v>
      </c>
      <c r="B8151" s="7">
        <v>4.327928</v>
      </c>
    </row>
    <row r="8152" spans="1:2">
      <c r="A8152" s="7">
        <v>-0.94</v>
      </c>
      <c r="B8152" s="7">
        <v>4.0384799999999998</v>
      </c>
    </row>
    <row r="8153" spans="1:2">
      <c r="A8153" s="7">
        <v>-0.95</v>
      </c>
      <c r="B8153" s="7">
        <v>2.9995319999999999</v>
      </c>
    </row>
    <row r="8154" spans="1:2">
      <c r="A8154" s="7">
        <v>-0.95</v>
      </c>
      <c r="B8154" s="7">
        <v>1.781533</v>
      </c>
    </row>
    <row r="8155" spans="1:2">
      <c r="A8155" s="7">
        <v>-0.95</v>
      </c>
      <c r="B8155" s="7">
        <v>2.8937719999999998</v>
      </c>
    </row>
    <row r="8156" spans="1:2">
      <c r="A8156" s="7">
        <v>-0.95</v>
      </c>
      <c r="B8156" s="7">
        <v>3.343242</v>
      </c>
    </row>
    <row r="8157" spans="1:2">
      <c r="A8157" s="7">
        <v>-0.95</v>
      </c>
      <c r="B8157" s="7">
        <v>2.983733</v>
      </c>
    </row>
    <row r="8158" spans="1:2">
      <c r="A8158" s="7">
        <v>-0.95</v>
      </c>
      <c r="B8158" s="7">
        <v>2.3919260000000002</v>
      </c>
    </row>
    <row r="8159" spans="1:2">
      <c r="A8159" s="7">
        <v>-0.95</v>
      </c>
      <c r="B8159" s="7">
        <v>2.9206050000000001</v>
      </c>
    </row>
    <row r="8160" spans="1:2">
      <c r="A8160" s="7">
        <v>-0.95</v>
      </c>
      <c r="B8160" s="7">
        <v>2.69604</v>
      </c>
    </row>
    <row r="8161" spans="1:2">
      <c r="A8161" s="7">
        <v>-0.95</v>
      </c>
      <c r="B8161" s="7">
        <v>4.3012259999999998</v>
      </c>
    </row>
    <row r="8162" spans="1:2">
      <c r="A8162" s="7">
        <v>-0.95</v>
      </c>
      <c r="B8162" s="7">
        <v>4.2482800000000003</v>
      </c>
    </row>
    <row r="8163" spans="1:2">
      <c r="A8163" s="7">
        <v>-0.95</v>
      </c>
      <c r="B8163" s="7">
        <v>4.9144360000000002</v>
      </c>
    </row>
    <row r="8164" spans="1:2">
      <c r="A8164" s="7">
        <v>-0.95</v>
      </c>
      <c r="B8164" s="7">
        <v>1.7936179999999999</v>
      </c>
    </row>
    <row r="8165" spans="1:2">
      <c r="A8165" s="7">
        <v>-0.95</v>
      </c>
      <c r="B8165" s="7">
        <v>1.7936179999999999</v>
      </c>
    </row>
    <row r="8166" spans="1:2">
      <c r="A8166" s="7">
        <v>-0.95</v>
      </c>
      <c r="B8166" s="7">
        <v>3.7034910000000001</v>
      </c>
    </row>
    <row r="8167" spans="1:2">
      <c r="A8167" s="7">
        <v>-0.95</v>
      </c>
      <c r="B8167" s="7">
        <v>2.8917220000000001</v>
      </c>
    </row>
    <row r="8168" spans="1:2">
      <c r="A8168" s="7">
        <v>-0.95</v>
      </c>
      <c r="B8168" s="7">
        <v>3.4732829999999999</v>
      </c>
    </row>
    <row r="8169" spans="1:2">
      <c r="A8169" s="7">
        <v>-0.95</v>
      </c>
      <c r="B8169" s="7">
        <v>1.935141</v>
      </c>
    </row>
    <row r="8170" spans="1:2">
      <c r="A8170" s="7">
        <v>-0.95</v>
      </c>
      <c r="B8170" s="7">
        <v>3.9245839999999999</v>
      </c>
    </row>
    <row r="8171" spans="1:2">
      <c r="A8171" s="7">
        <v>-0.95</v>
      </c>
      <c r="B8171" s="7">
        <v>1.541299</v>
      </c>
    </row>
    <row r="8172" spans="1:2">
      <c r="A8172" s="7">
        <v>-0.95</v>
      </c>
      <c r="B8172" s="7">
        <v>3.176396</v>
      </c>
    </row>
    <row r="8173" spans="1:2">
      <c r="A8173" s="7">
        <v>-0.95</v>
      </c>
      <c r="B8173" s="7">
        <v>4.0631769999999996</v>
      </c>
    </row>
    <row r="8174" spans="1:2">
      <c r="A8174" s="7">
        <v>-0.95</v>
      </c>
      <c r="B8174" s="7">
        <v>2.9254920000000002</v>
      </c>
    </row>
    <row r="8175" spans="1:2">
      <c r="A8175" s="7">
        <v>-0.95</v>
      </c>
      <c r="B8175" s="7">
        <v>4.5896400000000002</v>
      </c>
    </row>
    <row r="8176" spans="1:2">
      <c r="A8176" s="7">
        <v>-0.95</v>
      </c>
      <c r="B8176" s="7">
        <v>3.5927739999999999</v>
      </c>
    </row>
    <row r="8177" spans="1:2">
      <c r="A8177" s="7">
        <v>-0.95</v>
      </c>
      <c r="B8177" s="7">
        <v>2.1600199999999998</v>
      </c>
    </row>
    <row r="8178" spans="1:2">
      <c r="A8178" s="7">
        <v>-0.95</v>
      </c>
      <c r="B8178" s="7">
        <v>2.7733650000000001</v>
      </c>
    </row>
    <row r="8179" spans="1:2">
      <c r="A8179" s="7">
        <v>-0.95</v>
      </c>
      <c r="B8179" s="7">
        <v>3.0893299999999999</v>
      </c>
    </row>
    <row r="8180" spans="1:2">
      <c r="A8180" s="7">
        <v>-0.95</v>
      </c>
      <c r="B8180" s="7">
        <v>3.522392</v>
      </c>
    </row>
    <row r="8181" spans="1:2">
      <c r="A8181" s="7">
        <v>-0.95</v>
      </c>
      <c r="B8181" s="7">
        <v>4.98027</v>
      </c>
    </row>
    <row r="8182" spans="1:2">
      <c r="A8182" s="7">
        <v>-0.95</v>
      </c>
      <c r="B8182" s="7">
        <v>3.8547410000000002</v>
      </c>
    </row>
    <row r="8183" spans="1:2">
      <c r="A8183" s="7">
        <v>-0.95</v>
      </c>
      <c r="B8183" s="7">
        <v>5.1919469999999999</v>
      </c>
    </row>
    <row r="8184" spans="1:2">
      <c r="A8184" s="7">
        <v>-0.95</v>
      </c>
      <c r="B8184" s="7">
        <v>3.2265619999999999</v>
      </c>
    </row>
    <row r="8185" spans="1:2">
      <c r="A8185" s="7">
        <v>-0.95</v>
      </c>
      <c r="B8185" s="7">
        <v>2.6662889999999999</v>
      </c>
    </row>
    <row r="8186" spans="1:2">
      <c r="A8186" s="7">
        <v>-0.95</v>
      </c>
      <c r="B8186" s="7">
        <v>2.9520119999999999</v>
      </c>
    </row>
    <row r="8187" spans="1:2">
      <c r="A8187" s="7">
        <v>-0.95</v>
      </c>
      <c r="B8187" s="7">
        <v>3.7347160000000001</v>
      </c>
    </row>
    <row r="8188" spans="1:2">
      <c r="A8188" s="7">
        <v>-0.95</v>
      </c>
      <c r="B8188" s="7">
        <v>2.9698500000000001</v>
      </c>
    </row>
    <row r="8189" spans="1:2">
      <c r="A8189" s="7">
        <v>-0.95</v>
      </c>
      <c r="B8189" s="7">
        <v>1.673281</v>
      </c>
    </row>
    <row r="8190" spans="1:2">
      <c r="A8190" s="7">
        <v>-0.95</v>
      </c>
      <c r="B8190" s="7">
        <v>2.875362</v>
      </c>
    </row>
    <row r="8191" spans="1:2">
      <c r="A8191" s="7">
        <v>-0.95</v>
      </c>
      <c r="B8191" s="7">
        <v>2.2188340000000002</v>
      </c>
    </row>
    <row r="8192" spans="1:2">
      <c r="A8192" s="7">
        <v>-0.95</v>
      </c>
      <c r="B8192" s="7">
        <v>3.2025389999999998</v>
      </c>
    </row>
    <row r="8193" spans="1:2">
      <c r="A8193" s="7">
        <v>-0.95</v>
      </c>
      <c r="B8193" s="7">
        <v>4.4026339999999999</v>
      </c>
    </row>
    <row r="8194" spans="1:2">
      <c r="A8194" s="7">
        <v>-0.95</v>
      </c>
      <c r="B8194" s="7">
        <v>2.6567050000000001</v>
      </c>
    </row>
    <row r="8195" spans="1:2">
      <c r="A8195" s="7">
        <v>-0.95</v>
      </c>
      <c r="B8195" s="7">
        <v>1.576519</v>
      </c>
    </row>
    <row r="8196" spans="1:2">
      <c r="A8196" s="7">
        <v>-0.95</v>
      </c>
      <c r="B8196" s="7">
        <v>3.2133699999999998</v>
      </c>
    </row>
    <row r="8197" spans="1:2">
      <c r="A8197" s="7">
        <v>-0.95</v>
      </c>
      <c r="B8197" s="7">
        <v>3.3339590000000001</v>
      </c>
    </row>
    <row r="8198" spans="1:2">
      <c r="A8198" s="7">
        <v>-0.95</v>
      </c>
      <c r="B8198" s="7">
        <v>2.1396890000000002</v>
      </c>
    </row>
    <row r="8199" spans="1:2">
      <c r="A8199" s="7">
        <v>-0.95</v>
      </c>
      <c r="B8199" s="7">
        <v>1.3267739999999999</v>
      </c>
    </row>
    <row r="8200" spans="1:2">
      <c r="A8200" s="7">
        <v>-0.95</v>
      </c>
      <c r="B8200" s="7">
        <v>3.3921619999999999</v>
      </c>
    </row>
    <row r="8201" spans="1:2">
      <c r="A8201" s="7">
        <v>-0.95</v>
      </c>
      <c r="B8201" s="7">
        <v>1.8900030000000001</v>
      </c>
    </row>
    <row r="8202" spans="1:2">
      <c r="A8202" s="7">
        <v>-0.95</v>
      </c>
      <c r="B8202" s="7">
        <v>3.8437839999999999</v>
      </c>
    </row>
    <row r="8203" spans="1:2">
      <c r="A8203" s="7">
        <v>-0.95</v>
      </c>
      <c r="B8203" s="7">
        <v>2.03904</v>
      </c>
    </row>
    <row r="8204" spans="1:2">
      <c r="A8204" s="7">
        <v>-0.95</v>
      </c>
      <c r="B8204" s="7">
        <v>4.7385320000000002</v>
      </c>
    </row>
    <row r="8205" spans="1:2">
      <c r="A8205" s="7">
        <v>-0.95</v>
      </c>
      <c r="B8205" s="7">
        <v>2.1971850000000002</v>
      </c>
    </row>
    <row r="8206" spans="1:2">
      <c r="A8206" s="7">
        <v>-0.95</v>
      </c>
      <c r="B8206" s="7">
        <v>2.1191179999999998</v>
      </c>
    </row>
    <row r="8207" spans="1:2">
      <c r="A8207" s="7">
        <v>-0.95</v>
      </c>
      <c r="B8207" s="7">
        <v>2.5744690000000001</v>
      </c>
    </row>
    <row r="8208" spans="1:2">
      <c r="A8208" s="7">
        <v>-0.96</v>
      </c>
      <c r="B8208" s="7">
        <v>2.078265</v>
      </c>
    </row>
    <row r="8209" spans="1:2">
      <c r="A8209" s="7">
        <v>-0.96</v>
      </c>
      <c r="B8209" s="7">
        <v>2.3823880000000002</v>
      </c>
    </row>
    <row r="8210" spans="1:2">
      <c r="A8210" s="7">
        <v>-0.96</v>
      </c>
      <c r="B8210" s="7">
        <v>1.7157910000000001</v>
      </c>
    </row>
    <row r="8211" spans="1:2">
      <c r="A8211" s="7">
        <v>-0.96</v>
      </c>
      <c r="B8211" s="7">
        <v>2.2327219999999999</v>
      </c>
    </row>
    <row r="8212" spans="1:2">
      <c r="A8212" s="7">
        <v>-0.96</v>
      </c>
      <c r="B8212" s="7">
        <v>2.158442</v>
      </c>
    </row>
    <row r="8213" spans="1:2">
      <c r="A8213" s="7">
        <v>-0.96</v>
      </c>
      <c r="B8213" s="7">
        <v>1.7306889999999999</v>
      </c>
    </row>
    <row r="8214" spans="1:2">
      <c r="A8214" s="7">
        <v>-0.96</v>
      </c>
      <c r="B8214" s="7">
        <v>4.2540009999999997</v>
      </c>
    </row>
    <row r="8215" spans="1:2">
      <c r="A8215" s="7">
        <v>-0.96</v>
      </c>
      <c r="B8215" s="7">
        <v>3.0254120000000002</v>
      </c>
    </row>
    <row r="8216" spans="1:2">
      <c r="A8216" s="7">
        <v>-0.96</v>
      </c>
      <c r="B8216" s="7">
        <v>3.3826610000000001</v>
      </c>
    </row>
    <row r="8217" spans="1:2">
      <c r="A8217" s="7">
        <v>-0.96</v>
      </c>
      <c r="B8217" s="7">
        <v>2.6945700000000001</v>
      </c>
    </row>
    <row r="8218" spans="1:2">
      <c r="A8218" s="7">
        <v>-0.96</v>
      </c>
      <c r="B8218" s="7">
        <v>3.6702819999999998</v>
      </c>
    </row>
    <row r="8219" spans="1:2">
      <c r="A8219" s="7">
        <v>-0.96</v>
      </c>
      <c r="B8219" s="7">
        <v>2.8417889999999999</v>
      </c>
    </row>
    <row r="8220" spans="1:2">
      <c r="A8220" s="7">
        <v>-0.96</v>
      </c>
      <c r="B8220" s="7">
        <v>1.9178029999999999</v>
      </c>
    </row>
    <row r="8221" spans="1:2">
      <c r="A8221" s="7">
        <v>-0.96</v>
      </c>
      <c r="B8221" s="7">
        <v>3.5108079999999999</v>
      </c>
    </row>
    <row r="8222" spans="1:2">
      <c r="A8222" s="7">
        <v>-0.96</v>
      </c>
      <c r="B8222" s="7">
        <v>2.2987880000000001</v>
      </c>
    </row>
    <row r="8223" spans="1:2">
      <c r="A8223" s="7">
        <v>-0.96</v>
      </c>
      <c r="B8223" s="7">
        <v>4.028689</v>
      </c>
    </row>
    <row r="8224" spans="1:2">
      <c r="A8224" s="7">
        <v>-0.96</v>
      </c>
      <c r="B8224" s="7">
        <v>4.3642919999999998</v>
      </c>
    </row>
    <row r="8225" spans="1:2">
      <c r="A8225" s="7">
        <v>-0.96</v>
      </c>
      <c r="B8225" s="7">
        <v>1.38324</v>
      </c>
    </row>
    <row r="8226" spans="1:2">
      <c r="A8226" s="7">
        <v>-0.96</v>
      </c>
      <c r="B8226" s="7">
        <v>2.4471539999999998</v>
      </c>
    </row>
    <row r="8227" spans="1:2">
      <c r="A8227" s="7">
        <v>-0.96</v>
      </c>
      <c r="B8227" s="7">
        <v>2.4601660000000001</v>
      </c>
    </row>
    <row r="8228" spans="1:2">
      <c r="A8228" s="7">
        <v>-0.96</v>
      </c>
      <c r="B8228" s="7">
        <v>2.5736569999999999</v>
      </c>
    </row>
    <row r="8229" spans="1:2">
      <c r="A8229" s="7">
        <v>-0.96</v>
      </c>
      <c r="B8229" s="7">
        <v>2.360722</v>
      </c>
    </row>
    <row r="8230" spans="1:2">
      <c r="A8230" s="7">
        <v>-0.96</v>
      </c>
      <c r="B8230" s="7">
        <v>2.7082920000000001</v>
      </c>
    </row>
    <row r="8231" spans="1:2">
      <c r="A8231" s="7">
        <v>-0.96</v>
      </c>
      <c r="B8231" s="7">
        <v>2.492718</v>
      </c>
    </row>
    <row r="8232" spans="1:2">
      <c r="A8232" s="7">
        <v>-0.96</v>
      </c>
      <c r="B8232" s="7">
        <v>2.1672400000000001</v>
      </c>
    </row>
    <row r="8233" spans="1:2">
      <c r="A8233" s="7">
        <v>-0.96</v>
      </c>
      <c r="B8233" s="7">
        <v>3.6838899999999999</v>
      </c>
    </row>
    <row r="8234" spans="1:2">
      <c r="A8234" s="7">
        <v>-0.96</v>
      </c>
      <c r="B8234" s="7">
        <v>3.9826640000000002</v>
      </c>
    </row>
    <row r="8235" spans="1:2">
      <c r="A8235" s="7">
        <v>-0.96</v>
      </c>
      <c r="B8235" s="7">
        <v>3.3826480000000001</v>
      </c>
    </row>
    <row r="8236" spans="1:2">
      <c r="A8236" s="7">
        <v>-0.96</v>
      </c>
      <c r="B8236" s="7">
        <v>4.7533830000000004</v>
      </c>
    </row>
    <row r="8237" spans="1:2">
      <c r="A8237" s="7">
        <v>-0.96</v>
      </c>
      <c r="B8237" s="7">
        <v>2.7860719999999999</v>
      </c>
    </row>
    <row r="8238" spans="1:2">
      <c r="A8238" s="7">
        <v>-0.96</v>
      </c>
      <c r="B8238" s="7">
        <v>2.7577310000000002</v>
      </c>
    </row>
    <row r="8239" spans="1:2">
      <c r="A8239" s="7">
        <v>-0.96</v>
      </c>
      <c r="B8239" s="7">
        <v>3.7309269999999999</v>
      </c>
    </row>
    <row r="8240" spans="1:2">
      <c r="A8240" s="7">
        <v>-0.96</v>
      </c>
      <c r="B8240" s="7">
        <v>1.383372</v>
      </c>
    </row>
    <row r="8241" spans="1:2">
      <c r="A8241" s="7">
        <v>-0.96</v>
      </c>
      <c r="B8241" s="7">
        <v>2.1758820000000001</v>
      </c>
    </row>
    <row r="8242" spans="1:2">
      <c r="A8242" s="7">
        <v>-0.96</v>
      </c>
      <c r="B8242" s="7">
        <v>3.770038</v>
      </c>
    </row>
    <row r="8243" spans="1:2">
      <c r="A8243" s="7">
        <v>-0.96</v>
      </c>
      <c r="B8243" s="7">
        <v>2.2165059999999999</v>
      </c>
    </row>
    <row r="8244" spans="1:2">
      <c r="A8244" s="7">
        <v>-0.96</v>
      </c>
      <c r="B8244" s="7">
        <v>2.1797939999999998</v>
      </c>
    </row>
    <row r="8245" spans="1:2">
      <c r="A8245" s="7">
        <v>-0.96</v>
      </c>
      <c r="B8245" s="7">
        <v>1.7906260000000001</v>
      </c>
    </row>
    <row r="8246" spans="1:2">
      <c r="A8246" s="7">
        <v>-0.96</v>
      </c>
      <c r="B8246" s="7">
        <v>2.4829500000000002</v>
      </c>
    </row>
    <row r="8247" spans="1:2">
      <c r="A8247" s="7">
        <v>-0.96</v>
      </c>
      <c r="B8247" s="7">
        <v>2.7062210000000002</v>
      </c>
    </row>
    <row r="8248" spans="1:2">
      <c r="A8248" s="7">
        <v>-0.96</v>
      </c>
      <c r="B8248" s="7">
        <v>1.6002179999999999</v>
      </c>
    </row>
    <row r="8249" spans="1:2">
      <c r="A8249" s="7">
        <v>-0.96</v>
      </c>
      <c r="B8249" s="7">
        <v>2.3737729999999999</v>
      </c>
    </row>
    <row r="8250" spans="1:2">
      <c r="A8250" s="7">
        <v>-0.96</v>
      </c>
      <c r="B8250" s="7">
        <v>4.4059819999999998</v>
      </c>
    </row>
    <row r="8251" spans="1:2">
      <c r="A8251" s="7">
        <v>-0.96</v>
      </c>
      <c r="B8251" s="7">
        <v>2.9431250000000002</v>
      </c>
    </row>
    <row r="8252" spans="1:2">
      <c r="A8252" s="7">
        <v>-0.96</v>
      </c>
      <c r="B8252" s="7">
        <v>4.5495919999999996</v>
      </c>
    </row>
    <row r="8253" spans="1:2">
      <c r="A8253" s="7">
        <v>-0.96</v>
      </c>
      <c r="B8253" s="7">
        <v>3.700688</v>
      </c>
    </row>
    <row r="8254" spans="1:2">
      <c r="A8254" s="7">
        <v>-0.96</v>
      </c>
      <c r="B8254" s="7">
        <v>2.9795470000000002</v>
      </c>
    </row>
    <row r="8255" spans="1:2">
      <c r="A8255" s="7">
        <v>-0.96</v>
      </c>
      <c r="B8255" s="7">
        <v>1.9439519999999999</v>
      </c>
    </row>
    <row r="8256" spans="1:2">
      <c r="A8256" s="7">
        <v>-0.96</v>
      </c>
      <c r="B8256" s="7">
        <v>2.9662069999999998</v>
      </c>
    </row>
    <row r="8257" spans="1:2">
      <c r="A8257" s="7">
        <v>-0.96</v>
      </c>
      <c r="B8257" s="7">
        <v>1.9085099999999999</v>
      </c>
    </row>
    <row r="8258" spans="1:2">
      <c r="A8258" s="7">
        <v>-0.96</v>
      </c>
      <c r="B8258" s="7">
        <v>2.9598620000000002</v>
      </c>
    </row>
    <row r="8259" spans="1:2">
      <c r="A8259" s="7">
        <v>-0.96</v>
      </c>
      <c r="B8259" s="7">
        <v>4.3241420000000002</v>
      </c>
    </row>
    <row r="8260" spans="1:2">
      <c r="A8260" s="7">
        <v>-0.96</v>
      </c>
      <c r="B8260" s="7">
        <v>1.40734</v>
      </c>
    </row>
    <row r="8261" spans="1:2">
      <c r="A8261" s="7">
        <v>-0.96</v>
      </c>
      <c r="B8261" s="7">
        <v>1.7700359999999999</v>
      </c>
    </row>
    <row r="8262" spans="1:2">
      <c r="A8262" s="7">
        <v>-0.96</v>
      </c>
      <c r="B8262" s="7">
        <v>2.070154</v>
      </c>
    </row>
    <row r="8263" spans="1:2">
      <c r="A8263" s="7">
        <v>-0.97</v>
      </c>
      <c r="B8263" s="7">
        <v>2.1295760000000001</v>
      </c>
    </row>
    <row r="8264" spans="1:2">
      <c r="A8264" s="7">
        <v>-0.97</v>
      </c>
      <c r="B8264" s="7">
        <v>2.9203939999999999</v>
      </c>
    </row>
    <row r="8265" spans="1:2">
      <c r="A8265" s="7">
        <v>-0.97</v>
      </c>
      <c r="B8265" s="7">
        <v>3.4974120000000002</v>
      </c>
    </row>
    <row r="8266" spans="1:2">
      <c r="A8266" s="7">
        <v>-0.97</v>
      </c>
      <c r="B8266" s="7">
        <v>2.7097180000000001</v>
      </c>
    </row>
    <row r="8267" spans="1:2">
      <c r="A8267" s="7">
        <v>-0.97</v>
      </c>
      <c r="B8267" s="7">
        <v>1.64666</v>
      </c>
    </row>
    <row r="8268" spans="1:2">
      <c r="A8268" s="7">
        <v>-0.97</v>
      </c>
      <c r="B8268" s="7">
        <v>2.0385960000000001</v>
      </c>
    </row>
    <row r="8269" spans="1:2">
      <c r="A8269" s="7">
        <v>-0.97</v>
      </c>
      <c r="B8269" s="7">
        <v>3.0414870000000001</v>
      </c>
    </row>
    <row r="8270" spans="1:2">
      <c r="A8270" s="7">
        <v>-0.97</v>
      </c>
      <c r="B8270" s="7">
        <v>2.2790309999999998</v>
      </c>
    </row>
    <row r="8271" spans="1:2">
      <c r="A8271" s="7">
        <v>-0.97</v>
      </c>
      <c r="B8271" s="7">
        <v>3.8547410000000002</v>
      </c>
    </row>
    <row r="8272" spans="1:2">
      <c r="A8272" s="7">
        <v>-0.97</v>
      </c>
      <c r="B8272" s="7">
        <v>2.5924079999999998</v>
      </c>
    </row>
    <row r="8273" spans="1:2">
      <c r="A8273" s="7">
        <v>-0.97</v>
      </c>
      <c r="B8273" s="7">
        <v>2.5503840000000002</v>
      </c>
    </row>
    <row r="8274" spans="1:2">
      <c r="A8274" s="7">
        <v>-0.97</v>
      </c>
      <c r="B8274" s="7">
        <v>2.711894</v>
      </c>
    </row>
    <row r="8275" spans="1:2">
      <c r="A8275" s="7">
        <v>-0.97</v>
      </c>
      <c r="B8275" s="7">
        <v>2.2062750000000002</v>
      </c>
    </row>
    <row r="8276" spans="1:2">
      <c r="A8276" s="7">
        <v>-0.97</v>
      </c>
      <c r="B8276" s="7">
        <v>2.9339360000000001</v>
      </c>
    </row>
    <row r="8277" spans="1:2">
      <c r="A8277" s="7">
        <v>-0.97</v>
      </c>
      <c r="B8277" s="7">
        <v>3.621705</v>
      </c>
    </row>
    <row r="8278" spans="1:2">
      <c r="A8278" s="7">
        <v>-0.97</v>
      </c>
      <c r="B8278" s="7">
        <v>2.5460259999999999</v>
      </c>
    </row>
    <row r="8279" spans="1:2">
      <c r="A8279" s="7">
        <v>-0.97</v>
      </c>
      <c r="B8279" s="7">
        <v>3.506386</v>
      </c>
    </row>
    <row r="8280" spans="1:2">
      <c r="A8280" s="7">
        <v>-0.97</v>
      </c>
      <c r="B8280" s="7">
        <v>2.4641679999999999</v>
      </c>
    </row>
    <row r="8281" spans="1:2">
      <c r="A8281" s="7">
        <v>-0.97</v>
      </c>
      <c r="B8281" s="7">
        <v>1.801226</v>
      </c>
    </row>
    <row r="8282" spans="1:2">
      <c r="A8282" s="7">
        <v>-0.97</v>
      </c>
      <c r="B8282" s="7">
        <v>4.0031549999999996</v>
      </c>
    </row>
    <row r="8283" spans="1:2">
      <c r="A8283" s="7">
        <v>-0.97</v>
      </c>
      <c r="B8283" s="7">
        <v>2.0031870000000001</v>
      </c>
    </row>
    <row r="8284" spans="1:2">
      <c r="A8284" s="7">
        <v>-0.97</v>
      </c>
      <c r="B8284" s="7">
        <v>2.9855070000000001</v>
      </c>
    </row>
    <row r="8285" spans="1:2">
      <c r="A8285" s="7">
        <v>-0.97</v>
      </c>
      <c r="B8285" s="7">
        <v>2.3840319999999999</v>
      </c>
    </row>
    <row r="8286" spans="1:2">
      <c r="A8286" s="7">
        <v>-0.97</v>
      </c>
      <c r="B8286" s="7">
        <v>4.1623130000000002</v>
      </c>
    </row>
    <row r="8287" spans="1:2">
      <c r="A8287" s="7">
        <v>-0.97</v>
      </c>
      <c r="B8287" s="7">
        <v>2.2102270000000002</v>
      </c>
    </row>
    <row r="8288" spans="1:2">
      <c r="A8288" s="7">
        <v>-0.97</v>
      </c>
      <c r="B8288" s="7">
        <v>5.0984579999999999</v>
      </c>
    </row>
    <row r="8289" spans="1:2">
      <c r="A8289" s="7">
        <v>-0.97</v>
      </c>
      <c r="B8289" s="7">
        <v>1.613936</v>
      </c>
    </row>
    <row r="8290" spans="1:2">
      <c r="A8290" s="7">
        <v>-0.97</v>
      </c>
      <c r="B8290" s="7">
        <v>2.766562</v>
      </c>
    </row>
    <row r="8291" spans="1:2">
      <c r="A8291" s="7">
        <v>-0.97</v>
      </c>
      <c r="B8291" s="7">
        <v>2.0828980000000001</v>
      </c>
    </row>
    <row r="8292" spans="1:2">
      <c r="A8292" s="7">
        <v>-0.97</v>
      </c>
      <c r="B8292" s="7">
        <v>3.7079780000000002</v>
      </c>
    </row>
    <row r="8293" spans="1:2">
      <c r="A8293" s="7">
        <v>-0.97</v>
      </c>
      <c r="B8293" s="7">
        <v>3.565896</v>
      </c>
    </row>
    <row r="8294" spans="1:2">
      <c r="A8294" s="7">
        <v>-0.97</v>
      </c>
      <c r="B8294" s="7">
        <v>1.930501</v>
      </c>
    </row>
    <row r="8295" spans="1:2">
      <c r="A8295" s="7">
        <v>-0.97</v>
      </c>
      <c r="B8295" s="7">
        <v>4.9560979999999999</v>
      </c>
    </row>
    <row r="8296" spans="1:2">
      <c r="A8296" s="7">
        <v>-0.97</v>
      </c>
      <c r="B8296" s="7">
        <v>3.1115059999999999</v>
      </c>
    </row>
    <row r="8297" spans="1:2">
      <c r="A8297" s="7">
        <v>-0.97</v>
      </c>
      <c r="B8297" s="7">
        <v>3.6546379999999998</v>
      </c>
    </row>
    <row r="8298" spans="1:2">
      <c r="A8298" s="7">
        <v>-0.97</v>
      </c>
      <c r="B8298" s="7">
        <v>3.0825100000000001</v>
      </c>
    </row>
    <row r="8299" spans="1:2">
      <c r="A8299" s="7">
        <v>-0.97</v>
      </c>
      <c r="B8299" s="7">
        <v>3.7194829999999999</v>
      </c>
    </row>
    <row r="8300" spans="1:2">
      <c r="A8300" s="7">
        <v>-0.97</v>
      </c>
      <c r="B8300" s="7">
        <v>4.0135009999999998</v>
      </c>
    </row>
    <row r="8301" spans="1:2">
      <c r="A8301" s="7">
        <v>-0.97</v>
      </c>
      <c r="B8301" s="7">
        <v>3.6404480000000001</v>
      </c>
    </row>
    <row r="8302" spans="1:2">
      <c r="A8302" s="7">
        <v>-0.97</v>
      </c>
      <c r="B8302" s="7">
        <v>2.7950140000000001</v>
      </c>
    </row>
    <row r="8303" spans="1:2">
      <c r="A8303" s="7">
        <v>-0.97</v>
      </c>
      <c r="B8303" s="7">
        <v>3.5149759999999999</v>
      </c>
    </row>
    <row r="8304" spans="1:2">
      <c r="A8304" s="7">
        <v>-0.97</v>
      </c>
      <c r="B8304" s="7">
        <v>2.5650469999999999</v>
      </c>
    </row>
    <row r="8305" spans="1:2">
      <c r="A8305" s="7">
        <v>-0.97</v>
      </c>
      <c r="B8305" s="7">
        <v>1.9857400000000001</v>
      </c>
    </row>
    <row r="8306" spans="1:2">
      <c r="A8306" s="7">
        <v>-0.97</v>
      </c>
      <c r="B8306" s="7">
        <v>5.6452679999999997</v>
      </c>
    </row>
    <row r="8307" spans="1:2">
      <c r="A8307" s="7">
        <v>-0.97</v>
      </c>
      <c r="B8307" s="7">
        <v>3.798845</v>
      </c>
    </row>
    <row r="8308" spans="1:2">
      <c r="A8308" s="7">
        <v>-0.97</v>
      </c>
      <c r="B8308" s="7">
        <v>3.3577900000000001</v>
      </c>
    </row>
    <row r="8309" spans="1:2">
      <c r="A8309" s="7">
        <v>-0.97</v>
      </c>
      <c r="B8309" s="7">
        <v>4.4983269999999997</v>
      </c>
    </row>
    <row r="8310" spans="1:2">
      <c r="A8310" s="7">
        <v>-0.97</v>
      </c>
      <c r="B8310" s="7">
        <v>4.6300439999999998</v>
      </c>
    </row>
    <row r="8311" spans="1:2">
      <c r="A8311" s="7">
        <v>-0.97</v>
      </c>
      <c r="B8311" s="7">
        <v>3.562411</v>
      </c>
    </row>
    <row r="8312" spans="1:2">
      <c r="A8312" s="7">
        <v>-0.97</v>
      </c>
      <c r="B8312" s="7">
        <v>3.179859</v>
      </c>
    </row>
    <row r="8313" spans="1:2">
      <c r="A8313" s="7">
        <v>-0.97</v>
      </c>
      <c r="B8313" s="7">
        <v>2.4321449999999998</v>
      </c>
    </row>
    <row r="8314" spans="1:2">
      <c r="A8314" s="7">
        <v>-0.97</v>
      </c>
      <c r="B8314" s="7">
        <v>4.4256440000000001</v>
      </c>
    </row>
    <row r="8315" spans="1:2">
      <c r="A8315" s="7">
        <v>-0.98</v>
      </c>
      <c r="B8315" s="7">
        <v>1.489598</v>
      </c>
    </row>
    <row r="8316" spans="1:2">
      <c r="A8316" s="7">
        <v>-0.98</v>
      </c>
      <c r="B8316" s="7">
        <v>1.8297410000000001</v>
      </c>
    </row>
    <row r="8317" spans="1:2">
      <c r="A8317" s="7">
        <v>-0.98</v>
      </c>
      <c r="B8317" s="7">
        <v>3.2228219999999999</v>
      </c>
    </row>
    <row r="8318" spans="1:2">
      <c r="A8318" s="7">
        <v>-0.98</v>
      </c>
      <c r="B8318" s="7">
        <v>1.6661319999999999</v>
      </c>
    </row>
    <row r="8319" spans="1:2">
      <c r="A8319" s="7">
        <v>-0.98</v>
      </c>
      <c r="B8319" s="7">
        <v>1.999916</v>
      </c>
    </row>
    <row r="8320" spans="1:2">
      <c r="A8320" s="7">
        <v>-0.98</v>
      </c>
      <c r="B8320" s="7">
        <v>1.7538819999999999</v>
      </c>
    </row>
    <row r="8321" spans="1:2">
      <c r="A8321" s="7">
        <v>-0.98</v>
      </c>
      <c r="B8321" s="7">
        <v>2.083548</v>
      </c>
    </row>
    <row r="8322" spans="1:2">
      <c r="A8322" s="7">
        <v>-0.98</v>
      </c>
      <c r="B8322" s="7">
        <v>3.8028059999999999</v>
      </c>
    </row>
    <row r="8323" spans="1:2">
      <c r="A8323" s="7">
        <v>-0.98</v>
      </c>
      <c r="B8323" s="7">
        <v>2.9672900000000002</v>
      </c>
    </row>
    <row r="8324" spans="1:2">
      <c r="A8324" s="7">
        <v>-0.98</v>
      </c>
      <c r="B8324" s="7">
        <v>2.4383059999999999</v>
      </c>
    </row>
    <row r="8325" spans="1:2">
      <c r="A8325" s="7">
        <v>-0.98</v>
      </c>
      <c r="B8325" s="7">
        <v>1.862986</v>
      </c>
    </row>
    <row r="8326" spans="1:2">
      <c r="A8326" s="7">
        <v>-0.98</v>
      </c>
      <c r="B8326" s="7">
        <v>2.7263609999999998</v>
      </c>
    </row>
    <row r="8327" spans="1:2">
      <c r="A8327" s="7">
        <v>-0.98</v>
      </c>
      <c r="B8327" s="7">
        <v>3.350257</v>
      </c>
    </row>
    <row r="8328" spans="1:2">
      <c r="A8328" s="7">
        <v>-0.98</v>
      </c>
      <c r="B8328" s="7">
        <v>3.568613</v>
      </c>
    </row>
    <row r="8329" spans="1:2">
      <c r="A8329" s="7">
        <v>-0.98</v>
      </c>
      <c r="B8329" s="7">
        <v>2.865386</v>
      </c>
    </row>
    <row r="8330" spans="1:2">
      <c r="A8330" s="7">
        <v>-0.98</v>
      </c>
      <c r="B8330" s="7">
        <v>3.6855560000000001</v>
      </c>
    </row>
    <row r="8331" spans="1:2">
      <c r="A8331" s="7">
        <v>-0.98</v>
      </c>
      <c r="B8331" s="7">
        <v>3.7985129999999998</v>
      </c>
    </row>
    <row r="8332" spans="1:2">
      <c r="A8332" s="7">
        <v>-0.98</v>
      </c>
      <c r="B8332" s="7">
        <v>2.100835</v>
      </c>
    </row>
    <row r="8333" spans="1:2">
      <c r="A8333" s="7">
        <v>-0.98</v>
      </c>
      <c r="B8333" s="7">
        <v>4.5193139999999996</v>
      </c>
    </row>
    <row r="8334" spans="1:2">
      <c r="A8334" s="7">
        <v>-0.98</v>
      </c>
      <c r="B8334" s="7">
        <v>3.3363839999999998</v>
      </c>
    </row>
    <row r="8335" spans="1:2">
      <c r="A8335" s="7">
        <v>-0.98</v>
      </c>
      <c r="B8335" s="7">
        <v>4.3386230000000001</v>
      </c>
    </row>
    <row r="8336" spans="1:2">
      <c r="A8336" s="7">
        <v>-0.98</v>
      </c>
      <c r="B8336" s="7">
        <v>2.8799039999999998</v>
      </c>
    </row>
    <row r="8337" spans="1:2">
      <c r="A8337" s="7">
        <v>-0.98</v>
      </c>
      <c r="B8337" s="7">
        <v>3.4858889999999998</v>
      </c>
    </row>
    <row r="8338" spans="1:2">
      <c r="A8338" s="7">
        <v>-0.98</v>
      </c>
      <c r="B8338" s="7">
        <v>3.2060569999999999</v>
      </c>
    </row>
    <row r="8339" spans="1:2">
      <c r="A8339" s="7">
        <v>-0.98</v>
      </c>
      <c r="B8339" s="7">
        <v>3.4104890000000001</v>
      </c>
    </row>
    <row r="8340" spans="1:2">
      <c r="A8340" s="7">
        <v>-0.98</v>
      </c>
      <c r="B8340" s="7">
        <v>3.0496470000000002</v>
      </c>
    </row>
    <row r="8341" spans="1:2">
      <c r="A8341" s="7">
        <v>-0.98</v>
      </c>
      <c r="B8341" s="7">
        <v>3.6211989999999998</v>
      </c>
    </row>
    <row r="8342" spans="1:2">
      <c r="A8342" s="7">
        <v>-0.98</v>
      </c>
      <c r="B8342" s="7">
        <v>1.58246</v>
      </c>
    </row>
    <row r="8343" spans="1:2">
      <c r="A8343" s="7">
        <v>-0.98</v>
      </c>
      <c r="B8343" s="7">
        <v>4.7453050000000001</v>
      </c>
    </row>
    <row r="8344" spans="1:2">
      <c r="A8344" s="7">
        <v>-0.98</v>
      </c>
      <c r="B8344" s="7">
        <v>2.5724290000000001</v>
      </c>
    </row>
    <row r="8345" spans="1:2">
      <c r="A8345" s="7">
        <v>-0.98</v>
      </c>
      <c r="B8345" s="7">
        <v>2.8916059999999999</v>
      </c>
    </row>
    <row r="8346" spans="1:2">
      <c r="A8346" s="7">
        <v>-0.98</v>
      </c>
      <c r="B8346" s="7">
        <v>2.2071200000000002</v>
      </c>
    </row>
    <row r="8347" spans="1:2">
      <c r="A8347" s="7">
        <v>-0.98</v>
      </c>
      <c r="B8347" s="7">
        <v>3.973211</v>
      </c>
    </row>
    <row r="8348" spans="1:2">
      <c r="A8348" s="7">
        <v>-0.98</v>
      </c>
      <c r="B8348" s="7">
        <v>3.1049190000000002</v>
      </c>
    </row>
    <row r="8349" spans="1:2">
      <c r="A8349" s="7">
        <v>-0.98</v>
      </c>
      <c r="B8349" s="7">
        <v>2.5323889999999998</v>
      </c>
    </row>
    <row r="8350" spans="1:2">
      <c r="A8350" s="7">
        <v>-0.98</v>
      </c>
      <c r="B8350" s="7">
        <v>2.0383170000000002</v>
      </c>
    </row>
    <row r="8351" spans="1:2">
      <c r="A8351" s="7">
        <v>-0.98</v>
      </c>
      <c r="B8351" s="7">
        <v>2.5638879999999999</v>
      </c>
    </row>
    <row r="8352" spans="1:2">
      <c r="A8352" s="7">
        <v>-0.98</v>
      </c>
      <c r="B8352" s="7">
        <v>3.7788949999999999</v>
      </c>
    </row>
    <row r="8353" spans="1:2">
      <c r="A8353" s="7">
        <v>-0.98</v>
      </c>
      <c r="B8353" s="7">
        <v>2.0526089999999999</v>
      </c>
    </row>
    <row r="8354" spans="1:2">
      <c r="A8354" s="7">
        <v>-0.98</v>
      </c>
      <c r="B8354" s="7">
        <v>3.2786240000000002</v>
      </c>
    </row>
    <row r="8355" spans="1:2">
      <c r="A8355" s="7">
        <v>-0.98</v>
      </c>
      <c r="B8355" s="7">
        <v>1.375632</v>
      </c>
    </row>
    <row r="8356" spans="1:2">
      <c r="A8356" s="7">
        <v>-0.98</v>
      </c>
      <c r="B8356" s="7">
        <v>3.9324119999999998</v>
      </c>
    </row>
    <row r="8357" spans="1:2">
      <c r="A8357" s="7">
        <v>-0.98</v>
      </c>
      <c r="B8357" s="7">
        <v>3.3457180000000002</v>
      </c>
    </row>
    <row r="8358" spans="1:2">
      <c r="A8358" s="7">
        <v>-0.98</v>
      </c>
      <c r="B8358" s="7">
        <v>4.4151400000000001</v>
      </c>
    </row>
    <row r="8359" spans="1:2">
      <c r="A8359" s="7">
        <v>-0.98</v>
      </c>
      <c r="B8359" s="7">
        <v>5.3641170000000002</v>
      </c>
    </row>
    <row r="8360" spans="1:2">
      <c r="A8360" s="7">
        <v>-0.98</v>
      </c>
      <c r="B8360" s="7">
        <v>3.4506770000000002</v>
      </c>
    </row>
    <row r="8361" spans="1:2">
      <c r="A8361" s="7">
        <v>-0.98</v>
      </c>
      <c r="B8361" s="7">
        <v>3.6370119999999999</v>
      </c>
    </row>
    <row r="8362" spans="1:2">
      <c r="A8362" s="7">
        <v>-0.98</v>
      </c>
      <c r="B8362" s="7">
        <v>2.2477779999999998</v>
      </c>
    </row>
    <row r="8363" spans="1:2">
      <c r="A8363" s="7">
        <v>-0.98</v>
      </c>
      <c r="B8363" s="7">
        <v>4.3664940000000003</v>
      </c>
    </row>
    <row r="8364" spans="1:2">
      <c r="A8364" s="7">
        <v>-0.98</v>
      </c>
      <c r="B8364" s="7">
        <v>4.7077900000000001</v>
      </c>
    </row>
    <row r="8365" spans="1:2">
      <c r="A8365" s="7">
        <v>-0.98</v>
      </c>
      <c r="B8365" s="7">
        <v>2.3186019999999998</v>
      </c>
    </row>
    <row r="8366" spans="1:2">
      <c r="A8366" s="7">
        <v>-0.98</v>
      </c>
      <c r="B8366" s="7">
        <v>3.0059619999999998</v>
      </c>
    </row>
    <row r="8367" spans="1:2">
      <c r="A8367" s="7">
        <v>-0.98</v>
      </c>
      <c r="B8367" s="7">
        <v>4.4926009999999996</v>
      </c>
    </row>
    <row r="8368" spans="1:2">
      <c r="A8368" s="7">
        <v>-0.98</v>
      </c>
      <c r="B8368" s="7">
        <v>3.56081</v>
      </c>
    </row>
    <row r="8369" spans="1:2">
      <c r="A8369" s="7">
        <v>-0.98</v>
      </c>
      <c r="B8369" s="7">
        <v>3.6958289999999998</v>
      </c>
    </row>
    <row r="8370" spans="1:2">
      <c r="A8370" s="7">
        <v>-0.99</v>
      </c>
      <c r="B8370" s="7">
        <v>1.7681009999999999</v>
      </c>
    </row>
    <row r="8371" spans="1:2">
      <c r="A8371" s="7">
        <v>-0.99</v>
      </c>
      <c r="B8371" s="7">
        <v>3.749158</v>
      </c>
    </row>
    <row r="8372" spans="1:2">
      <c r="A8372" s="7">
        <v>-0.99</v>
      </c>
      <c r="B8372" s="7">
        <v>2.3000310000000002</v>
      </c>
    </row>
    <row r="8373" spans="1:2">
      <c r="A8373" s="7">
        <v>-0.99</v>
      </c>
      <c r="B8373" s="7">
        <v>2.7452649999999998</v>
      </c>
    </row>
    <row r="8374" spans="1:2">
      <c r="A8374" s="7">
        <v>-0.99</v>
      </c>
      <c r="B8374" s="7">
        <v>5.0763090000000002</v>
      </c>
    </row>
    <row r="8375" spans="1:2">
      <c r="A8375" s="7">
        <v>-0.99</v>
      </c>
      <c r="B8375" s="7">
        <v>2.7882250000000002</v>
      </c>
    </row>
    <row r="8376" spans="1:2">
      <c r="A8376" s="7">
        <v>-0.99</v>
      </c>
      <c r="B8376" s="7">
        <v>3.5041699999999998</v>
      </c>
    </row>
    <row r="8377" spans="1:2">
      <c r="A8377" s="7">
        <v>-0.99</v>
      </c>
      <c r="B8377" s="7">
        <v>2.9945740000000001</v>
      </c>
    </row>
    <row r="8378" spans="1:2">
      <c r="A8378" s="7">
        <v>-0.99</v>
      </c>
      <c r="B8378" s="7">
        <v>3.330927</v>
      </c>
    </row>
    <row r="8379" spans="1:2">
      <c r="A8379" s="7">
        <v>-0.99</v>
      </c>
      <c r="B8379" s="7">
        <v>3.767055</v>
      </c>
    </row>
    <row r="8380" spans="1:2">
      <c r="A8380" s="7">
        <v>-0.99</v>
      </c>
      <c r="B8380" s="7">
        <v>2.5888149999999999</v>
      </c>
    </row>
    <row r="8381" spans="1:2">
      <c r="A8381" s="7">
        <v>-0.99</v>
      </c>
      <c r="B8381" s="7">
        <v>3.3653840000000002</v>
      </c>
    </row>
    <row r="8382" spans="1:2">
      <c r="A8382" s="7">
        <v>-0.99</v>
      </c>
      <c r="B8382" s="7">
        <v>3.4138009999999999</v>
      </c>
    </row>
    <row r="8383" spans="1:2">
      <c r="A8383" s="7">
        <v>-0.99</v>
      </c>
      <c r="B8383" s="7">
        <v>2.8523550000000002</v>
      </c>
    </row>
    <row r="8384" spans="1:2">
      <c r="A8384" s="7">
        <v>-0.99</v>
      </c>
      <c r="B8384" s="7">
        <v>3.1398860000000002</v>
      </c>
    </row>
    <row r="8385" spans="1:2">
      <c r="A8385" s="7">
        <v>-0.99</v>
      </c>
      <c r="B8385" s="7">
        <v>3.1936119999999999</v>
      </c>
    </row>
    <row r="8386" spans="1:2">
      <c r="A8386" s="7">
        <v>-0.99</v>
      </c>
      <c r="B8386" s="7">
        <v>2.0905529999999999</v>
      </c>
    </row>
    <row r="8387" spans="1:2">
      <c r="A8387" s="7">
        <v>-0.99</v>
      </c>
      <c r="B8387" s="7">
        <v>2.8324669999999998</v>
      </c>
    </row>
    <row r="8388" spans="1:2">
      <c r="A8388" s="7">
        <v>-0.99</v>
      </c>
      <c r="B8388" s="7">
        <v>1.459676</v>
      </c>
    </row>
    <row r="8389" spans="1:2">
      <c r="A8389" s="7">
        <v>-0.99</v>
      </c>
      <c r="B8389" s="7">
        <v>5.3514270000000002</v>
      </c>
    </row>
    <row r="8390" spans="1:2">
      <c r="A8390" s="7">
        <v>-0.99</v>
      </c>
      <c r="B8390" s="7">
        <v>4.7998079999999996</v>
      </c>
    </row>
    <row r="8391" spans="1:2">
      <c r="A8391" s="7">
        <v>-0.99</v>
      </c>
      <c r="B8391" s="7">
        <v>3.7295449999999999</v>
      </c>
    </row>
    <row r="8392" spans="1:2">
      <c r="A8392" s="7">
        <v>-0.99</v>
      </c>
      <c r="B8392" s="7">
        <v>3.0841539999999998</v>
      </c>
    </row>
    <row r="8393" spans="1:2">
      <c r="A8393" s="7">
        <v>-0.99</v>
      </c>
      <c r="B8393" s="7">
        <v>3.0841539999999998</v>
      </c>
    </row>
    <row r="8394" spans="1:2">
      <c r="A8394" s="7">
        <v>-0.99</v>
      </c>
      <c r="B8394" s="7">
        <v>3.6684399999999999</v>
      </c>
    </row>
    <row r="8395" spans="1:2">
      <c r="A8395" s="7">
        <v>-0.99</v>
      </c>
      <c r="B8395" s="7">
        <v>1.7520469999999999</v>
      </c>
    </row>
    <row r="8396" spans="1:2">
      <c r="A8396" s="7">
        <v>-0.99</v>
      </c>
      <c r="B8396" s="7">
        <v>3.50482</v>
      </c>
    </row>
    <row r="8397" spans="1:2">
      <c r="A8397" s="7">
        <v>-0.99</v>
      </c>
      <c r="B8397" s="7">
        <v>2.969185</v>
      </c>
    </row>
    <row r="8398" spans="1:2">
      <c r="A8398" s="7">
        <v>-0.99</v>
      </c>
      <c r="B8398" s="7">
        <v>3.8513639999999998</v>
      </c>
    </row>
    <row r="8399" spans="1:2">
      <c r="A8399" s="7">
        <v>-0.99</v>
      </c>
      <c r="B8399" s="7">
        <v>3.458548</v>
      </c>
    </row>
    <row r="8400" spans="1:2">
      <c r="A8400" s="7">
        <v>-0.99</v>
      </c>
      <c r="B8400" s="7">
        <v>2.4056470000000001</v>
      </c>
    </row>
    <row r="8401" spans="1:2">
      <c r="A8401" s="7">
        <v>-0.99</v>
      </c>
      <c r="B8401" s="7">
        <v>4.4619229999999996</v>
      </c>
    </row>
    <row r="8402" spans="1:2">
      <c r="A8402" s="7">
        <v>-0.99</v>
      </c>
      <c r="B8402" s="7">
        <v>2.1176189999999999</v>
      </c>
    </row>
    <row r="8403" spans="1:2">
      <c r="A8403" s="7">
        <v>-0.99</v>
      </c>
      <c r="B8403" s="7">
        <v>1.760343</v>
      </c>
    </row>
    <row r="8404" spans="1:2">
      <c r="A8404" s="7">
        <v>-0.99</v>
      </c>
      <c r="B8404" s="7">
        <v>4.3569699999999996</v>
      </c>
    </row>
    <row r="8405" spans="1:2">
      <c r="A8405" s="7">
        <v>-0.99</v>
      </c>
      <c r="B8405" s="7">
        <v>1.6138140000000001</v>
      </c>
    </row>
    <row r="8406" spans="1:2">
      <c r="A8406" s="7">
        <v>-0.99</v>
      </c>
      <c r="B8406" s="7">
        <v>3.3041070000000001</v>
      </c>
    </row>
    <row r="8407" spans="1:2">
      <c r="A8407" s="7">
        <v>-0.99</v>
      </c>
      <c r="B8407" s="7">
        <v>5.3550469999999999</v>
      </c>
    </row>
    <row r="8408" spans="1:2">
      <c r="A8408" s="7">
        <v>-0.99</v>
      </c>
      <c r="B8408" s="7">
        <v>4.3380380000000001</v>
      </c>
    </row>
    <row r="8409" spans="1:2">
      <c r="A8409" s="7">
        <v>-0.99</v>
      </c>
      <c r="B8409" s="7">
        <v>2.955346</v>
      </c>
    </row>
    <row r="8410" spans="1:2">
      <c r="A8410" s="7">
        <v>-0.99</v>
      </c>
      <c r="B8410" s="7">
        <v>3.1972999999999998</v>
      </c>
    </row>
    <row r="8411" spans="1:2">
      <c r="A8411" s="7">
        <v>-0.99</v>
      </c>
      <c r="B8411" s="7">
        <v>2.6698949999999999</v>
      </c>
    </row>
    <row r="8412" spans="1:2">
      <c r="A8412" s="7">
        <v>-0.99</v>
      </c>
      <c r="B8412" s="7">
        <v>4.1810840000000002</v>
      </c>
    </row>
    <row r="8413" spans="1:2">
      <c r="A8413" s="7">
        <v>-0.99</v>
      </c>
      <c r="B8413" s="7">
        <v>2.2330860000000001</v>
      </c>
    </row>
    <row r="8414" spans="1:2">
      <c r="A8414" s="7">
        <v>-0.99</v>
      </c>
      <c r="B8414" s="7">
        <v>2.181108</v>
      </c>
    </row>
    <row r="8415" spans="1:2">
      <c r="A8415" s="7">
        <v>-0.99</v>
      </c>
      <c r="B8415" s="7">
        <v>4.3598109999999997</v>
      </c>
    </row>
    <row r="8416" spans="1:2">
      <c r="A8416" s="7">
        <v>-0.99</v>
      </c>
      <c r="B8416" s="7">
        <v>3.0838480000000001</v>
      </c>
    </row>
    <row r="8417" spans="1:2">
      <c r="A8417" s="7">
        <v>-0.99</v>
      </c>
      <c r="B8417" s="7">
        <v>4.1431149999999999</v>
      </c>
    </row>
    <row r="8418" spans="1:2">
      <c r="A8418" s="7">
        <v>-0.99</v>
      </c>
      <c r="B8418" s="7">
        <v>2.683789</v>
      </c>
    </row>
    <row r="8419" spans="1:2">
      <c r="A8419" s="7">
        <v>-0.99</v>
      </c>
      <c r="B8419" s="7">
        <v>2.78064</v>
      </c>
    </row>
    <row r="8420" spans="1:2">
      <c r="A8420" s="7">
        <v>-1</v>
      </c>
      <c r="B8420" s="7">
        <v>3.3091719999999998</v>
      </c>
    </row>
    <row r="8421" spans="1:2">
      <c r="A8421" s="7">
        <v>-1</v>
      </c>
      <c r="B8421" s="7">
        <v>3.1554139999999999</v>
      </c>
    </row>
    <row r="8422" spans="1:2">
      <c r="A8422" s="7">
        <v>-1</v>
      </c>
      <c r="B8422" s="7">
        <v>2.356122</v>
      </c>
    </row>
    <row r="8423" spans="1:2">
      <c r="A8423" s="7">
        <v>-1</v>
      </c>
      <c r="B8423" s="7">
        <v>3.8433160000000002</v>
      </c>
    </row>
    <row r="8424" spans="1:2">
      <c r="A8424" s="7">
        <v>-1</v>
      </c>
      <c r="B8424" s="7">
        <v>1.5976459999999999</v>
      </c>
    </row>
    <row r="8425" spans="1:2">
      <c r="A8425" s="7">
        <v>-1</v>
      </c>
      <c r="B8425" s="7">
        <v>3.2463190000000002</v>
      </c>
    </row>
    <row r="8426" spans="1:2">
      <c r="A8426" s="7">
        <v>-1</v>
      </c>
      <c r="B8426" s="7">
        <v>2.982669</v>
      </c>
    </row>
    <row r="8427" spans="1:2">
      <c r="A8427" s="7">
        <v>-1</v>
      </c>
      <c r="B8427" s="7">
        <v>2.2421859999999998</v>
      </c>
    </row>
    <row r="8428" spans="1:2">
      <c r="A8428" s="7">
        <v>-1</v>
      </c>
      <c r="B8428" s="7">
        <v>4.8304960000000001</v>
      </c>
    </row>
    <row r="8429" spans="1:2">
      <c r="A8429" s="7">
        <v>-1</v>
      </c>
      <c r="B8429" s="7">
        <v>2.2559779999999998</v>
      </c>
    </row>
    <row r="8430" spans="1:2">
      <c r="A8430" s="7">
        <v>-1</v>
      </c>
      <c r="B8430" s="7">
        <v>4.5153930000000004</v>
      </c>
    </row>
    <row r="8431" spans="1:2">
      <c r="A8431" s="7">
        <v>-1</v>
      </c>
      <c r="B8431" s="7">
        <v>4.9622349999999997</v>
      </c>
    </row>
    <row r="8432" spans="1:2">
      <c r="A8432" s="7">
        <v>-1</v>
      </c>
      <c r="B8432" s="7">
        <v>1.8960840000000001</v>
      </c>
    </row>
    <row r="8433" spans="1:2">
      <c r="A8433" s="7">
        <v>-1</v>
      </c>
      <c r="B8433" s="7">
        <v>3.7069019999999999</v>
      </c>
    </row>
    <row r="8434" spans="1:2">
      <c r="A8434" s="7">
        <v>-1</v>
      </c>
      <c r="B8434" s="7">
        <v>2.3811239999999998</v>
      </c>
    </row>
    <row r="8435" spans="1:2">
      <c r="A8435" s="7">
        <v>-1</v>
      </c>
      <c r="B8435" s="7">
        <v>2.552168</v>
      </c>
    </row>
    <row r="8436" spans="1:2">
      <c r="A8436" s="7">
        <v>-1</v>
      </c>
      <c r="B8436" s="7">
        <v>3.1398709999999999</v>
      </c>
    </row>
    <row r="8437" spans="1:2">
      <c r="A8437" s="7">
        <v>-1</v>
      </c>
      <c r="B8437" s="7">
        <v>3.0132140000000001</v>
      </c>
    </row>
    <row r="8438" spans="1:2">
      <c r="A8438" s="7">
        <v>-1</v>
      </c>
      <c r="B8438" s="7">
        <v>4.7868199999999996</v>
      </c>
    </row>
    <row r="8439" spans="1:2">
      <c r="A8439" s="7">
        <v>-1</v>
      </c>
      <c r="B8439" s="7">
        <v>3.0623619999999998</v>
      </c>
    </row>
    <row r="8440" spans="1:2">
      <c r="A8440" s="7">
        <v>-1</v>
      </c>
      <c r="B8440" s="7">
        <v>2.1380210000000002</v>
      </c>
    </row>
    <row r="8441" spans="1:2">
      <c r="A8441" s="7">
        <v>-1</v>
      </c>
      <c r="B8441" s="7">
        <v>3.7674650000000001</v>
      </c>
    </row>
    <row r="8442" spans="1:2">
      <c r="A8442" s="7">
        <v>-1</v>
      </c>
      <c r="B8442" s="7">
        <v>4.0748810000000004</v>
      </c>
    </row>
    <row r="8443" spans="1:2">
      <c r="A8443" s="7">
        <v>-1</v>
      </c>
      <c r="B8443" s="7">
        <v>2.7400880000000001</v>
      </c>
    </row>
    <row r="8444" spans="1:2">
      <c r="A8444" s="7">
        <v>-1</v>
      </c>
      <c r="B8444" s="7">
        <v>3.0326029999999999</v>
      </c>
    </row>
    <row r="8445" spans="1:2">
      <c r="A8445" s="7">
        <v>-1</v>
      </c>
      <c r="B8445" s="7">
        <v>3.4357039999999999</v>
      </c>
    </row>
    <row r="8446" spans="1:2">
      <c r="A8446" s="7">
        <v>-1</v>
      </c>
      <c r="B8446" s="7">
        <v>4.2201930000000001</v>
      </c>
    </row>
    <row r="8447" spans="1:2">
      <c r="A8447" s="7">
        <v>-1</v>
      </c>
      <c r="B8447" s="7">
        <v>2.9893800000000001</v>
      </c>
    </row>
    <row r="8448" spans="1:2">
      <c r="A8448" s="7">
        <v>-1</v>
      </c>
      <c r="B8448" s="7">
        <v>1.834452</v>
      </c>
    </row>
    <row r="8449" spans="1:2">
      <c r="A8449" s="7">
        <v>-1</v>
      </c>
      <c r="B8449" s="7">
        <v>2.048753</v>
      </c>
    </row>
    <row r="8450" spans="1:2">
      <c r="A8450" s="7">
        <v>-1</v>
      </c>
      <c r="B8450" s="7">
        <v>4.092123</v>
      </c>
    </row>
    <row r="8451" spans="1:2">
      <c r="A8451" s="7">
        <v>-1</v>
      </c>
      <c r="B8451" s="7">
        <v>2.2321620000000002</v>
      </c>
    </row>
    <row r="8452" spans="1:2">
      <c r="A8452" s="7">
        <v>-1</v>
      </c>
      <c r="B8452" s="7">
        <v>1.743506</v>
      </c>
    </row>
    <row r="8453" spans="1:2">
      <c r="A8453" s="7">
        <v>-1</v>
      </c>
      <c r="B8453" s="7">
        <v>3.3416619999999999</v>
      </c>
    </row>
    <row r="8454" spans="1:2">
      <c r="A8454" s="7">
        <v>-1</v>
      </c>
      <c r="B8454" s="7">
        <v>2.012165</v>
      </c>
    </row>
    <row r="8455" spans="1:2">
      <c r="A8455" s="7">
        <v>-1</v>
      </c>
      <c r="B8455" s="7">
        <v>2.002739</v>
      </c>
    </row>
    <row r="8456" spans="1:2">
      <c r="A8456" s="7">
        <v>-1</v>
      </c>
      <c r="B8456" s="7">
        <v>3.6535609999999998</v>
      </c>
    </row>
    <row r="8457" spans="1:2">
      <c r="A8457" s="7">
        <v>-1</v>
      </c>
      <c r="B8457" s="7">
        <v>2.2576130000000001</v>
      </c>
    </row>
    <row r="8458" spans="1:2">
      <c r="A8458" s="7">
        <v>-1</v>
      </c>
      <c r="B8458" s="7">
        <v>4.3159419999999997</v>
      </c>
    </row>
    <row r="8459" spans="1:2">
      <c r="A8459" s="7">
        <v>-1</v>
      </c>
      <c r="B8459" s="7">
        <v>3.7569520000000001</v>
      </c>
    </row>
    <row r="8460" spans="1:2">
      <c r="A8460" s="7">
        <v>-1</v>
      </c>
      <c r="B8460" s="7">
        <v>2.0691730000000002</v>
      </c>
    </row>
    <row r="8461" spans="1:2">
      <c r="A8461" s="7">
        <v>-1</v>
      </c>
      <c r="B8461" s="7">
        <v>2.9247299999999998</v>
      </c>
    </row>
    <row r="8462" spans="1:2">
      <c r="A8462" s="7">
        <v>-1</v>
      </c>
      <c r="B8462" s="7">
        <v>3.722299</v>
      </c>
    </row>
    <row r="8463" spans="1:2">
      <c r="A8463" s="7">
        <v>-1</v>
      </c>
      <c r="B8463" s="7">
        <v>1.840287</v>
      </c>
    </row>
    <row r="8464" spans="1:2">
      <c r="A8464" s="7">
        <v>-1</v>
      </c>
      <c r="B8464" s="7">
        <v>2.4859249999999999</v>
      </c>
    </row>
    <row r="8465" spans="1:2">
      <c r="A8465" s="7">
        <v>-1.01</v>
      </c>
      <c r="B8465" s="7">
        <v>1.7439</v>
      </c>
    </row>
    <row r="8466" spans="1:2">
      <c r="A8466" s="7">
        <v>-1.01</v>
      </c>
      <c r="B8466" s="7">
        <v>2.4963489999999999</v>
      </c>
    </row>
    <row r="8467" spans="1:2">
      <c r="A8467" s="7">
        <v>-1.01</v>
      </c>
      <c r="B8467" s="7">
        <v>3.183773</v>
      </c>
    </row>
    <row r="8468" spans="1:2">
      <c r="A8468" s="7">
        <v>-1.01</v>
      </c>
      <c r="B8468" s="7">
        <v>2.910838</v>
      </c>
    </row>
    <row r="8469" spans="1:2">
      <c r="A8469" s="7">
        <v>-1.01</v>
      </c>
      <c r="B8469" s="7">
        <v>3.5289510000000002</v>
      </c>
    </row>
    <row r="8470" spans="1:2">
      <c r="A8470" s="7">
        <v>-1.01</v>
      </c>
      <c r="B8470" s="7">
        <v>4.9002949999999998</v>
      </c>
    </row>
    <row r="8471" spans="1:2">
      <c r="A8471" s="7">
        <v>-1.01</v>
      </c>
      <c r="B8471" s="7">
        <v>4.3441850000000004</v>
      </c>
    </row>
    <row r="8472" spans="1:2">
      <c r="A8472" s="7">
        <v>-1.01</v>
      </c>
      <c r="B8472" s="7">
        <v>3.4257270000000002</v>
      </c>
    </row>
    <row r="8473" spans="1:2">
      <c r="A8473" s="7">
        <v>-1.01</v>
      </c>
      <c r="B8473" s="7">
        <v>1.721347</v>
      </c>
    </row>
    <row r="8474" spans="1:2">
      <c r="A8474" s="7">
        <v>-1.01</v>
      </c>
      <c r="B8474" s="7">
        <v>1.6804110000000001</v>
      </c>
    </row>
    <row r="8475" spans="1:2">
      <c r="A8475" s="7">
        <v>-1.01</v>
      </c>
      <c r="B8475" s="7">
        <v>1.4602029999999999</v>
      </c>
    </row>
    <row r="8476" spans="1:2">
      <c r="A8476" s="7">
        <v>-1.01</v>
      </c>
      <c r="B8476" s="7">
        <v>2.398876</v>
      </c>
    </row>
    <row r="8477" spans="1:2">
      <c r="A8477" s="7">
        <v>-1.01</v>
      </c>
      <c r="B8477" s="7">
        <v>4.3980730000000001</v>
      </c>
    </row>
    <row r="8478" spans="1:2">
      <c r="A8478" s="7">
        <v>-1.01</v>
      </c>
      <c r="B8478" s="7">
        <v>2.1575500000000001</v>
      </c>
    </row>
    <row r="8479" spans="1:2">
      <c r="A8479" s="7">
        <v>-1.01</v>
      </c>
      <c r="B8479" s="7">
        <v>4.5999800000000004</v>
      </c>
    </row>
    <row r="8480" spans="1:2">
      <c r="A8480" s="7">
        <v>-1.01</v>
      </c>
      <c r="B8480" s="7">
        <v>3.4540250000000001</v>
      </c>
    </row>
    <row r="8481" spans="1:2">
      <c r="A8481" s="7">
        <v>-1.01</v>
      </c>
      <c r="B8481" s="7">
        <v>4.5668680000000004</v>
      </c>
    </row>
    <row r="8482" spans="1:2">
      <c r="A8482" s="7">
        <v>-1.01</v>
      </c>
      <c r="B8482" s="7">
        <v>1.8116589999999999</v>
      </c>
    </row>
    <row r="8483" spans="1:2">
      <c r="A8483" s="7">
        <v>-1.01</v>
      </c>
      <c r="B8483" s="7">
        <v>2.8522799999999999</v>
      </c>
    </row>
    <row r="8484" spans="1:2">
      <c r="A8484" s="7">
        <v>-1.01</v>
      </c>
      <c r="B8484" s="7">
        <v>2.8800439999999998</v>
      </c>
    </row>
    <row r="8485" spans="1:2">
      <c r="A8485" s="7">
        <v>-1.01</v>
      </c>
      <c r="B8485" s="7">
        <v>3.4828169999999998</v>
      </c>
    </row>
    <row r="8486" spans="1:2">
      <c r="A8486" s="7">
        <v>-1.01</v>
      </c>
      <c r="B8486" s="7">
        <v>1.986464</v>
      </c>
    </row>
    <row r="8487" spans="1:2">
      <c r="A8487" s="7">
        <v>-1.01</v>
      </c>
      <c r="B8487" s="7">
        <v>3.4338730000000002</v>
      </c>
    </row>
    <row r="8488" spans="1:2">
      <c r="A8488" s="7">
        <v>-1.01</v>
      </c>
      <c r="B8488" s="7">
        <v>3.017334</v>
      </c>
    </row>
    <row r="8489" spans="1:2">
      <c r="A8489" s="7">
        <v>-1.01</v>
      </c>
      <c r="B8489" s="7">
        <v>1.9790319999999999</v>
      </c>
    </row>
    <row r="8490" spans="1:2">
      <c r="A8490" s="7">
        <v>-1.01</v>
      </c>
      <c r="B8490" s="7">
        <v>3.7149700000000001</v>
      </c>
    </row>
    <row r="8491" spans="1:2">
      <c r="A8491" s="7">
        <v>-1.01</v>
      </c>
      <c r="B8491" s="7">
        <v>3.568613</v>
      </c>
    </row>
    <row r="8492" spans="1:2">
      <c r="A8492" s="7">
        <v>-1.01</v>
      </c>
      <c r="B8492" s="7">
        <v>3.568613</v>
      </c>
    </row>
    <row r="8493" spans="1:2">
      <c r="A8493" s="7">
        <v>-1.01</v>
      </c>
      <c r="B8493" s="7">
        <v>4.5041849999999997</v>
      </c>
    </row>
    <row r="8494" spans="1:2">
      <c r="A8494" s="7">
        <v>-1.01</v>
      </c>
      <c r="B8494" s="7">
        <v>3.4164140000000001</v>
      </c>
    </row>
    <row r="8495" spans="1:2">
      <c r="A8495" s="7">
        <v>-1.01</v>
      </c>
      <c r="B8495" s="7">
        <v>5.279871</v>
      </c>
    </row>
    <row r="8496" spans="1:2">
      <c r="A8496" s="7">
        <v>-1.01</v>
      </c>
      <c r="B8496" s="7">
        <v>3.798235</v>
      </c>
    </row>
    <row r="8497" spans="1:2">
      <c r="A8497" s="7">
        <v>-1.01</v>
      </c>
      <c r="B8497" s="7">
        <v>3.7208299999999999</v>
      </c>
    </row>
    <row r="8498" spans="1:2">
      <c r="A8498" s="7">
        <v>-1.01</v>
      </c>
      <c r="B8498" s="7">
        <v>4.0078950000000004</v>
      </c>
    </row>
    <row r="8499" spans="1:2">
      <c r="A8499" s="7">
        <v>-1.01</v>
      </c>
      <c r="B8499" s="7">
        <v>4.0078950000000004</v>
      </c>
    </row>
    <row r="8500" spans="1:2">
      <c r="A8500" s="7">
        <v>-1.01</v>
      </c>
      <c r="B8500" s="7">
        <v>2.8872610000000001</v>
      </c>
    </row>
    <row r="8501" spans="1:2">
      <c r="A8501" s="7">
        <v>-1.01</v>
      </c>
      <c r="B8501" s="7">
        <v>1.4721299999999999</v>
      </c>
    </row>
    <row r="8502" spans="1:2">
      <c r="A8502" s="7">
        <v>-1.01</v>
      </c>
      <c r="B8502" s="7">
        <v>2.3560889999999999</v>
      </c>
    </row>
    <row r="8503" spans="1:2">
      <c r="A8503" s="7">
        <v>-1.01</v>
      </c>
      <c r="B8503" s="7">
        <v>3.149473</v>
      </c>
    </row>
    <row r="8504" spans="1:2">
      <c r="A8504" s="7">
        <v>-1.01</v>
      </c>
      <c r="B8504" s="7">
        <v>2.7388940000000002</v>
      </c>
    </row>
    <row r="8505" spans="1:2">
      <c r="A8505" s="7">
        <v>-1.01</v>
      </c>
      <c r="B8505" s="7">
        <v>3.7145280000000001</v>
      </c>
    </row>
    <row r="8506" spans="1:2">
      <c r="A8506" s="7">
        <v>-1.01</v>
      </c>
      <c r="B8506" s="7">
        <v>2.8125399999999998</v>
      </c>
    </row>
    <row r="8507" spans="1:2">
      <c r="A8507" s="7">
        <v>-1.01</v>
      </c>
      <c r="B8507" s="7">
        <v>3.9064070000000002</v>
      </c>
    </row>
    <row r="8508" spans="1:2">
      <c r="A8508" s="7">
        <v>-1.01</v>
      </c>
      <c r="B8508" s="7">
        <v>3.3246060000000002</v>
      </c>
    </row>
    <row r="8509" spans="1:2">
      <c r="A8509" s="7">
        <v>-1.01</v>
      </c>
      <c r="B8509" s="7">
        <v>2.8454329999999999</v>
      </c>
    </row>
    <row r="8510" spans="1:2">
      <c r="A8510" s="7">
        <v>-1.01</v>
      </c>
      <c r="B8510" s="7">
        <v>4.2724019999999996</v>
      </c>
    </row>
    <row r="8511" spans="1:2">
      <c r="A8511" s="7">
        <v>-1.01</v>
      </c>
      <c r="B8511" s="7">
        <v>4.8318260000000004</v>
      </c>
    </row>
    <row r="8512" spans="1:2">
      <c r="A8512" s="7">
        <v>-1.01</v>
      </c>
      <c r="B8512" s="7">
        <v>4.5495919999999996</v>
      </c>
    </row>
    <row r="8513" spans="1:2">
      <c r="A8513" s="7">
        <v>-1.01</v>
      </c>
      <c r="B8513" s="7">
        <v>3.3075600000000001</v>
      </c>
    </row>
    <row r="8514" spans="1:2">
      <c r="A8514" s="7">
        <v>-1.01</v>
      </c>
      <c r="B8514" s="7">
        <v>2.8586399999999998</v>
      </c>
    </row>
    <row r="8515" spans="1:2">
      <c r="A8515" s="7">
        <v>-1.01</v>
      </c>
      <c r="B8515" s="7">
        <v>2.5669010000000001</v>
      </c>
    </row>
    <row r="8516" spans="1:2">
      <c r="A8516" s="7">
        <v>-1.01</v>
      </c>
      <c r="B8516" s="7">
        <v>4.8855190000000004</v>
      </c>
    </row>
    <row r="8517" spans="1:2">
      <c r="A8517" s="7">
        <v>-1.01</v>
      </c>
      <c r="B8517" s="7">
        <v>3.1759550000000001</v>
      </c>
    </row>
    <row r="8518" spans="1:2">
      <c r="A8518" s="7">
        <v>-1.01</v>
      </c>
      <c r="B8518" s="7">
        <v>2.2498</v>
      </c>
    </row>
    <row r="8519" spans="1:2">
      <c r="A8519" s="7">
        <v>-1.01</v>
      </c>
      <c r="B8519" s="7">
        <v>3.340805</v>
      </c>
    </row>
    <row r="8520" spans="1:2">
      <c r="A8520" s="7">
        <v>-1.01</v>
      </c>
      <c r="B8520" s="7">
        <v>3.5965419999999999</v>
      </c>
    </row>
    <row r="8521" spans="1:2">
      <c r="A8521" s="7">
        <v>-1.01</v>
      </c>
      <c r="B8521" s="7">
        <v>3.8644509999999999</v>
      </c>
    </row>
    <row r="8522" spans="1:2">
      <c r="A8522" s="7">
        <v>-1.02</v>
      </c>
      <c r="B8522" s="7">
        <v>2.6030259999999998</v>
      </c>
    </row>
    <row r="8523" spans="1:2">
      <c r="A8523" s="7">
        <v>-1.02</v>
      </c>
      <c r="B8523" s="7">
        <v>3.8581759999999998</v>
      </c>
    </row>
    <row r="8524" spans="1:2">
      <c r="A8524" s="7">
        <v>-1.02</v>
      </c>
      <c r="B8524" s="7">
        <v>3.523882</v>
      </c>
    </row>
    <row r="8525" spans="1:2">
      <c r="A8525" s="7">
        <v>-1.02</v>
      </c>
      <c r="B8525" s="7">
        <v>3.8185220000000002</v>
      </c>
    </row>
    <row r="8526" spans="1:2">
      <c r="A8526" s="7">
        <v>-1.02</v>
      </c>
      <c r="B8526" s="7">
        <v>5.0467510000000004</v>
      </c>
    </row>
    <row r="8527" spans="1:2">
      <c r="A8527" s="7">
        <v>-1.02</v>
      </c>
      <c r="B8527" s="7">
        <v>2.4725779999999999</v>
      </c>
    </row>
    <row r="8528" spans="1:2">
      <c r="A8528" s="7">
        <v>-1.02</v>
      </c>
      <c r="B8528" s="7">
        <v>3.223417</v>
      </c>
    </row>
    <row r="8529" spans="1:2">
      <c r="A8529" s="7">
        <v>-1.02</v>
      </c>
      <c r="B8529" s="7">
        <v>2.361672</v>
      </c>
    </row>
    <row r="8530" spans="1:2">
      <c r="A8530" s="7">
        <v>-1.02</v>
      </c>
      <c r="B8530" s="7">
        <v>2.5812330000000001</v>
      </c>
    </row>
    <row r="8531" spans="1:2">
      <c r="A8531" s="7">
        <v>-1.02</v>
      </c>
      <c r="B8531" s="7">
        <v>2.5812330000000001</v>
      </c>
    </row>
    <row r="8532" spans="1:2">
      <c r="A8532" s="7">
        <v>-1.02</v>
      </c>
      <c r="B8532" s="7">
        <v>2.4398680000000001</v>
      </c>
    </row>
    <row r="8533" spans="1:2">
      <c r="A8533" s="7">
        <v>-1.02</v>
      </c>
      <c r="B8533" s="7">
        <v>4.9487969999999999</v>
      </c>
    </row>
    <row r="8534" spans="1:2">
      <c r="A8534" s="7">
        <v>-1.02</v>
      </c>
      <c r="B8534" s="7">
        <v>2.610131</v>
      </c>
    </row>
    <row r="8535" spans="1:2">
      <c r="A8535" s="7">
        <v>-1.02</v>
      </c>
      <c r="B8535" s="7">
        <v>2.047237</v>
      </c>
    </row>
    <row r="8536" spans="1:2">
      <c r="A8536" s="7">
        <v>-1.02</v>
      </c>
      <c r="B8536" s="7">
        <v>2.2140369999999998</v>
      </c>
    </row>
    <row r="8537" spans="1:2">
      <c r="A8537" s="7">
        <v>-1.02</v>
      </c>
      <c r="B8537" s="7">
        <v>2.0742250000000002</v>
      </c>
    </row>
    <row r="8538" spans="1:2">
      <c r="A8538" s="7">
        <v>-1.02</v>
      </c>
      <c r="B8538" s="7">
        <v>1.468882</v>
      </c>
    </row>
    <row r="8539" spans="1:2">
      <c r="A8539" s="7">
        <v>-1.02</v>
      </c>
      <c r="B8539" s="7">
        <v>3.6617060000000001</v>
      </c>
    </row>
    <row r="8540" spans="1:2">
      <c r="A8540" s="7">
        <v>-1.02</v>
      </c>
      <c r="B8540" s="7">
        <v>3.1787679999999998</v>
      </c>
    </row>
    <row r="8541" spans="1:2">
      <c r="A8541" s="7">
        <v>-1.02</v>
      </c>
      <c r="B8541" s="7">
        <v>2.268624</v>
      </c>
    </row>
    <row r="8542" spans="1:2">
      <c r="A8542" s="7">
        <v>-1.02</v>
      </c>
      <c r="B8542" s="7">
        <v>3.140666</v>
      </c>
    </row>
    <row r="8543" spans="1:2">
      <c r="A8543" s="7">
        <v>-1.02</v>
      </c>
      <c r="B8543" s="7">
        <v>3.1311559999999998</v>
      </c>
    </row>
    <row r="8544" spans="1:2">
      <c r="A8544" s="7">
        <v>-1.02</v>
      </c>
      <c r="B8544" s="7">
        <v>2.5368810000000002</v>
      </c>
    </row>
    <row r="8545" spans="1:2">
      <c r="A8545" s="7">
        <v>-1.02</v>
      </c>
      <c r="B8545" s="7">
        <v>5.1236610000000002</v>
      </c>
    </row>
    <row r="8546" spans="1:2">
      <c r="A8546" s="7">
        <v>-1.02</v>
      </c>
      <c r="B8546" s="7">
        <v>2.2269070000000002</v>
      </c>
    </row>
    <row r="8547" spans="1:2">
      <c r="A8547" s="7">
        <v>-1.02</v>
      </c>
      <c r="B8547" s="7">
        <v>2.884306</v>
      </c>
    </row>
    <row r="8548" spans="1:2">
      <c r="A8548" s="7">
        <v>-1.02</v>
      </c>
      <c r="B8548" s="7">
        <v>3.8529589999999998</v>
      </c>
    </row>
    <row r="8549" spans="1:2">
      <c r="A8549" s="7">
        <v>-1.02</v>
      </c>
      <c r="B8549" s="7">
        <v>3.2413080000000001</v>
      </c>
    </row>
    <row r="8550" spans="1:2">
      <c r="A8550" s="7">
        <v>-1.02</v>
      </c>
      <c r="B8550" s="7">
        <v>2.1249699999999998</v>
      </c>
    </row>
    <row r="8551" spans="1:2">
      <c r="A8551" s="7">
        <v>-1.02</v>
      </c>
      <c r="B8551" s="7">
        <v>3.8462990000000001</v>
      </c>
    </row>
    <row r="8552" spans="1:2">
      <c r="A8552" s="7">
        <v>-1.02</v>
      </c>
      <c r="B8552" s="7">
        <v>3.6567639999999999</v>
      </c>
    </row>
    <row r="8553" spans="1:2">
      <c r="A8553" s="7">
        <v>-1.02</v>
      </c>
      <c r="B8553" s="7">
        <v>3.3549989999999998</v>
      </c>
    </row>
    <row r="8554" spans="1:2">
      <c r="A8554" s="7">
        <v>-1.02</v>
      </c>
      <c r="B8554" s="7">
        <v>4.3209010000000001</v>
      </c>
    </row>
    <row r="8555" spans="1:2">
      <c r="A8555" s="7">
        <v>-1.02</v>
      </c>
      <c r="B8555" s="7">
        <v>2.238642</v>
      </c>
    </row>
    <row r="8556" spans="1:2">
      <c r="A8556" s="7">
        <v>-1.02</v>
      </c>
      <c r="B8556" s="7">
        <v>3.2292900000000002</v>
      </c>
    </row>
    <row r="8557" spans="1:2">
      <c r="A8557" s="7">
        <v>-1.02</v>
      </c>
      <c r="B8557" s="7">
        <v>3.4245770000000002</v>
      </c>
    </row>
    <row r="8558" spans="1:2">
      <c r="A8558" s="7">
        <v>-1.02</v>
      </c>
      <c r="B8558" s="7">
        <v>3.9237850000000001</v>
      </c>
    </row>
    <row r="8559" spans="1:2">
      <c r="A8559" s="7">
        <v>-1.02</v>
      </c>
      <c r="B8559" s="7">
        <v>3.5545659999999999</v>
      </c>
    </row>
    <row r="8560" spans="1:2">
      <c r="A8560" s="7">
        <v>-1.02</v>
      </c>
      <c r="B8560" s="7">
        <v>3.5561859999999998</v>
      </c>
    </row>
    <row r="8561" spans="1:2">
      <c r="A8561" s="7">
        <v>-1.02</v>
      </c>
      <c r="B8561" s="7">
        <v>2.6331669999999998</v>
      </c>
    </row>
    <row r="8562" spans="1:2">
      <c r="A8562" s="7">
        <v>-1.02</v>
      </c>
      <c r="B8562" s="7">
        <v>2.5062479999999998</v>
      </c>
    </row>
    <row r="8563" spans="1:2">
      <c r="A8563" s="7">
        <v>-1.02</v>
      </c>
      <c r="B8563" s="7">
        <v>2.6462150000000002</v>
      </c>
    </row>
    <row r="8564" spans="1:2">
      <c r="A8564" s="7">
        <v>-1.02</v>
      </c>
      <c r="B8564" s="7">
        <v>2.196752</v>
      </c>
    </row>
    <row r="8565" spans="1:2">
      <c r="A8565" s="7">
        <v>-1.02</v>
      </c>
      <c r="B8565" s="7">
        <v>3.2287249999999998</v>
      </c>
    </row>
    <row r="8566" spans="1:2">
      <c r="A8566" s="7">
        <v>-1.03</v>
      </c>
      <c r="B8566" s="7">
        <v>3.0022380000000002</v>
      </c>
    </row>
    <row r="8567" spans="1:2">
      <c r="A8567" s="7">
        <v>-1.03</v>
      </c>
      <c r="B8567" s="7">
        <v>2.1828750000000001</v>
      </c>
    </row>
    <row r="8568" spans="1:2">
      <c r="A8568" s="7">
        <v>-1.03</v>
      </c>
      <c r="B8568" s="7">
        <v>1.7081759999999999</v>
      </c>
    </row>
    <row r="8569" spans="1:2">
      <c r="A8569" s="7">
        <v>-1.03</v>
      </c>
      <c r="B8569" s="7">
        <v>2.7400039999999999</v>
      </c>
    </row>
    <row r="8570" spans="1:2">
      <c r="A8570" s="7">
        <v>-1.03</v>
      </c>
      <c r="B8570" s="7">
        <v>2.740964</v>
      </c>
    </row>
    <row r="8571" spans="1:2">
      <c r="A8571" s="7">
        <v>-1.03</v>
      </c>
      <c r="B8571" s="7">
        <v>3.100095</v>
      </c>
    </row>
    <row r="8572" spans="1:2">
      <c r="A8572" s="7">
        <v>-1.03</v>
      </c>
      <c r="B8572" s="7">
        <v>1.4992369999999999</v>
      </c>
    </row>
    <row r="8573" spans="1:2">
      <c r="A8573" s="7">
        <v>-1.03</v>
      </c>
      <c r="B8573" s="7">
        <v>3.3873739999999999</v>
      </c>
    </row>
    <row r="8574" spans="1:2">
      <c r="A8574" s="7">
        <v>-1.03</v>
      </c>
      <c r="B8574" s="7">
        <v>3.0913550000000001</v>
      </c>
    </row>
    <row r="8575" spans="1:2">
      <c r="A8575" s="7">
        <v>-1.03</v>
      </c>
      <c r="B8575" s="7">
        <v>2.9582030000000001</v>
      </c>
    </row>
    <row r="8576" spans="1:2">
      <c r="A8576" s="7">
        <v>-1.03</v>
      </c>
      <c r="B8576" s="7">
        <v>3.4517890000000002</v>
      </c>
    </row>
    <row r="8577" spans="1:2">
      <c r="A8577" s="7">
        <v>-1.03</v>
      </c>
      <c r="B8577" s="7">
        <v>2.980693</v>
      </c>
    </row>
    <row r="8578" spans="1:2">
      <c r="A8578" s="7">
        <v>-1.03</v>
      </c>
      <c r="B8578" s="7">
        <v>2.0590280000000001</v>
      </c>
    </row>
    <row r="8579" spans="1:2">
      <c r="A8579" s="7">
        <v>-1.03</v>
      </c>
      <c r="B8579" s="7">
        <v>3.135497</v>
      </c>
    </row>
    <row r="8580" spans="1:2">
      <c r="A8580" s="7">
        <v>-1.03</v>
      </c>
      <c r="B8580" s="7">
        <v>3.7088040000000002</v>
      </c>
    </row>
    <row r="8581" spans="1:2">
      <c r="A8581" s="7">
        <v>-1.03</v>
      </c>
      <c r="B8581" s="7">
        <v>2.253282</v>
      </c>
    </row>
    <row r="8582" spans="1:2">
      <c r="A8582" s="7">
        <v>-1.03</v>
      </c>
      <c r="B8582" s="7">
        <v>2.116933</v>
      </c>
    </row>
    <row r="8583" spans="1:2">
      <c r="A8583" s="7">
        <v>-1.03</v>
      </c>
      <c r="B8583" s="7">
        <v>3.8958339999999998</v>
      </c>
    </row>
    <row r="8584" spans="1:2">
      <c r="A8584" s="7">
        <v>-1.03</v>
      </c>
      <c r="B8584" s="7">
        <v>4.6034220000000001</v>
      </c>
    </row>
    <row r="8585" spans="1:2">
      <c r="A8585" s="7">
        <v>-1.03</v>
      </c>
      <c r="B8585" s="7">
        <v>4.147551</v>
      </c>
    </row>
    <row r="8586" spans="1:2">
      <c r="A8586" s="7">
        <v>-1.03</v>
      </c>
      <c r="B8586" s="7">
        <v>4.8594350000000004</v>
      </c>
    </row>
    <row r="8587" spans="1:2">
      <c r="A8587" s="7">
        <v>-1.03</v>
      </c>
      <c r="B8587" s="7">
        <v>4.1909809999999998</v>
      </c>
    </row>
    <row r="8588" spans="1:2">
      <c r="A8588" s="7">
        <v>-1.03</v>
      </c>
      <c r="B8588" s="7">
        <v>3.220199</v>
      </c>
    </row>
    <row r="8589" spans="1:2">
      <c r="A8589" s="7">
        <v>-1.03</v>
      </c>
      <c r="B8589" s="7">
        <v>2.2682470000000001</v>
      </c>
    </row>
    <row r="8590" spans="1:2">
      <c r="A8590" s="7">
        <v>-1.03</v>
      </c>
      <c r="B8590" s="7">
        <v>4.0358219999999996</v>
      </c>
    </row>
    <row r="8591" spans="1:2">
      <c r="A8591" s="7">
        <v>-1.03</v>
      </c>
      <c r="B8591" s="7">
        <v>2.4696989999999999</v>
      </c>
    </row>
    <row r="8592" spans="1:2">
      <c r="A8592" s="7">
        <v>-1.03</v>
      </c>
      <c r="B8592" s="7">
        <v>2.9315310000000001</v>
      </c>
    </row>
    <row r="8593" spans="1:2">
      <c r="A8593" s="7">
        <v>-1.03</v>
      </c>
      <c r="B8593" s="7">
        <v>3.4594990000000001</v>
      </c>
    </row>
    <row r="8594" spans="1:2">
      <c r="A8594" s="7">
        <v>-1.03</v>
      </c>
      <c r="B8594" s="7">
        <v>3.0029849999999998</v>
      </c>
    </row>
    <row r="8595" spans="1:2">
      <c r="A8595" s="7">
        <v>-1.03</v>
      </c>
      <c r="B8595" s="7">
        <v>3.6449159999999998</v>
      </c>
    </row>
    <row r="8596" spans="1:2">
      <c r="A8596" s="7">
        <v>-1.03</v>
      </c>
      <c r="B8596" s="7">
        <v>2.9658000000000002</v>
      </c>
    </row>
    <row r="8597" spans="1:2">
      <c r="A8597" s="7">
        <v>-1.03</v>
      </c>
      <c r="B8597" s="7">
        <v>4.3832430000000002</v>
      </c>
    </row>
    <row r="8598" spans="1:2">
      <c r="A8598" s="7">
        <v>-1.03</v>
      </c>
      <c r="B8598" s="7">
        <v>2.8535620000000002</v>
      </c>
    </row>
    <row r="8599" spans="1:2">
      <c r="A8599" s="7">
        <v>-1.03</v>
      </c>
      <c r="B8599" s="7">
        <v>4.0999400000000001</v>
      </c>
    </row>
    <row r="8600" spans="1:2">
      <c r="A8600" s="7">
        <v>-1.03</v>
      </c>
      <c r="B8600" s="7">
        <v>3.3069839999999999</v>
      </c>
    </row>
    <row r="8601" spans="1:2">
      <c r="A8601" s="7">
        <v>-1.03</v>
      </c>
      <c r="B8601" s="7">
        <v>2.5746959999999999</v>
      </c>
    </row>
    <row r="8602" spans="1:2">
      <c r="A8602" s="7">
        <v>-1.03</v>
      </c>
      <c r="B8602" s="7">
        <v>2.32376</v>
      </c>
    </row>
    <row r="8603" spans="1:2">
      <c r="A8603" s="7">
        <v>-1.03</v>
      </c>
      <c r="B8603" s="7">
        <v>4.5348230000000003</v>
      </c>
    </row>
    <row r="8604" spans="1:2">
      <c r="A8604" s="7">
        <v>-1.03</v>
      </c>
      <c r="B8604" s="7">
        <v>1.546027</v>
      </c>
    </row>
    <row r="8605" spans="1:2">
      <c r="A8605" s="7">
        <v>-1.03</v>
      </c>
      <c r="B8605" s="7">
        <v>1.6035239999999999</v>
      </c>
    </row>
    <row r="8606" spans="1:2">
      <c r="A8606" s="7">
        <v>-1.03</v>
      </c>
      <c r="B8606" s="7">
        <v>1.59459</v>
      </c>
    </row>
    <row r="8607" spans="1:2">
      <c r="A8607" s="7">
        <v>-1.03</v>
      </c>
      <c r="B8607" s="7">
        <v>2.4299010000000001</v>
      </c>
    </row>
    <row r="8608" spans="1:2">
      <c r="A8608" s="7">
        <v>-1.03</v>
      </c>
      <c r="B8608" s="7">
        <v>2.8680810000000001</v>
      </c>
    </row>
    <row r="8609" spans="1:2">
      <c r="A8609" s="7">
        <v>-1.03</v>
      </c>
      <c r="B8609" s="7">
        <v>4.8753130000000002</v>
      </c>
    </row>
    <row r="8610" spans="1:2">
      <c r="A8610" s="7">
        <v>-1.03</v>
      </c>
      <c r="B8610" s="7">
        <v>2.1955040000000001</v>
      </c>
    </row>
    <row r="8611" spans="1:2">
      <c r="A8611" s="7">
        <v>-1.03</v>
      </c>
      <c r="B8611" s="7">
        <v>1.7775380000000001</v>
      </c>
    </row>
    <row r="8612" spans="1:2">
      <c r="A8612" s="7">
        <v>-1.03</v>
      </c>
      <c r="B8612" s="7">
        <v>2.1972930000000002</v>
      </c>
    </row>
    <row r="8613" spans="1:2">
      <c r="A8613" s="7">
        <v>-1.03</v>
      </c>
      <c r="B8613" s="7">
        <v>2.5485190000000002</v>
      </c>
    </row>
    <row r="8614" spans="1:2">
      <c r="A8614" s="7">
        <v>-1.03</v>
      </c>
      <c r="B8614" s="7">
        <v>3.0655199999999998</v>
      </c>
    </row>
    <row r="8615" spans="1:2">
      <c r="A8615" s="7">
        <v>-1.03</v>
      </c>
      <c r="B8615" s="7">
        <v>2.3436180000000002</v>
      </c>
    </row>
    <row r="8616" spans="1:2">
      <c r="A8616" s="7">
        <v>-1.03</v>
      </c>
      <c r="B8616" s="7">
        <v>3.0888800000000001</v>
      </c>
    </row>
    <row r="8617" spans="1:2">
      <c r="A8617" s="7">
        <v>-1.03</v>
      </c>
      <c r="B8617" s="7">
        <v>3.700034</v>
      </c>
    </row>
    <row r="8618" spans="1:2">
      <c r="A8618" s="7">
        <v>-1.03</v>
      </c>
      <c r="B8618" s="7">
        <v>3.6099429999999999</v>
      </c>
    </row>
    <row r="8619" spans="1:2">
      <c r="A8619" s="7">
        <v>-1.03</v>
      </c>
      <c r="B8619" s="7">
        <v>2.1686869999999998</v>
      </c>
    </row>
    <row r="8620" spans="1:2">
      <c r="A8620" s="7">
        <v>-1.03</v>
      </c>
      <c r="B8620" s="7">
        <v>3.7014450000000001</v>
      </c>
    </row>
    <row r="8621" spans="1:2">
      <c r="A8621" s="7">
        <v>-1.03</v>
      </c>
      <c r="B8621" s="7">
        <v>4.8738760000000001</v>
      </c>
    </row>
    <row r="8622" spans="1:2">
      <c r="A8622" s="7">
        <v>-1.03</v>
      </c>
      <c r="B8622" s="7">
        <v>4.8738760000000001</v>
      </c>
    </row>
    <row r="8623" spans="1:2">
      <c r="A8623" s="7">
        <v>-1.03</v>
      </c>
      <c r="B8623" s="7">
        <v>3.6423580000000002</v>
      </c>
    </row>
    <row r="8624" spans="1:2">
      <c r="A8624" s="7">
        <v>-1.03</v>
      </c>
      <c r="B8624" s="7">
        <v>2.6337429999999999</v>
      </c>
    </row>
    <row r="8625" spans="1:2">
      <c r="A8625" s="7">
        <v>-1.03</v>
      </c>
      <c r="B8625" s="7">
        <v>2.7121789999999999</v>
      </c>
    </row>
    <row r="8626" spans="1:2">
      <c r="A8626" s="7">
        <v>-1.03</v>
      </c>
      <c r="B8626" s="7">
        <v>3.5592869999999999</v>
      </c>
    </row>
    <row r="8627" spans="1:2">
      <c r="A8627" s="7">
        <v>-1.03</v>
      </c>
      <c r="B8627" s="7">
        <v>2.461344</v>
      </c>
    </row>
    <row r="8628" spans="1:2">
      <c r="A8628" s="7">
        <v>-1.03</v>
      </c>
      <c r="B8628" s="7">
        <v>3.1687379999999998</v>
      </c>
    </row>
    <row r="8629" spans="1:2">
      <c r="A8629" s="7">
        <v>-1.04</v>
      </c>
      <c r="B8629" s="7">
        <v>2.4262709999999998</v>
      </c>
    </row>
    <row r="8630" spans="1:2">
      <c r="A8630" s="7">
        <v>-1.04</v>
      </c>
      <c r="B8630" s="7">
        <v>2.4725779999999999</v>
      </c>
    </row>
    <row r="8631" spans="1:2">
      <c r="A8631" s="7">
        <v>-1.04</v>
      </c>
      <c r="B8631" s="7">
        <v>1.6484810000000001</v>
      </c>
    </row>
    <row r="8632" spans="1:2">
      <c r="A8632" s="7">
        <v>-1.04</v>
      </c>
      <c r="B8632" s="7">
        <v>2.1583670000000001</v>
      </c>
    </row>
    <row r="8633" spans="1:2">
      <c r="A8633" s="7">
        <v>-1.04</v>
      </c>
      <c r="B8633" s="7">
        <v>2.8305920000000002</v>
      </c>
    </row>
    <row r="8634" spans="1:2">
      <c r="A8634" s="7">
        <v>-1.04</v>
      </c>
      <c r="B8634" s="7">
        <v>4.710318</v>
      </c>
    </row>
    <row r="8635" spans="1:2">
      <c r="A8635" s="7">
        <v>-1.04</v>
      </c>
      <c r="B8635" s="7">
        <v>3.8390870000000001</v>
      </c>
    </row>
    <row r="8636" spans="1:2">
      <c r="A8636" s="7">
        <v>-1.04</v>
      </c>
      <c r="B8636" s="7">
        <v>3.370584</v>
      </c>
    </row>
    <row r="8637" spans="1:2">
      <c r="A8637" s="7">
        <v>-1.04</v>
      </c>
      <c r="B8637" s="7">
        <v>2.1565080000000001</v>
      </c>
    </row>
    <row r="8638" spans="1:2">
      <c r="A8638" s="7">
        <v>-1.04</v>
      </c>
      <c r="B8638" s="7">
        <v>1.987552</v>
      </c>
    </row>
    <row r="8639" spans="1:2">
      <c r="A8639" s="7">
        <v>-1.04</v>
      </c>
      <c r="B8639" s="7">
        <v>2.066068</v>
      </c>
    </row>
    <row r="8640" spans="1:2">
      <c r="A8640" s="7">
        <v>-1.04</v>
      </c>
      <c r="B8640" s="7">
        <v>1.732461</v>
      </c>
    </row>
    <row r="8641" spans="1:2">
      <c r="A8641" s="7">
        <v>-1.04</v>
      </c>
      <c r="B8641" s="7">
        <v>3.084025</v>
      </c>
    </row>
    <row r="8642" spans="1:2">
      <c r="A8642" s="7">
        <v>-1.04</v>
      </c>
      <c r="B8642" s="7">
        <v>2.574614</v>
      </c>
    </row>
    <row r="8643" spans="1:2">
      <c r="A8643" s="7">
        <v>-1.04</v>
      </c>
      <c r="B8643" s="7">
        <v>3.469919</v>
      </c>
    </row>
    <row r="8644" spans="1:2">
      <c r="A8644" s="7">
        <v>-1.04</v>
      </c>
      <c r="B8644" s="7">
        <v>4.138274</v>
      </c>
    </row>
    <row r="8645" spans="1:2">
      <c r="A8645" s="7">
        <v>-1.04</v>
      </c>
      <c r="B8645" s="7">
        <v>4.013433</v>
      </c>
    </row>
    <row r="8646" spans="1:2">
      <c r="A8646" s="7">
        <v>-1.04</v>
      </c>
      <c r="B8646" s="7">
        <v>3.4389590000000001</v>
      </c>
    </row>
    <row r="8647" spans="1:2">
      <c r="A8647" s="7">
        <v>-1.04</v>
      </c>
      <c r="B8647" s="7">
        <v>2.049966</v>
      </c>
    </row>
    <row r="8648" spans="1:2">
      <c r="A8648" s="7">
        <v>-1.04</v>
      </c>
      <c r="B8648" s="7">
        <v>3.6648480000000001</v>
      </c>
    </row>
    <row r="8649" spans="1:2">
      <c r="A8649" s="7">
        <v>-1.04</v>
      </c>
      <c r="B8649" s="7">
        <v>1.652385</v>
      </c>
    </row>
    <row r="8650" spans="1:2">
      <c r="A8650" s="7">
        <v>-1.04</v>
      </c>
      <c r="B8650" s="7">
        <v>3.102382</v>
      </c>
    </row>
    <row r="8651" spans="1:2">
      <c r="A8651" s="7">
        <v>-1.04</v>
      </c>
      <c r="B8651" s="7">
        <v>4.2019880000000001</v>
      </c>
    </row>
    <row r="8652" spans="1:2">
      <c r="A8652" s="7">
        <v>-1.04</v>
      </c>
      <c r="B8652" s="7">
        <v>3.9436960000000001</v>
      </c>
    </row>
    <row r="8653" spans="1:2">
      <c r="A8653" s="7">
        <v>-1.04</v>
      </c>
      <c r="B8653" s="7">
        <v>3.9436960000000001</v>
      </c>
    </row>
    <row r="8654" spans="1:2">
      <c r="A8654" s="7">
        <v>-1.04</v>
      </c>
      <c r="B8654" s="7">
        <v>4.0954759999999997</v>
      </c>
    </row>
    <row r="8655" spans="1:2">
      <c r="A8655" s="7">
        <v>-1.04</v>
      </c>
      <c r="B8655" s="7">
        <v>4.1108609999999999</v>
      </c>
    </row>
    <row r="8656" spans="1:2">
      <c r="A8656" s="7">
        <v>-1.04</v>
      </c>
      <c r="B8656" s="7">
        <v>4.9815990000000001</v>
      </c>
    </row>
    <row r="8657" spans="1:2">
      <c r="A8657" s="7">
        <v>-1.04</v>
      </c>
      <c r="B8657" s="7">
        <v>1.679813</v>
      </c>
    </row>
    <row r="8658" spans="1:2">
      <c r="A8658" s="7">
        <v>-1.04</v>
      </c>
      <c r="B8658" s="7">
        <v>3.8926810000000001</v>
      </c>
    </row>
    <row r="8659" spans="1:2">
      <c r="A8659" s="7">
        <v>-1.04</v>
      </c>
      <c r="B8659" s="7">
        <v>2.8254009999999998</v>
      </c>
    </row>
    <row r="8660" spans="1:2">
      <c r="A8660" s="7">
        <v>-1.04</v>
      </c>
      <c r="B8660" s="7">
        <v>3.9240159999999999</v>
      </c>
    </row>
    <row r="8661" spans="1:2">
      <c r="A8661" s="7">
        <v>-1.04</v>
      </c>
      <c r="B8661" s="7">
        <v>1.594012</v>
      </c>
    </row>
    <row r="8662" spans="1:2">
      <c r="A8662" s="7">
        <v>-1.04</v>
      </c>
      <c r="B8662" s="7">
        <v>2.3551950000000001</v>
      </c>
    </row>
    <row r="8663" spans="1:2">
      <c r="A8663" s="7">
        <v>-1.04</v>
      </c>
      <c r="B8663" s="7">
        <v>1.9644569999999999</v>
      </c>
    </row>
    <row r="8664" spans="1:2">
      <c r="A8664" s="7">
        <v>-1.04</v>
      </c>
      <c r="B8664" s="7">
        <v>2.2252390000000002</v>
      </c>
    </row>
    <row r="8665" spans="1:2">
      <c r="A8665" s="7">
        <v>-1.04</v>
      </c>
      <c r="B8665" s="7">
        <v>2.8341590000000001</v>
      </c>
    </row>
    <row r="8666" spans="1:2">
      <c r="A8666" s="7">
        <v>-1.04</v>
      </c>
      <c r="B8666" s="7">
        <v>4.3905589999999997</v>
      </c>
    </row>
    <row r="8667" spans="1:2">
      <c r="A8667" s="7">
        <v>-1.04</v>
      </c>
      <c r="B8667" s="7">
        <v>3.091828</v>
      </c>
    </row>
    <row r="8668" spans="1:2">
      <c r="A8668" s="7">
        <v>-1.04</v>
      </c>
      <c r="B8668" s="7">
        <v>3.5079669999999998</v>
      </c>
    </row>
    <row r="8669" spans="1:2">
      <c r="A8669" s="7">
        <v>-1.04</v>
      </c>
      <c r="B8669" s="7">
        <v>1.934045</v>
      </c>
    </row>
    <row r="8670" spans="1:2">
      <c r="A8670" s="7">
        <v>-1.04</v>
      </c>
      <c r="B8670" s="7">
        <v>2.5638239999999999</v>
      </c>
    </row>
    <row r="8671" spans="1:2">
      <c r="A8671" s="7">
        <v>-1.04</v>
      </c>
      <c r="B8671" s="7">
        <v>3.3236490000000001</v>
      </c>
    </row>
    <row r="8672" spans="1:2">
      <c r="A8672" s="7">
        <v>-1.04</v>
      </c>
      <c r="B8672" s="7">
        <v>2.1312950000000002</v>
      </c>
    </row>
    <row r="8673" spans="1:2">
      <c r="A8673" s="7">
        <v>-1.04</v>
      </c>
      <c r="B8673" s="7">
        <v>1.9418580000000001</v>
      </c>
    </row>
    <row r="8674" spans="1:2">
      <c r="A8674" s="7">
        <v>-1.04</v>
      </c>
      <c r="B8674" s="7">
        <v>2.9934370000000001</v>
      </c>
    </row>
    <row r="8675" spans="1:2">
      <c r="A8675" s="7">
        <v>-1.04</v>
      </c>
      <c r="B8675" s="7">
        <v>2.9848759999999999</v>
      </c>
    </row>
    <row r="8676" spans="1:2">
      <c r="A8676" s="7">
        <v>-1.04</v>
      </c>
      <c r="B8676" s="7">
        <v>2.8304119999999999</v>
      </c>
    </row>
    <row r="8677" spans="1:2">
      <c r="A8677" s="7">
        <v>-1.04</v>
      </c>
      <c r="B8677" s="7">
        <v>2.0127389999999998</v>
      </c>
    </row>
    <row r="8678" spans="1:2">
      <c r="A8678" s="7">
        <v>-1.04</v>
      </c>
      <c r="B8678" s="7">
        <v>4.07538</v>
      </c>
    </row>
    <row r="8679" spans="1:2">
      <c r="A8679" s="7">
        <v>-1.04</v>
      </c>
      <c r="B8679" s="7">
        <v>3.8801030000000001</v>
      </c>
    </row>
    <row r="8680" spans="1:2">
      <c r="A8680" s="7">
        <v>-1.05</v>
      </c>
      <c r="B8680" s="7">
        <v>3.1285560000000001</v>
      </c>
    </row>
    <row r="8681" spans="1:2">
      <c r="A8681" s="7">
        <v>-1.05</v>
      </c>
      <c r="B8681" s="7">
        <v>1.948736</v>
      </c>
    </row>
    <row r="8682" spans="1:2">
      <c r="A8682" s="7">
        <v>-1.05</v>
      </c>
      <c r="B8682" s="7">
        <v>4.642989</v>
      </c>
    </row>
    <row r="8683" spans="1:2">
      <c r="A8683" s="7">
        <v>-1.05</v>
      </c>
      <c r="B8683" s="7">
        <v>1.615178</v>
      </c>
    </row>
    <row r="8684" spans="1:2">
      <c r="A8684" s="7">
        <v>-1.05</v>
      </c>
      <c r="B8684" s="7">
        <v>2.2186840000000001</v>
      </c>
    </row>
    <row r="8685" spans="1:2">
      <c r="A8685" s="7">
        <v>-1.05</v>
      </c>
      <c r="B8685" s="7">
        <v>2.3062879999999999</v>
      </c>
    </row>
    <row r="8686" spans="1:2">
      <c r="A8686" s="7">
        <v>-1.05</v>
      </c>
      <c r="B8686" s="7">
        <v>3.156393</v>
      </c>
    </row>
    <row r="8687" spans="1:2">
      <c r="A8687" s="7">
        <v>-1.05</v>
      </c>
      <c r="B8687" s="7">
        <v>3.0627559999999998</v>
      </c>
    </row>
    <row r="8688" spans="1:2">
      <c r="A8688" s="7">
        <v>-1.05</v>
      </c>
      <c r="B8688" s="7">
        <v>3.7365659999999998</v>
      </c>
    </row>
    <row r="8689" spans="1:2">
      <c r="A8689" s="7">
        <v>-1.05</v>
      </c>
      <c r="B8689" s="7">
        <v>2.0924969999999998</v>
      </c>
    </row>
    <row r="8690" spans="1:2">
      <c r="A8690" s="7">
        <v>-1.05</v>
      </c>
      <c r="B8690" s="7">
        <v>2.4487779999999999</v>
      </c>
    </row>
    <row r="8691" spans="1:2">
      <c r="A8691" s="7">
        <v>-1.05</v>
      </c>
      <c r="B8691" s="7">
        <v>2.7482600000000001</v>
      </c>
    </row>
    <row r="8692" spans="1:2">
      <c r="A8692" s="7">
        <v>-1.05</v>
      </c>
      <c r="B8692" s="7">
        <v>4.0826659999999997</v>
      </c>
    </row>
    <row r="8693" spans="1:2">
      <c r="A8693" s="7">
        <v>-1.05</v>
      </c>
      <c r="B8693" s="7">
        <v>3.799693</v>
      </c>
    </row>
    <row r="8694" spans="1:2">
      <c r="A8694" s="7">
        <v>-1.05</v>
      </c>
      <c r="B8694" s="7">
        <v>3.799693</v>
      </c>
    </row>
    <row r="8695" spans="1:2">
      <c r="A8695" s="7">
        <v>-1.05</v>
      </c>
      <c r="B8695" s="7">
        <v>3.3067380000000002</v>
      </c>
    </row>
    <row r="8696" spans="1:2">
      <c r="A8696" s="7">
        <v>-1.05</v>
      </c>
      <c r="B8696" s="7">
        <v>3.7355130000000001</v>
      </c>
    </row>
    <row r="8697" spans="1:2">
      <c r="A8697" s="7">
        <v>-1.05</v>
      </c>
      <c r="B8697" s="7">
        <v>4.3321500000000004</v>
      </c>
    </row>
    <row r="8698" spans="1:2">
      <c r="A8698" s="7">
        <v>-1.05</v>
      </c>
      <c r="B8698" s="7">
        <v>3.4609969999999999</v>
      </c>
    </row>
    <row r="8699" spans="1:2">
      <c r="A8699" s="7">
        <v>-1.05</v>
      </c>
      <c r="B8699" s="7">
        <v>2.5784880000000001</v>
      </c>
    </row>
    <row r="8700" spans="1:2">
      <c r="A8700" s="7">
        <v>-1.05</v>
      </c>
      <c r="B8700" s="7">
        <v>5.239751</v>
      </c>
    </row>
    <row r="8701" spans="1:2">
      <c r="A8701" s="7">
        <v>-1.05</v>
      </c>
      <c r="B8701" s="7">
        <v>4.48996</v>
      </c>
    </row>
    <row r="8702" spans="1:2">
      <c r="A8702" s="7">
        <v>-1.05</v>
      </c>
      <c r="B8702" s="7">
        <v>3.6318239999999999</v>
      </c>
    </row>
    <row r="8703" spans="1:2">
      <c r="A8703" s="7">
        <v>-1.05</v>
      </c>
      <c r="B8703" s="7">
        <v>2.936509</v>
      </c>
    </row>
    <row r="8704" spans="1:2">
      <c r="A8704" s="7">
        <v>-1.05</v>
      </c>
      <c r="B8704" s="7">
        <v>3.0627019999999998</v>
      </c>
    </row>
    <row r="8705" spans="1:2">
      <c r="A8705" s="7">
        <v>-1.05</v>
      </c>
      <c r="B8705" s="7">
        <v>2.0419339999999999</v>
      </c>
    </row>
    <row r="8706" spans="1:2">
      <c r="A8706" s="7">
        <v>-1.05</v>
      </c>
      <c r="B8706" s="7">
        <v>1.562808</v>
      </c>
    </row>
    <row r="8707" spans="1:2">
      <c r="A8707" s="7">
        <v>-1.05</v>
      </c>
      <c r="B8707" s="7">
        <v>1.6784460000000001</v>
      </c>
    </row>
    <row r="8708" spans="1:2">
      <c r="A8708" s="7">
        <v>-1.05</v>
      </c>
      <c r="B8708" s="7">
        <v>3.414844</v>
      </c>
    </row>
    <row r="8709" spans="1:2">
      <c r="A8709" s="7">
        <v>-1.05</v>
      </c>
      <c r="B8709" s="7">
        <v>2.0620250000000002</v>
      </c>
    </row>
    <row r="8710" spans="1:2">
      <c r="A8710" s="7">
        <v>-1.05</v>
      </c>
      <c r="B8710" s="7">
        <v>3.6005959999999999</v>
      </c>
    </row>
    <row r="8711" spans="1:2">
      <c r="A8711" s="7">
        <v>-1.05</v>
      </c>
      <c r="B8711" s="7">
        <v>2.2138580000000001</v>
      </c>
    </row>
    <row r="8712" spans="1:2">
      <c r="A8712" s="7">
        <v>-1.05</v>
      </c>
      <c r="B8712" s="7">
        <v>3.4100239999999999</v>
      </c>
    </row>
    <row r="8713" spans="1:2">
      <c r="A8713" s="7">
        <v>-1.05</v>
      </c>
      <c r="B8713" s="7">
        <v>2.4017819999999999</v>
      </c>
    </row>
    <row r="8714" spans="1:2">
      <c r="A8714" s="7">
        <v>-1.05</v>
      </c>
      <c r="B8714" s="7">
        <v>2.203754</v>
      </c>
    </row>
    <row r="8715" spans="1:2">
      <c r="A8715" s="7">
        <v>-1.05</v>
      </c>
      <c r="B8715" s="7">
        <v>3.0684550000000002</v>
      </c>
    </row>
    <row r="8716" spans="1:2">
      <c r="A8716" s="7">
        <v>-1.05</v>
      </c>
      <c r="B8716" s="7">
        <v>1.826824</v>
      </c>
    </row>
    <row r="8717" spans="1:2">
      <c r="A8717" s="7">
        <v>-1.05</v>
      </c>
      <c r="B8717" s="7">
        <v>3.7373859999999999</v>
      </c>
    </row>
    <row r="8718" spans="1:2">
      <c r="A8718" s="7">
        <v>-1.05</v>
      </c>
      <c r="B8718" s="7">
        <v>3.3959570000000001</v>
      </c>
    </row>
    <row r="8719" spans="1:2">
      <c r="A8719" s="7">
        <v>-1.05</v>
      </c>
      <c r="B8719" s="7">
        <v>3.677635</v>
      </c>
    </row>
    <row r="8720" spans="1:2">
      <c r="A8720" s="7">
        <v>-1.05</v>
      </c>
      <c r="B8720" s="7">
        <v>1.8783099999999999</v>
      </c>
    </row>
    <row r="8721" spans="1:2">
      <c r="A8721" s="7">
        <v>-1.05</v>
      </c>
      <c r="B8721" s="7">
        <v>3.811607</v>
      </c>
    </row>
    <row r="8722" spans="1:2">
      <c r="A8722" s="7">
        <v>-1.05</v>
      </c>
      <c r="B8722" s="7">
        <v>2.9357630000000001</v>
      </c>
    </row>
    <row r="8723" spans="1:2">
      <c r="A8723" s="7">
        <v>-1.05</v>
      </c>
      <c r="B8723" s="7">
        <v>3.7114600000000002</v>
      </c>
    </row>
    <row r="8724" spans="1:2">
      <c r="A8724" s="7">
        <v>-1.05</v>
      </c>
      <c r="B8724" s="7">
        <v>3.7114600000000002</v>
      </c>
    </row>
    <row r="8725" spans="1:2">
      <c r="A8725" s="7">
        <v>-1.05</v>
      </c>
      <c r="B8725" s="7">
        <v>1.4662470000000001</v>
      </c>
    </row>
    <row r="8726" spans="1:2">
      <c r="A8726" s="7">
        <v>-1.05</v>
      </c>
      <c r="B8726" s="7">
        <v>3.9384399999999999</v>
      </c>
    </row>
    <row r="8727" spans="1:2">
      <c r="A8727" s="7">
        <v>-1.05</v>
      </c>
      <c r="B8727" s="7">
        <v>3.4512640000000001</v>
      </c>
    </row>
    <row r="8728" spans="1:2">
      <c r="A8728" s="7">
        <v>-1.05</v>
      </c>
      <c r="B8728" s="7">
        <v>1.9950399999999999</v>
      </c>
    </row>
    <row r="8729" spans="1:2">
      <c r="A8729" s="7">
        <v>-1.05</v>
      </c>
      <c r="B8729" s="7">
        <v>1.677527</v>
      </c>
    </row>
    <row r="8730" spans="1:2">
      <c r="A8730" s="7">
        <v>-1.05</v>
      </c>
      <c r="B8730" s="7">
        <v>2.838184</v>
      </c>
    </row>
    <row r="8731" spans="1:2">
      <c r="A8731" s="7">
        <v>-1.05</v>
      </c>
      <c r="B8731" s="7">
        <v>3.5284879999999998</v>
      </c>
    </row>
    <row r="8732" spans="1:2">
      <c r="A8732" s="7">
        <v>-1.05</v>
      </c>
      <c r="B8732" s="7">
        <v>3.278915</v>
      </c>
    </row>
    <row r="8733" spans="1:2">
      <c r="A8733" s="7">
        <v>-1.05</v>
      </c>
      <c r="B8733" s="7">
        <v>2.2632150000000002</v>
      </c>
    </row>
    <row r="8734" spans="1:2">
      <c r="A8734" s="7">
        <v>-1.05</v>
      </c>
      <c r="B8734" s="7">
        <v>1.6586780000000001</v>
      </c>
    </row>
    <row r="8735" spans="1:2">
      <c r="A8735" s="7">
        <v>-1.05</v>
      </c>
      <c r="B8735" s="7">
        <v>2.813596</v>
      </c>
    </row>
    <row r="8736" spans="1:2">
      <c r="A8736" s="7">
        <v>-1.05</v>
      </c>
      <c r="B8736" s="7">
        <v>3.504229</v>
      </c>
    </row>
    <row r="8737" spans="1:2">
      <c r="A8737" s="7">
        <v>-1.06</v>
      </c>
      <c r="B8737" s="7">
        <v>3.2346339999999998</v>
      </c>
    </row>
    <row r="8738" spans="1:2">
      <c r="A8738" s="7">
        <v>-1.06</v>
      </c>
      <c r="B8738" s="7">
        <v>2.6920160000000002</v>
      </c>
    </row>
    <row r="8739" spans="1:2">
      <c r="A8739" s="7">
        <v>-1.06</v>
      </c>
      <c r="B8739" s="7">
        <v>3.2617929999999999</v>
      </c>
    </row>
    <row r="8740" spans="1:2">
      <c r="A8740" s="7">
        <v>-1.06</v>
      </c>
      <c r="B8740" s="7">
        <v>1.410901</v>
      </c>
    </row>
    <row r="8741" spans="1:2">
      <c r="A8741" s="7">
        <v>-1.06</v>
      </c>
      <c r="B8741" s="7">
        <v>3.012537</v>
      </c>
    </row>
    <row r="8742" spans="1:2">
      <c r="A8742" s="7">
        <v>-1.06</v>
      </c>
      <c r="B8742" s="7">
        <v>3.65374</v>
      </c>
    </row>
    <row r="8743" spans="1:2">
      <c r="A8743" s="7">
        <v>-1.06</v>
      </c>
      <c r="B8743" s="7">
        <v>3.8520569999999998</v>
      </c>
    </row>
    <row r="8744" spans="1:2">
      <c r="A8744" s="7">
        <v>-1.06</v>
      </c>
      <c r="B8744" s="7">
        <v>3.8940260000000002</v>
      </c>
    </row>
    <row r="8745" spans="1:2">
      <c r="A8745" s="7">
        <v>-1.06</v>
      </c>
      <c r="B8745" s="7">
        <v>3.8001469999999999</v>
      </c>
    </row>
    <row r="8746" spans="1:2">
      <c r="A8746" s="7">
        <v>-1.06</v>
      </c>
      <c r="B8746" s="7">
        <v>3.7287240000000001</v>
      </c>
    </row>
    <row r="8747" spans="1:2">
      <c r="A8747" s="7">
        <v>-1.06</v>
      </c>
      <c r="B8747" s="7">
        <v>1.526427</v>
      </c>
    </row>
    <row r="8748" spans="1:2">
      <c r="A8748" s="7">
        <v>-1.06</v>
      </c>
      <c r="B8748" s="7">
        <v>3.9901680000000002</v>
      </c>
    </row>
    <row r="8749" spans="1:2">
      <c r="A8749" s="7">
        <v>-1.06</v>
      </c>
      <c r="B8749" s="7">
        <v>3.772726</v>
      </c>
    </row>
    <row r="8750" spans="1:2">
      <c r="A8750" s="7">
        <v>-1.06</v>
      </c>
      <c r="B8750" s="7">
        <v>2.774092</v>
      </c>
    </row>
    <row r="8751" spans="1:2">
      <c r="A8751" s="7">
        <v>-1.06</v>
      </c>
      <c r="B8751" s="7">
        <v>2.8569119999999999</v>
      </c>
    </row>
    <row r="8752" spans="1:2">
      <c r="A8752" s="7">
        <v>-1.06</v>
      </c>
      <c r="B8752" s="7">
        <v>5.0545280000000004</v>
      </c>
    </row>
    <row r="8753" spans="1:2">
      <c r="A8753" s="7">
        <v>-1.06</v>
      </c>
      <c r="B8753" s="7">
        <v>2.6808770000000002</v>
      </c>
    </row>
    <row r="8754" spans="1:2">
      <c r="A8754" s="7">
        <v>-1.06</v>
      </c>
      <c r="B8754" s="7">
        <v>3.5058750000000001</v>
      </c>
    </row>
    <row r="8755" spans="1:2">
      <c r="A8755" s="7">
        <v>-1.06</v>
      </c>
      <c r="B8755" s="7">
        <v>2.3298549999999998</v>
      </c>
    </row>
    <row r="8756" spans="1:2">
      <c r="A8756" s="7">
        <v>-1.06</v>
      </c>
      <c r="B8756" s="7">
        <v>2.9492409999999998</v>
      </c>
    </row>
    <row r="8757" spans="1:2">
      <c r="A8757" s="7">
        <v>-1.06</v>
      </c>
      <c r="B8757" s="7">
        <v>2.6610450000000001</v>
      </c>
    </row>
    <row r="8758" spans="1:2">
      <c r="A8758" s="7">
        <v>-1.06</v>
      </c>
      <c r="B8758" s="7">
        <v>2.860535</v>
      </c>
    </row>
    <row r="8759" spans="1:2">
      <c r="A8759" s="7">
        <v>-1.06</v>
      </c>
      <c r="B8759" s="7">
        <v>2.8430710000000001</v>
      </c>
    </row>
    <row r="8760" spans="1:2">
      <c r="A8760" s="7">
        <v>-1.06</v>
      </c>
      <c r="B8760" s="7">
        <v>2.9819849999999999</v>
      </c>
    </row>
    <row r="8761" spans="1:2">
      <c r="A8761" s="7">
        <v>-1.06</v>
      </c>
      <c r="B8761" s="7">
        <v>3.043606</v>
      </c>
    </row>
    <row r="8762" spans="1:2">
      <c r="A8762" s="7">
        <v>-1.06</v>
      </c>
      <c r="B8762" s="7">
        <v>3.4827270000000001</v>
      </c>
    </row>
    <row r="8763" spans="1:2">
      <c r="A8763" s="7">
        <v>-1.06</v>
      </c>
      <c r="B8763" s="7">
        <v>4.0803539999999998</v>
      </c>
    </row>
    <row r="8764" spans="1:2">
      <c r="A8764" s="7">
        <v>-1.06</v>
      </c>
      <c r="B8764" s="7">
        <v>3.5641310000000002</v>
      </c>
    </row>
    <row r="8765" spans="1:2">
      <c r="A8765" s="7">
        <v>-1.06</v>
      </c>
      <c r="B8765" s="7">
        <v>3.08487</v>
      </c>
    </row>
    <row r="8766" spans="1:2">
      <c r="A8766" s="7">
        <v>-1.06</v>
      </c>
      <c r="B8766" s="7">
        <v>3.7336800000000001</v>
      </c>
    </row>
    <row r="8767" spans="1:2">
      <c r="A8767" s="7">
        <v>-1.06</v>
      </c>
      <c r="B8767" s="7">
        <v>2.4840010000000001</v>
      </c>
    </row>
    <row r="8768" spans="1:2">
      <c r="A8768" s="7">
        <v>-1.06</v>
      </c>
      <c r="B8768" s="7">
        <v>2.2634289999999999</v>
      </c>
    </row>
    <row r="8769" spans="1:2">
      <c r="A8769" s="7">
        <v>-1.06</v>
      </c>
      <c r="B8769" s="7">
        <v>3.9199069999999998</v>
      </c>
    </row>
    <row r="8770" spans="1:2">
      <c r="A8770" s="7">
        <v>-1.06</v>
      </c>
      <c r="B8770" s="7">
        <v>1.6336679999999999</v>
      </c>
    </row>
    <row r="8771" spans="1:2">
      <c r="A8771" s="7">
        <v>-1.06</v>
      </c>
      <c r="B8771" s="7">
        <v>4.2250889999999997</v>
      </c>
    </row>
    <row r="8772" spans="1:2">
      <c r="A8772" s="7">
        <v>-1.06</v>
      </c>
      <c r="B8772" s="7">
        <v>3.8184360000000002</v>
      </c>
    </row>
    <row r="8773" spans="1:2">
      <c r="A8773" s="7">
        <v>-1.06</v>
      </c>
      <c r="B8773" s="7">
        <v>3.8184360000000002</v>
      </c>
    </row>
    <row r="8774" spans="1:2">
      <c r="A8774" s="7">
        <v>-1.06</v>
      </c>
      <c r="B8774" s="7">
        <v>3.5061710000000001</v>
      </c>
    </row>
    <row r="8775" spans="1:2">
      <c r="A8775" s="7">
        <v>-1.06</v>
      </c>
      <c r="B8775" s="7">
        <v>2.0580479999999999</v>
      </c>
    </row>
    <row r="8776" spans="1:2">
      <c r="A8776" s="7">
        <v>-1.06</v>
      </c>
      <c r="B8776" s="7">
        <v>4.4933110000000003</v>
      </c>
    </row>
    <row r="8777" spans="1:2">
      <c r="A8777" s="7">
        <v>-1.06</v>
      </c>
      <c r="B8777" s="7">
        <v>2.7171639999999999</v>
      </c>
    </row>
    <row r="8778" spans="1:2">
      <c r="A8778" s="7">
        <v>-1.07</v>
      </c>
      <c r="B8778" s="7">
        <v>2.648558</v>
      </c>
    </row>
    <row r="8779" spans="1:2">
      <c r="A8779" s="7">
        <v>-1.07</v>
      </c>
      <c r="B8779" s="7">
        <v>3.2329680000000001</v>
      </c>
    </row>
    <row r="8780" spans="1:2">
      <c r="A8780" s="7">
        <v>-1.07</v>
      </c>
      <c r="B8780" s="7">
        <v>2.8205089999999999</v>
      </c>
    </row>
    <row r="8781" spans="1:2">
      <c r="A8781" s="7">
        <v>-1.07</v>
      </c>
      <c r="B8781" s="7">
        <v>4.4185689999999997</v>
      </c>
    </row>
    <row r="8782" spans="1:2">
      <c r="A8782" s="7">
        <v>-1.07</v>
      </c>
      <c r="B8782" s="7">
        <v>2.6949640000000001</v>
      </c>
    </row>
    <row r="8783" spans="1:2">
      <c r="A8783" s="7">
        <v>-1.07</v>
      </c>
      <c r="B8783" s="7">
        <v>4.4199890000000002</v>
      </c>
    </row>
    <row r="8784" spans="1:2">
      <c r="A8784" s="7">
        <v>-1.07</v>
      </c>
      <c r="B8784" s="7">
        <v>3.0751119999999998</v>
      </c>
    </row>
    <row r="8785" spans="1:2">
      <c r="A8785" s="7">
        <v>-1.07</v>
      </c>
      <c r="B8785" s="7">
        <v>1.9598690000000001</v>
      </c>
    </row>
    <row r="8786" spans="1:2">
      <c r="A8786" s="7">
        <v>-1.07</v>
      </c>
      <c r="B8786" s="7">
        <v>5.1221930000000002</v>
      </c>
    </row>
    <row r="8787" spans="1:2">
      <c r="A8787" s="7">
        <v>-1.07</v>
      </c>
      <c r="B8787" s="7">
        <v>1.970904</v>
      </c>
    </row>
    <row r="8788" spans="1:2">
      <c r="A8788" s="7">
        <v>-1.07</v>
      </c>
      <c r="B8788" s="7">
        <v>1.985968</v>
      </c>
    </row>
    <row r="8789" spans="1:2">
      <c r="A8789" s="7">
        <v>-1.07</v>
      </c>
      <c r="B8789" s="7">
        <v>1.9405790000000001</v>
      </c>
    </row>
    <row r="8790" spans="1:2">
      <c r="A8790" s="7">
        <v>-1.07</v>
      </c>
      <c r="B8790" s="7">
        <v>2.484626</v>
      </c>
    </row>
    <row r="8791" spans="1:2">
      <c r="A8791" s="7">
        <v>-1.07</v>
      </c>
      <c r="B8791" s="7">
        <v>3.344973</v>
      </c>
    </row>
    <row r="8792" spans="1:2">
      <c r="A8792" s="7">
        <v>-1.07</v>
      </c>
      <c r="B8792" s="7">
        <v>1.451926</v>
      </c>
    </row>
    <row r="8793" spans="1:2">
      <c r="A8793" s="7">
        <v>-1.07</v>
      </c>
      <c r="B8793" s="7">
        <v>3.4004409999999998</v>
      </c>
    </row>
    <row r="8794" spans="1:2">
      <c r="A8794" s="7">
        <v>-1.07</v>
      </c>
      <c r="B8794" s="7">
        <v>3.3936989999999998</v>
      </c>
    </row>
    <row r="8795" spans="1:2">
      <c r="A8795" s="7">
        <v>-1.07</v>
      </c>
      <c r="B8795" s="7">
        <v>2.951476</v>
      </c>
    </row>
    <row r="8796" spans="1:2">
      <c r="A8796" s="7">
        <v>-1.07</v>
      </c>
      <c r="B8796" s="7">
        <v>2.9595829999999999</v>
      </c>
    </row>
    <row r="8797" spans="1:2">
      <c r="A8797" s="7">
        <v>-1.07</v>
      </c>
      <c r="B8797" s="7">
        <v>2.366517</v>
      </c>
    </row>
    <row r="8798" spans="1:2">
      <c r="A8798" s="7">
        <v>-1.07</v>
      </c>
      <c r="B8798" s="7">
        <v>2.7921230000000001</v>
      </c>
    </row>
    <row r="8799" spans="1:2">
      <c r="A8799" s="7">
        <v>-1.07</v>
      </c>
      <c r="B8799" s="7">
        <v>4.2362510000000002</v>
      </c>
    </row>
    <row r="8800" spans="1:2">
      <c r="A8800" s="7">
        <v>-1.07</v>
      </c>
      <c r="B8800" s="7">
        <v>5.3832810000000002</v>
      </c>
    </row>
    <row r="8801" spans="1:2">
      <c r="A8801" s="7">
        <v>-1.07</v>
      </c>
      <c r="B8801" s="7">
        <v>5.3832810000000002</v>
      </c>
    </row>
    <row r="8802" spans="1:2">
      <c r="A8802" s="7">
        <v>-1.07</v>
      </c>
      <c r="B8802" s="7">
        <v>3.3772220000000002</v>
      </c>
    </row>
    <row r="8803" spans="1:2">
      <c r="A8803" s="7">
        <v>-1.07</v>
      </c>
      <c r="B8803" s="7">
        <v>3.6167340000000001</v>
      </c>
    </row>
    <row r="8804" spans="1:2">
      <c r="A8804" s="7">
        <v>-1.07</v>
      </c>
      <c r="B8804" s="7">
        <v>1.8002419999999999</v>
      </c>
    </row>
    <row r="8805" spans="1:2">
      <c r="A8805" s="7">
        <v>-1.07</v>
      </c>
      <c r="B8805" s="7">
        <v>4.6344159999999999</v>
      </c>
    </row>
    <row r="8806" spans="1:2">
      <c r="A8806" s="7">
        <v>-1.07</v>
      </c>
      <c r="B8806" s="7">
        <v>2.1860889999999999</v>
      </c>
    </row>
    <row r="8807" spans="1:2">
      <c r="A8807" s="7">
        <v>-1.07</v>
      </c>
      <c r="B8807" s="7">
        <v>2.679888</v>
      </c>
    </row>
    <row r="8808" spans="1:2">
      <c r="A8808" s="7">
        <v>-1.07</v>
      </c>
      <c r="B8808" s="7">
        <v>2.1310579999999999</v>
      </c>
    </row>
    <row r="8809" spans="1:2">
      <c r="A8809" s="7">
        <v>-1.07</v>
      </c>
      <c r="B8809" s="7">
        <v>1.889491</v>
      </c>
    </row>
    <row r="8810" spans="1:2">
      <c r="A8810" s="7">
        <v>-1.07</v>
      </c>
      <c r="B8810" s="7">
        <v>2.3262800000000001</v>
      </c>
    </row>
    <row r="8811" spans="1:2">
      <c r="A8811" s="7">
        <v>-1.07</v>
      </c>
      <c r="B8811" s="7">
        <v>2.2384360000000001</v>
      </c>
    </row>
    <row r="8812" spans="1:2">
      <c r="A8812" s="7">
        <v>-1.07</v>
      </c>
      <c r="B8812" s="7">
        <v>3.4690750000000001</v>
      </c>
    </row>
    <row r="8813" spans="1:2">
      <c r="A8813" s="7">
        <v>-1.07</v>
      </c>
      <c r="B8813" s="7">
        <v>2.4649549999999998</v>
      </c>
    </row>
    <row r="8814" spans="1:2">
      <c r="A8814" s="7">
        <v>-1.07</v>
      </c>
      <c r="B8814" s="7">
        <v>3.209959</v>
      </c>
    </row>
    <row r="8815" spans="1:2">
      <c r="A8815" s="7">
        <v>-1.07</v>
      </c>
      <c r="B8815" s="7">
        <v>2.7507670000000002</v>
      </c>
    </row>
    <row r="8816" spans="1:2">
      <c r="A8816" s="7">
        <v>-1.07</v>
      </c>
      <c r="B8816" s="7">
        <v>2.0488240000000002</v>
      </c>
    </row>
    <row r="8817" spans="1:2">
      <c r="A8817" s="7">
        <v>-1.07</v>
      </c>
      <c r="B8817" s="7">
        <v>4.5424899999999999</v>
      </c>
    </row>
    <row r="8818" spans="1:2">
      <c r="A8818" s="7">
        <v>-1.07</v>
      </c>
      <c r="B8818" s="7">
        <v>2.5050949999999998</v>
      </c>
    </row>
    <row r="8819" spans="1:2">
      <c r="A8819" s="7">
        <v>-1.07</v>
      </c>
      <c r="B8819" s="7">
        <v>3.381945</v>
      </c>
    </row>
    <row r="8820" spans="1:2">
      <c r="A8820" s="7">
        <v>-1.07</v>
      </c>
      <c r="B8820" s="7">
        <v>4.3800049999999997</v>
      </c>
    </row>
    <row r="8821" spans="1:2">
      <c r="A8821" s="7">
        <v>-1.07</v>
      </c>
      <c r="B8821" s="7">
        <v>2.1461540000000001</v>
      </c>
    </row>
    <row r="8822" spans="1:2">
      <c r="A8822" s="7">
        <v>-1.07</v>
      </c>
      <c r="B8822" s="7">
        <v>2.9923829999999998</v>
      </c>
    </row>
    <row r="8823" spans="1:2">
      <c r="A8823" s="7">
        <v>-1.07</v>
      </c>
      <c r="B8823" s="7">
        <v>3.4954619999999998</v>
      </c>
    </row>
    <row r="8824" spans="1:2">
      <c r="A8824" s="7">
        <v>-1.07</v>
      </c>
      <c r="B8824" s="7">
        <v>3.46244</v>
      </c>
    </row>
    <row r="8825" spans="1:2">
      <c r="A8825" s="7">
        <v>-1.07</v>
      </c>
      <c r="B8825" s="7">
        <v>2.5306129999999998</v>
      </c>
    </row>
    <row r="8826" spans="1:2">
      <c r="A8826" s="7">
        <v>-1.07</v>
      </c>
      <c r="B8826" s="7">
        <v>3.773015</v>
      </c>
    </row>
    <row r="8827" spans="1:2">
      <c r="A8827" s="7">
        <v>-1.07</v>
      </c>
      <c r="B8827" s="7">
        <v>3.9891079999999999</v>
      </c>
    </row>
    <row r="8828" spans="1:2">
      <c r="A8828" s="7">
        <v>-1.07</v>
      </c>
      <c r="B8828" s="7">
        <v>2.0228429999999999</v>
      </c>
    </row>
    <row r="8829" spans="1:2">
      <c r="A8829" s="7">
        <v>-1.07</v>
      </c>
      <c r="B8829" s="7">
        <v>1.310972</v>
      </c>
    </row>
    <row r="8830" spans="1:2">
      <c r="A8830" s="7">
        <v>-1.07</v>
      </c>
      <c r="B8830" s="7">
        <v>2.7471760000000001</v>
      </c>
    </row>
    <row r="8831" spans="1:2">
      <c r="A8831" s="7">
        <v>-1.07</v>
      </c>
      <c r="B8831" s="7">
        <v>1.8551489999999999</v>
      </c>
    </row>
    <row r="8832" spans="1:2">
      <c r="A8832" s="7">
        <v>-1.07</v>
      </c>
      <c r="B8832" s="7">
        <v>2.8570489999999999</v>
      </c>
    </row>
    <row r="8833" spans="1:2">
      <c r="A8833" s="7">
        <v>-1.07</v>
      </c>
      <c r="B8833" s="7">
        <v>1.8521590000000001</v>
      </c>
    </row>
    <row r="8834" spans="1:2">
      <c r="A8834" s="7">
        <v>-1.07</v>
      </c>
      <c r="B8834" s="7">
        <v>4.0595569999999999</v>
      </c>
    </row>
    <row r="8835" spans="1:2">
      <c r="A8835" s="7">
        <v>-1.07</v>
      </c>
      <c r="B8835" s="7">
        <v>2.958901</v>
      </c>
    </row>
    <row r="8836" spans="1:2">
      <c r="A8836" s="7">
        <v>-1.07</v>
      </c>
      <c r="B8836" s="7">
        <v>5.907794</v>
      </c>
    </row>
    <row r="8837" spans="1:2">
      <c r="A8837" s="7">
        <v>-1.07</v>
      </c>
      <c r="B8837" s="7">
        <v>6.2779420000000004</v>
      </c>
    </row>
    <row r="8838" spans="1:2">
      <c r="A8838" s="7">
        <v>-1.08</v>
      </c>
      <c r="B8838" s="7">
        <v>4.8760310000000002</v>
      </c>
    </row>
    <row r="8839" spans="1:2">
      <c r="A8839" s="7">
        <v>-1.08</v>
      </c>
      <c r="B8839" s="7">
        <v>2.519714</v>
      </c>
    </row>
    <row r="8840" spans="1:2">
      <c r="A8840" s="7">
        <v>-1.08</v>
      </c>
      <c r="B8840" s="7">
        <v>2.4382320000000002</v>
      </c>
    </row>
    <row r="8841" spans="1:2">
      <c r="A8841" s="7">
        <v>-1.08</v>
      </c>
      <c r="B8841" s="7">
        <v>1.8212729999999999</v>
      </c>
    </row>
    <row r="8842" spans="1:2">
      <c r="A8842" s="7">
        <v>-1.08</v>
      </c>
      <c r="B8842" s="7">
        <v>2.963705</v>
      </c>
    </row>
    <row r="8843" spans="1:2">
      <c r="A8843" s="7">
        <v>-1.08</v>
      </c>
      <c r="B8843" s="7">
        <v>4.3854439999999997</v>
      </c>
    </row>
    <row r="8844" spans="1:2">
      <c r="A8844" s="7">
        <v>-1.08</v>
      </c>
      <c r="B8844" s="7">
        <v>1.849494</v>
      </c>
    </row>
    <row r="8845" spans="1:2">
      <c r="A8845" s="7">
        <v>-1.08</v>
      </c>
      <c r="B8845" s="7">
        <v>2.2447270000000001</v>
      </c>
    </row>
    <row r="8846" spans="1:2">
      <c r="A8846" s="7">
        <v>-1.08</v>
      </c>
      <c r="B8846" s="7">
        <v>3.6231080000000002</v>
      </c>
    </row>
    <row r="8847" spans="1:2">
      <c r="A8847" s="7">
        <v>-1.08</v>
      </c>
      <c r="B8847" s="7">
        <v>3.6809980000000002</v>
      </c>
    </row>
    <row r="8848" spans="1:2">
      <c r="A8848" s="7">
        <v>-1.08</v>
      </c>
      <c r="B8848" s="7">
        <v>2.632171</v>
      </c>
    </row>
    <row r="8849" spans="1:2">
      <c r="A8849" s="7">
        <v>-1.08</v>
      </c>
      <c r="B8849" s="7">
        <v>1.845186</v>
      </c>
    </row>
    <row r="8850" spans="1:2">
      <c r="A8850" s="7">
        <v>-1.08</v>
      </c>
      <c r="B8850" s="7">
        <v>3.3538100000000002</v>
      </c>
    </row>
    <row r="8851" spans="1:2">
      <c r="A8851" s="7">
        <v>-1.08</v>
      </c>
      <c r="B8851" s="7">
        <v>3.2290199999999998</v>
      </c>
    </row>
    <row r="8852" spans="1:2">
      <c r="A8852" s="7">
        <v>-1.08</v>
      </c>
      <c r="B8852" s="7">
        <v>3.805151</v>
      </c>
    </row>
    <row r="8853" spans="1:2">
      <c r="A8853" s="7">
        <v>-1.08</v>
      </c>
      <c r="B8853" s="7">
        <v>2.7534480000000001</v>
      </c>
    </row>
    <row r="8854" spans="1:2">
      <c r="A8854" s="7">
        <v>-1.08</v>
      </c>
      <c r="B8854" s="7">
        <v>2.3667449999999999</v>
      </c>
    </row>
    <row r="8855" spans="1:2">
      <c r="A8855" s="7">
        <v>-1.08</v>
      </c>
      <c r="B8855" s="7">
        <v>5.5843379999999998</v>
      </c>
    </row>
    <row r="8856" spans="1:2">
      <c r="A8856" s="7">
        <v>-1.08</v>
      </c>
      <c r="B8856" s="7">
        <v>2.166763</v>
      </c>
    </row>
    <row r="8857" spans="1:2">
      <c r="A8857" s="7">
        <v>-1.08</v>
      </c>
      <c r="B8857" s="7">
        <v>2.1086339999999999</v>
      </c>
    </row>
    <row r="8858" spans="1:2">
      <c r="A8858" s="7">
        <v>-1.08</v>
      </c>
      <c r="B8858" s="7">
        <v>3.056638</v>
      </c>
    </row>
    <row r="8859" spans="1:2">
      <c r="A8859" s="7">
        <v>-1.08</v>
      </c>
      <c r="B8859" s="7">
        <v>3.311623</v>
      </c>
    </row>
    <row r="8860" spans="1:2">
      <c r="A8860" s="7">
        <v>-1.08</v>
      </c>
      <c r="B8860" s="7">
        <v>3.3028650000000002</v>
      </c>
    </row>
    <row r="8861" spans="1:2">
      <c r="A8861" s="7">
        <v>-1.08</v>
      </c>
      <c r="B8861" s="7">
        <v>3.1114860000000002</v>
      </c>
    </row>
    <row r="8862" spans="1:2">
      <c r="A8862" s="7">
        <v>-1.08</v>
      </c>
      <c r="B8862" s="7">
        <v>2.2386560000000002</v>
      </c>
    </row>
    <row r="8863" spans="1:2">
      <c r="A8863" s="7">
        <v>-1.08</v>
      </c>
      <c r="B8863" s="7">
        <v>2.1039089999999998</v>
      </c>
    </row>
    <row r="8864" spans="1:2">
      <c r="A8864" s="7">
        <v>-1.08</v>
      </c>
      <c r="B8864" s="7">
        <v>2.5621070000000001</v>
      </c>
    </row>
    <row r="8865" spans="1:2">
      <c r="A8865" s="7">
        <v>-1.08</v>
      </c>
      <c r="B8865" s="7">
        <v>2.0897459999999999</v>
      </c>
    </row>
    <row r="8866" spans="1:2">
      <c r="A8866" s="7">
        <v>-1.08</v>
      </c>
      <c r="B8866" s="7">
        <v>2.6589130000000001</v>
      </c>
    </row>
    <row r="8867" spans="1:2">
      <c r="A8867" s="7">
        <v>-1.08</v>
      </c>
      <c r="B8867" s="7">
        <v>3.0508229999999998</v>
      </c>
    </row>
    <row r="8868" spans="1:2">
      <c r="A8868" s="7">
        <v>-1.08</v>
      </c>
      <c r="B8868" s="7">
        <v>2.804983</v>
      </c>
    </row>
    <row r="8869" spans="1:2">
      <c r="A8869" s="7">
        <v>-1.08</v>
      </c>
      <c r="B8869" s="7">
        <v>2.948194</v>
      </c>
    </row>
    <row r="8870" spans="1:2">
      <c r="A8870" s="7">
        <v>-1.08</v>
      </c>
      <c r="B8870" s="7">
        <v>4.4301000000000004</v>
      </c>
    </row>
    <row r="8871" spans="1:2">
      <c r="A8871" s="7">
        <v>-1.08</v>
      </c>
      <c r="B8871" s="7">
        <v>2.599335</v>
      </c>
    </row>
    <row r="8872" spans="1:2">
      <c r="A8872" s="7">
        <v>-1.08</v>
      </c>
      <c r="B8872" s="7">
        <v>4.2995390000000002</v>
      </c>
    </row>
    <row r="8873" spans="1:2">
      <c r="A8873" s="7">
        <v>-1.08</v>
      </c>
      <c r="B8873" s="7">
        <v>4.2995390000000002</v>
      </c>
    </row>
    <row r="8874" spans="1:2">
      <c r="A8874" s="7">
        <v>-1.08</v>
      </c>
      <c r="B8874" s="7">
        <v>4.7647849999999998</v>
      </c>
    </row>
    <row r="8875" spans="1:2">
      <c r="A8875" s="7">
        <v>-1.08</v>
      </c>
      <c r="B8875" s="7">
        <v>2.6261999999999999</v>
      </c>
    </row>
    <row r="8876" spans="1:2">
      <c r="A8876" s="7">
        <v>-1.08</v>
      </c>
      <c r="B8876" s="7">
        <v>2.6958449999999998</v>
      </c>
    </row>
    <row r="8877" spans="1:2">
      <c r="A8877" s="7">
        <v>-1.08</v>
      </c>
      <c r="B8877" s="7">
        <v>2.6228760000000002</v>
      </c>
    </row>
    <row r="8878" spans="1:2">
      <c r="A8878" s="7">
        <v>-1.08</v>
      </c>
      <c r="B8878" s="7">
        <v>1.756534</v>
      </c>
    </row>
    <row r="8879" spans="1:2">
      <c r="A8879" s="7">
        <v>-1.08</v>
      </c>
      <c r="B8879" s="7">
        <v>4.6759570000000004</v>
      </c>
    </row>
    <row r="8880" spans="1:2">
      <c r="A8880" s="7">
        <v>-1.08</v>
      </c>
      <c r="B8880" s="7">
        <v>3.0730650000000002</v>
      </c>
    </row>
    <row r="8881" spans="1:2">
      <c r="A8881" s="7">
        <v>-1.08</v>
      </c>
      <c r="B8881" s="7">
        <v>3.3503120000000002</v>
      </c>
    </row>
    <row r="8882" spans="1:2">
      <c r="A8882" s="7">
        <v>-1.0900000000000001</v>
      </c>
      <c r="B8882" s="7">
        <v>3.7003050000000002</v>
      </c>
    </row>
    <row r="8883" spans="1:2">
      <c r="A8883" s="7">
        <v>-1.0900000000000001</v>
      </c>
      <c r="B8883" s="7">
        <v>2.9263970000000001</v>
      </c>
    </row>
    <row r="8884" spans="1:2">
      <c r="A8884" s="7">
        <v>-1.0900000000000001</v>
      </c>
      <c r="B8884" s="7">
        <v>4.541442</v>
      </c>
    </row>
    <row r="8885" spans="1:2">
      <c r="A8885" s="7">
        <v>-1.0900000000000001</v>
      </c>
      <c r="B8885" s="7">
        <v>3.1053120000000001</v>
      </c>
    </row>
    <row r="8886" spans="1:2">
      <c r="A8886" s="7">
        <v>-1.0900000000000001</v>
      </c>
      <c r="B8886" s="7">
        <v>2.3920699999999999</v>
      </c>
    </row>
    <row r="8887" spans="1:2">
      <c r="A8887" s="7">
        <v>-1.0900000000000001</v>
      </c>
      <c r="B8887" s="7">
        <v>1.5786979999999999</v>
      </c>
    </row>
    <row r="8888" spans="1:2">
      <c r="A8888" s="7">
        <v>-1.0900000000000001</v>
      </c>
      <c r="B8888" s="7">
        <v>2.1997460000000002</v>
      </c>
    </row>
    <row r="8889" spans="1:2">
      <c r="A8889" s="7">
        <v>-1.0900000000000001</v>
      </c>
      <c r="B8889" s="7">
        <v>3.7593040000000002</v>
      </c>
    </row>
    <row r="8890" spans="1:2">
      <c r="A8890" s="7">
        <v>-1.0900000000000001</v>
      </c>
      <c r="B8890" s="7">
        <v>2.4966300000000001</v>
      </c>
    </row>
    <row r="8891" spans="1:2">
      <c r="A8891" s="7">
        <v>-1.0900000000000001</v>
      </c>
      <c r="B8891" s="7">
        <v>2.513919</v>
      </c>
    </row>
    <row r="8892" spans="1:2">
      <c r="A8892" s="7">
        <v>-1.0900000000000001</v>
      </c>
      <c r="B8892" s="7">
        <v>4.7711189999999997</v>
      </c>
    </row>
    <row r="8893" spans="1:2">
      <c r="A8893" s="7">
        <v>-1.0900000000000001</v>
      </c>
      <c r="B8893" s="7">
        <v>4.2379389999999999</v>
      </c>
    </row>
    <row r="8894" spans="1:2">
      <c r="A8894" s="7">
        <v>-1.0900000000000001</v>
      </c>
      <c r="B8894" s="7">
        <v>3.2505549999999999</v>
      </c>
    </row>
    <row r="8895" spans="1:2">
      <c r="A8895" s="7">
        <v>-1.0900000000000001</v>
      </c>
      <c r="B8895" s="7">
        <v>2.291093</v>
      </c>
    </row>
    <row r="8896" spans="1:2">
      <c r="A8896" s="7">
        <v>-1.0900000000000001</v>
      </c>
      <c r="B8896" s="7">
        <v>2.7518150000000001</v>
      </c>
    </row>
    <row r="8897" spans="1:2">
      <c r="A8897" s="7">
        <v>-1.0900000000000001</v>
      </c>
      <c r="B8897" s="7">
        <v>2.4617680000000002</v>
      </c>
    </row>
    <row r="8898" spans="1:2">
      <c r="A8898" s="7">
        <v>-1.0900000000000001</v>
      </c>
      <c r="B8898" s="7">
        <v>1.9783170000000001</v>
      </c>
    </row>
    <row r="8899" spans="1:2">
      <c r="A8899" s="7">
        <v>-1.0900000000000001</v>
      </c>
      <c r="B8899" s="7">
        <v>3.1511429999999998</v>
      </c>
    </row>
    <row r="8900" spans="1:2">
      <c r="A8900" s="7">
        <v>-1.0900000000000001</v>
      </c>
      <c r="B8900" s="7">
        <v>3.1755040000000001</v>
      </c>
    </row>
    <row r="8901" spans="1:2">
      <c r="A8901" s="7">
        <v>-1.0900000000000001</v>
      </c>
      <c r="B8901" s="7">
        <v>2.6831200000000002</v>
      </c>
    </row>
    <row r="8902" spans="1:2">
      <c r="A8902" s="7">
        <v>-1.0900000000000001</v>
      </c>
      <c r="B8902" s="7">
        <v>1.56002</v>
      </c>
    </row>
    <row r="8903" spans="1:2">
      <c r="A8903" s="7">
        <v>-1.0900000000000001</v>
      </c>
      <c r="B8903" s="7">
        <v>2.9687239999999999</v>
      </c>
    </row>
    <row r="8904" spans="1:2">
      <c r="A8904" s="7">
        <v>-1.0900000000000001</v>
      </c>
      <c r="B8904" s="7">
        <v>3.0091700000000001</v>
      </c>
    </row>
    <row r="8905" spans="1:2">
      <c r="A8905" s="7">
        <v>-1.0900000000000001</v>
      </c>
      <c r="B8905" s="7">
        <v>3.950888</v>
      </c>
    </row>
    <row r="8906" spans="1:2">
      <c r="A8906" s="7">
        <v>-1.0900000000000001</v>
      </c>
      <c r="B8906" s="7">
        <v>2.3879510000000002</v>
      </c>
    </row>
    <row r="8907" spans="1:2">
      <c r="A8907" s="7">
        <v>-1.0900000000000001</v>
      </c>
      <c r="B8907" s="7">
        <v>2.995768</v>
      </c>
    </row>
    <row r="8908" spans="1:2">
      <c r="A8908" s="7">
        <v>-1.0900000000000001</v>
      </c>
      <c r="B8908" s="7">
        <v>2.9657979999999999</v>
      </c>
    </row>
    <row r="8909" spans="1:2">
      <c r="A8909" s="7">
        <v>-1.0900000000000001</v>
      </c>
      <c r="B8909" s="7">
        <v>3.2480630000000001</v>
      </c>
    </row>
    <row r="8910" spans="1:2">
      <c r="A8910" s="7">
        <v>-1.0900000000000001</v>
      </c>
      <c r="B8910" s="7">
        <v>2.3155320000000001</v>
      </c>
    </row>
    <row r="8911" spans="1:2">
      <c r="A8911" s="7">
        <v>-1.0900000000000001</v>
      </c>
      <c r="B8911" s="7">
        <v>2.9940799999999999</v>
      </c>
    </row>
    <row r="8912" spans="1:2">
      <c r="A8912" s="7">
        <v>-1.0900000000000001</v>
      </c>
      <c r="B8912" s="7">
        <v>3.1469839999999998</v>
      </c>
    </row>
    <row r="8913" spans="1:2">
      <c r="A8913" s="7">
        <v>-1.0900000000000001</v>
      </c>
      <c r="B8913" s="7">
        <v>2.6424560000000001</v>
      </c>
    </row>
    <row r="8914" spans="1:2">
      <c r="A8914" s="7">
        <v>-1.0900000000000001</v>
      </c>
      <c r="B8914" s="7">
        <v>1.8270999999999999</v>
      </c>
    </row>
    <row r="8915" spans="1:2">
      <c r="A8915" s="7">
        <v>-1.0900000000000001</v>
      </c>
      <c r="B8915" s="7">
        <v>4.283747</v>
      </c>
    </row>
    <row r="8916" spans="1:2">
      <c r="A8916" s="7">
        <v>-1.0900000000000001</v>
      </c>
      <c r="B8916" s="7">
        <v>3.1161460000000001</v>
      </c>
    </row>
    <row r="8917" spans="1:2">
      <c r="A8917" s="7">
        <v>-1.0900000000000001</v>
      </c>
      <c r="B8917" s="7">
        <v>3.8382770000000002</v>
      </c>
    </row>
    <row r="8918" spans="1:2">
      <c r="A8918" s="7">
        <v>-1.0900000000000001</v>
      </c>
      <c r="B8918" s="7">
        <v>3.7023389999999998</v>
      </c>
    </row>
    <row r="8919" spans="1:2">
      <c r="A8919" s="7">
        <v>-1.0900000000000001</v>
      </c>
      <c r="B8919" s="7">
        <v>1.99156</v>
      </c>
    </row>
    <row r="8920" spans="1:2">
      <c r="A8920" s="7">
        <v>-1.0900000000000001</v>
      </c>
      <c r="B8920" s="7">
        <v>1.8627359999999999</v>
      </c>
    </row>
    <row r="8921" spans="1:2">
      <c r="A8921" s="7">
        <v>-1.0900000000000001</v>
      </c>
      <c r="B8921" s="7">
        <v>1.8627359999999999</v>
      </c>
    </row>
    <row r="8922" spans="1:2">
      <c r="A8922" s="7">
        <v>-1.0900000000000001</v>
      </c>
      <c r="B8922" s="7">
        <v>2.652339</v>
      </c>
    </row>
    <row r="8923" spans="1:2">
      <c r="A8923" s="7">
        <v>-1.0900000000000001</v>
      </c>
      <c r="B8923" s="7">
        <v>4.0756560000000004</v>
      </c>
    </row>
    <row r="8924" spans="1:2">
      <c r="A8924" s="7">
        <v>-1.0900000000000001</v>
      </c>
      <c r="B8924" s="7">
        <v>3.048009</v>
      </c>
    </row>
    <row r="8925" spans="1:2">
      <c r="A8925" s="7">
        <v>-1.1000000000000001</v>
      </c>
      <c r="B8925" s="7">
        <v>2.5308449999999998</v>
      </c>
    </row>
    <row r="8926" spans="1:2">
      <c r="A8926" s="7">
        <v>-1.1000000000000001</v>
      </c>
      <c r="B8926" s="7">
        <v>3.2365650000000001</v>
      </c>
    </row>
    <row r="8927" spans="1:2">
      <c r="A8927" s="7">
        <v>-1.1000000000000001</v>
      </c>
      <c r="B8927" s="7">
        <v>2.2456580000000002</v>
      </c>
    </row>
    <row r="8928" spans="1:2">
      <c r="A8928" s="7">
        <v>-1.1000000000000001</v>
      </c>
      <c r="B8928" s="7">
        <v>2.9420139999999999</v>
      </c>
    </row>
    <row r="8929" spans="1:2">
      <c r="A8929" s="7">
        <v>-1.1000000000000001</v>
      </c>
      <c r="B8929" s="7">
        <v>3.9964279999999999</v>
      </c>
    </row>
    <row r="8930" spans="1:2">
      <c r="A8930" s="7">
        <v>-1.1000000000000001</v>
      </c>
      <c r="B8930" s="7">
        <v>2.0311979999999998</v>
      </c>
    </row>
    <row r="8931" spans="1:2">
      <c r="A8931" s="7">
        <v>-1.1000000000000001</v>
      </c>
      <c r="B8931" s="7">
        <v>3.6933820000000002</v>
      </c>
    </row>
    <row r="8932" spans="1:2">
      <c r="A8932" s="7">
        <v>-1.1000000000000001</v>
      </c>
      <c r="B8932" s="7">
        <v>4.2469619999999999</v>
      </c>
    </row>
    <row r="8933" spans="1:2">
      <c r="A8933" s="7">
        <v>-1.1000000000000001</v>
      </c>
      <c r="B8933" s="7">
        <v>3.4061620000000001</v>
      </c>
    </row>
    <row r="8934" spans="1:2">
      <c r="A8934" s="7">
        <v>-1.1000000000000001</v>
      </c>
      <c r="B8934" s="7">
        <v>2.479619</v>
      </c>
    </row>
    <row r="8935" spans="1:2">
      <c r="A8935" s="7">
        <v>-1.1000000000000001</v>
      </c>
      <c r="B8935" s="7">
        <v>3.4611049999999999</v>
      </c>
    </row>
    <row r="8936" spans="1:2">
      <c r="A8936" s="7">
        <v>-1.1000000000000001</v>
      </c>
      <c r="B8936" s="7">
        <v>4.9175279999999999</v>
      </c>
    </row>
    <row r="8937" spans="1:2">
      <c r="A8937" s="7">
        <v>-1.1000000000000001</v>
      </c>
      <c r="B8937" s="7">
        <v>2.8991630000000002</v>
      </c>
    </row>
    <row r="8938" spans="1:2">
      <c r="A8938" s="7">
        <v>-1.1000000000000001</v>
      </c>
      <c r="B8938" s="7">
        <v>2.7525010000000001</v>
      </c>
    </row>
    <row r="8939" spans="1:2">
      <c r="A8939" s="7">
        <v>-1.1000000000000001</v>
      </c>
      <c r="B8939" s="7">
        <v>2.3396370000000002</v>
      </c>
    </row>
    <row r="8940" spans="1:2">
      <c r="A8940" s="7">
        <v>-1.1000000000000001</v>
      </c>
      <c r="B8940" s="7">
        <v>1.7061010000000001</v>
      </c>
    </row>
    <row r="8941" spans="1:2">
      <c r="A8941" s="7">
        <v>-1.1000000000000001</v>
      </c>
      <c r="B8941" s="7">
        <v>2.2775820000000002</v>
      </c>
    </row>
    <row r="8942" spans="1:2">
      <c r="A8942" s="7">
        <v>-1.1000000000000001</v>
      </c>
      <c r="B8942" s="7">
        <v>2.3250570000000002</v>
      </c>
    </row>
    <row r="8943" spans="1:2">
      <c r="A8943" s="7">
        <v>-1.1000000000000001</v>
      </c>
      <c r="B8943" s="7">
        <v>3.7493089999999998</v>
      </c>
    </row>
    <row r="8944" spans="1:2">
      <c r="A8944" s="7">
        <v>-1.1000000000000001</v>
      </c>
      <c r="B8944" s="7">
        <v>4.5019200000000001</v>
      </c>
    </row>
    <row r="8945" spans="1:2">
      <c r="A8945" s="7">
        <v>-1.1000000000000001</v>
      </c>
      <c r="B8945" s="7">
        <v>2.7847379999999999</v>
      </c>
    </row>
    <row r="8946" spans="1:2">
      <c r="A8946" s="7">
        <v>-1.1000000000000001</v>
      </c>
      <c r="B8946" s="7">
        <v>4.4464649999999999</v>
      </c>
    </row>
    <row r="8947" spans="1:2">
      <c r="A8947" s="7">
        <v>-1.1000000000000001</v>
      </c>
      <c r="B8947" s="7">
        <v>2.9709829999999999</v>
      </c>
    </row>
    <row r="8948" spans="1:2">
      <c r="A8948" s="7">
        <v>-1.1000000000000001</v>
      </c>
      <c r="B8948" s="7">
        <v>3.4418570000000002</v>
      </c>
    </row>
    <row r="8949" spans="1:2">
      <c r="A8949" s="7">
        <v>-1.1000000000000001</v>
      </c>
      <c r="B8949" s="7">
        <v>1.895689</v>
      </c>
    </row>
    <row r="8950" spans="1:2">
      <c r="A8950" s="7">
        <v>-1.1000000000000001</v>
      </c>
      <c r="B8950" s="7">
        <v>4.0218170000000004</v>
      </c>
    </row>
    <row r="8951" spans="1:2">
      <c r="A8951" s="7">
        <v>-1.1000000000000001</v>
      </c>
      <c r="B8951" s="7">
        <v>4.7403649999999997</v>
      </c>
    </row>
    <row r="8952" spans="1:2">
      <c r="A8952" s="7">
        <v>-1.1000000000000001</v>
      </c>
      <c r="B8952" s="7">
        <v>2.8514780000000002</v>
      </c>
    </row>
    <row r="8953" spans="1:2">
      <c r="A8953" s="7">
        <v>-1.1000000000000001</v>
      </c>
      <c r="B8953" s="7">
        <v>4.1160620000000003</v>
      </c>
    </row>
    <row r="8954" spans="1:2">
      <c r="A8954" s="7">
        <v>-1.1000000000000001</v>
      </c>
      <c r="B8954" s="7">
        <v>4.1026259999999999</v>
      </c>
    </row>
    <row r="8955" spans="1:2">
      <c r="A8955" s="7">
        <v>-1.1000000000000001</v>
      </c>
      <c r="B8955" s="7">
        <v>4.0709419999999996</v>
      </c>
    </row>
    <row r="8956" spans="1:2">
      <c r="A8956" s="7">
        <v>-1.1000000000000001</v>
      </c>
      <c r="B8956" s="7">
        <v>2.3711370000000001</v>
      </c>
    </row>
    <row r="8957" spans="1:2">
      <c r="A8957" s="7">
        <v>-1.1000000000000001</v>
      </c>
      <c r="B8957" s="7">
        <v>2.7612640000000002</v>
      </c>
    </row>
    <row r="8958" spans="1:2">
      <c r="A8958" s="7">
        <v>-1.1000000000000001</v>
      </c>
      <c r="B8958" s="7">
        <v>2.5196399999999999</v>
      </c>
    </row>
    <row r="8959" spans="1:2">
      <c r="A8959" s="7">
        <v>-1.1000000000000001</v>
      </c>
      <c r="B8959" s="7">
        <v>2.0584829999999998</v>
      </c>
    </row>
    <row r="8960" spans="1:2">
      <c r="A8960" s="7">
        <v>-1.1000000000000001</v>
      </c>
      <c r="B8960" s="7">
        <v>2.0584829999999998</v>
      </c>
    </row>
    <row r="8961" spans="1:2">
      <c r="A8961" s="7">
        <v>-1.1000000000000001</v>
      </c>
      <c r="B8961" s="7">
        <v>3.2212710000000002</v>
      </c>
    </row>
    <row r="8962" spans="1:2">
      <c r="A8962" s="7">
        <v>-1.1000000000000001</v>
      </c>
      <c r="B8962" s="7">
        <v>3.6696209999999998</v>
      </c>
    </row>
    <row r="8963" spans="1:2">
      <c r="A8963" s="7">
        <v>-1.1000000000000001</v>
      </c>
      <c r="B8963" s="7">
        <v>3.7052450000000001</v>
      </c>
    </row>
    <row r="8964" spans="1:2">
      <c r="A8964" s="7">
        <v>-1.1000000000000001</v>
      </c>
      <c r="B8964" s="7">
        <v>3.8401990000000001</v>
      </c>
    </row>
    <row r="8965" spans="1:2">
      <c r="A8965" s="7">
        <v>-1.1000000000000001</v>
      </c>
      <c r="B8965" s="7">
        <v>3.5099360000000002</v>
      </c>
    </row>
    <row r="8966" spans="1:2">
      <c r="A8966" s="7">
        <v>-1.1000000000000001</v>
      </c>
      <c r="B8966" s="7">
        <v>3.7533889999999999</v>
      </c>
    </row>
    <row r="8967" spans="1:2">
      <c r="A8967" s="7">
        <v>-1.1000000000000001</v>
      </c>
      <c r="B8967" s="7">
        <v>2.9101400000000002</v>
      </c>
    </row>
    <row r="8968" spans="1:2">
      <c r="A8968" s="7">
        <v>-1.1000000000000001</v>
      </c>
      <c r="B8968" s="7">
        <v>2.945865</v>
      </c>
    </row>
    <row r="8969" spans="1:2">
      <c r="A8969" s="7">
        <v>-1.1000000000000001</v>
      </c>
      <c r="B8969" s="7">
        <v>2.8177509999999999</v>
      </c>
    </row>
    <row r="8970" spans="1:2">
      <c r="A8970" s="7">
        <v>-1.1000000000000001</v>
      </c>
      <c r="B8970" s="7">
        <v>2.8013690000000002</v>
      </c>
    </row>
    <row r="8971" spans="1:2">
      <c r="A8971" s="7">
        <v>-1.1000000000000001</v>
      </c>
      <c r="B8971" s="7">
        <v>4.3854439999999997</v>
      </c>
    </row>
    <row r="8972" spans="1:2">
      <c r="A8972" s="7">
        <v>-1.1000000000000001</v>
      </c>
      <c r="B8972" s="7">
        <v>3.989541</v>
      </c>
    </row>
    <row r="8973" spans="1:2">
      <c r="A8973" s="7">
        <v>-1.1000000000000001</v>
      </c>
      <c r="B8973" s="7">
        <v>4.41676</v>
      </c>
    </row>
    <row r="8974" spans="1:2">
      <c r="A8974" s="7">
        <v>-1.1000000000000001</v>
      </c>
      <c r="B8974" s="7">
        <v>1.8341890000000001</v>
      </c>
    </row>
    <row r="8975" spans="1:2">
      <c r="A8975" s="7">
        <v>-1.1000000000000001</v>
      </c>
      <c r="B8975" s="7">
        <v>2.6549849999999999</v>
      </c>
    </row>
    <row r="8976" spans="1:2">
      <c r="A8976" s="7">
        <v>-1.1000000000000001</v>
      </c>
      <c r="B8976" s="7">
        <v>4.2582659999999999</v>
      </c>
    </row>
    <row r="8977" spans="1:2">
      <c r="A8977" s="7">
        <v>-1.1100000000000001</v>
      </c>
      <c r="B8977" s="7">
        <v>5.5739070000000002</v>
      </c>
    </row>
    <row r="8978" spans="1:2">
      <c r="A8978" s="7">
        <v>-1.1100000000000001</v>
      </c>
      <c r="B8978" s="7">
        <v>2.096034</v>
      </c>
    </row>
    <row r="8979" spans="1:2">
      <c r="A8979" s="7">
        <v>-1.1100000000000001</v>
      </c>
      <c r="B8979" s="7">
        <v>1.499806</v>
      </c>
    </row>
    <row r="8980" spans="1:2">
      <c r="A8980" s="7">
        <v>-1.1100000000000001</v>
      </c>
      <c r="B8980" s="7">
        <v>2.5538150000000002</v>
      </c>
    </row>
    <row r="8981" spans="1:2">
      <c r="A8981" s="7">
        <v>-1.1100000000000001</v>
      </c>
      <c r="B8981" s="7">
        <v>3.394784</v>
      </c>
    </row>
    <row r="8982" spans="1:2">
      <c r="A8982" s="7">
        <v>-1.1100000000000001</v>
      </c>
      <c r="B8982" s="7">
        <v>3.5228920000000001</v>
      </c>
    </row>
    <row r="8983" spans="1:2">
      <c r="A8983" s="7">
        <v>-1.1100000000000001</v>
      </c>
      <c r="B8983" s="7">
        <v>2.6253769999999998</v>
      </c>
    </row>
    <row r="8984" spans="1:2">
      <c r="A8984" s="7">
        <v>-1.1100000000000001</v>
      </c>
      <c r="B8984" s="7">
        <v>3.5473089999999998</v>
      </c>
    </row>
    <row r="8985" spans="1:2">
      <c r="A8985" s="7">
        <v>-1.1100000000000001</v>
      </c>
      <c r="B8985" s="7">
        <v>3.0405169999999999</v>
      </c>
    </row>
    <row r="8986" spans="1:2">
      <c r="A8986" s="7">
        <v>-1.1100000000000001</v>
      </c>
      <c r="B8986" s="7">
        <v>2.6489389999999999</v>
      </c>
    </row>
    <row r="8987" spans="1:2">
      <c r="A8987" s="7">
        <v>-1.1100000000000001</v>
      </c>
      <c r="B8987" s="7">
        <v>2.0345499999999999</v>
      </c>
    </row>
    <row r="8988" spans="1:2">
      <c r="A8988" s="7">
        <v>-1.1100000000000001</v>
      </c>
      <c r="B8988" s="7">
        <v>4.3968559999999997</v>
      </c>
    </row>
    <row r="8989" spans="1:2">
      <c r="A8989" s="7">
        <v>-1.1100000000000001</v>
      </c>
      <c r="B8989" s="7">
        <v>4.0908629999999997</v>
      </c>
    </row>
    <row r="8990" spans="1:2">
      <c r="A8990" s="7">
        <v>-1.1100000000000001</v>
      </c>
      <c r="B8990" s="7">
        <v>3.9400400000000002</v>
      </c>
    </row>
    <row r="8991" spans="1:2">
      <c r="A8991" s="7">
        <v>-1.1100000000000001</v>
      </c>
      <c r="B8991" s="7">
        <v>3.568257</v>
      </c>
    </row>
    <row r="8992" spans="1:2">
      <c r="A8992" s="7">
        <v>-1.1100000000000001</v>
      </c>
      <c r="B8992" s="7">
        <v>2.2275019999999999</v>
      </c>
    </row>
    <row r="8993" spans="1:2">
      <c r="A8993" s="7">
        <v>-1.1100000000000001</v>
      </c>
      <c r="B8993" s="7">
        <v>2.7605689999999998</v>
      </c>
    </row>
    <row r="8994" spans="1:2">
      <c r="A8994" s="7">
        <v>-1.1100000000000001</v>
      </c>
      <c r="B8994" s="7">
        <v>1.321221</v>
      </c>
    </row>
    <row r="8995" spans="1:2">
      <c r="A8995" s="7">
        <v>-1.1100000000000001</v>
      </c>
      <c r="B8995" s="7">
        <v>2.647688</v>
      </c>
    </row>
    <row r="8996" spans="1:2">
      <c r="A8996" s="7">
        <v>-1.1100000000000001</v>
      </c>
      <c r="B8996" s="7">
        <v>2.647688</v>
      </c>
    </row>
    <row r="8997" spans="1:2">
      <c r="A8997" s="7">
        <v>-1.1100000000000001</v>
      </c>
      <c r="B8997" s="7">
        <v>4.4883639999999998</v>
      </c>
    </row>
    <row r="8998" spans="1:2">
      <c r="A8998" s="7">
        <v>-1.1100000000000001</v>
      </c>
      <c r="B8998" s="7">
        <v>4.4883639999999998</v>
      </c>
    </row>
    <row r="8999" spans="1:2">
      <c r="A8999" s="7">
        <v>-1.1100000000000001</v>
      </c>
      <c r="B8999" s="7">
        <v>1.8766750000000001</v>
      </c>
    </row>
    <row r="9000" spans="1:2">
      <c r="A9000" s="7">
        <v>-1.1100000000000001</v>
      </c>
      <c r="B9000" s="7">
        <v>1.4940420000000001</v>
      </c>
    </row>
    <row r="9001" spans="1:2">
      <c r="A9001" s="7">
        <v>-1.1100000000000001</v>
      </c>
      <c r="B9001" s="7">
        <v>2.5561470000000002</v>
      </c>
    </row>
    <row r="9002" spans="1:2">
      <c r="A9002" s="7">
        <v>-1.1100000000000001</v>
      </c>
      <c r="B9002" s="7">
        <v>3.042503</v>
      </c>
    </row>
    <row r="9003" spans="1:2">
      <c r="A9003" s="7">
        <v>-1.1100000000000001</v>
      </c>
      <c r="B9003" s="7">
        <v>3.604304</v>
      </c>
    </row>
    <row r="9004" spans="1:2">
      <c r="A9004" s="7">
        <v>-1.1100000000000001</v>
      </c>
      <c r="B9004" s="7">
        <v>1.928817</v>
      </c>
    </row>
    <row r="9005" spans="1:2">
      <c r="A9005" s="7">
        <v>-1.1100000000000001</v>
      </c>
      <c r="B9005" s="7">
        <v>1.421937</v>
      </c>
    </row>
    <row r="9006" spans="1:2">
      <c r="A9006" s="7">
        <v>-1.1100000000000001</v>
      </c>
      <c r="B9006" s="7">
        <v>1.325958</v>
      </c>
    </row>
    <row r="9007" spans="1:2">
      <c r="A9007" s="7">
        <v>-1.1100000000000001</v>
      </c>
      <c r="B9007" s="7">
        <v>2.2964060000000002</v>
      </c>
    </row>
    <row r="9008" spans="1:2">
      <c r="A9008" s="7">
        <v>-1.1100000000000001</v>
      </c>
      <c r="B9008" s="7">
        <v>4.5220700000000003</v>
      </c>
    </row>
    <row r="9009" spans="1:2">
      <c r="A9009" s="7">
        <v>-1.1100000000000001</v>
      </c>
      <c r="B9009" s="7">
        <v>4.8371050000000002</v>
      </c>
    </row>
    <row r="9010" spans="1:2">
      <c r="A9010" s="7">
        <v>-1.1100000000000001</v>
      </c>
      <c r="B9010" s="7">
        <v>2.7525810000000002</v>
      </c>
    </row>
    <row r="9011" spans="1:2">
      <c r="A9011" s="7">
        <v>-1.1100000000000001</v>
      </c>
      <c r="B9011" s="7">
        <v>2.8074560000000002</v>
      </c>
    </row>
    <row r="9012" spans="1:2">
      <c r="A9012" s="7">
        <v>-1.1200000000000001</v>
      </c>
      <c r="B9012" s="7">
        <v>4.5510700000000002</v>
      </c>
    </row>
    <row r="9013" spans="1:2">
      <c r="A9013" s="7">
        <v>-1.1200000000000001</v>
      </c>
      <c r="B9013" s="7">
        <v>3.7439749999999998</v>
      </c>
    </row>
    <row r="9014" spans="1:2">
      <c r="A9014" s="7">
        <v>-1.1200000000000001</v>
      </c>
      <c r="B9014" s="7">
        <v>3.451295</v>
      </c>
    </row>
    <row r="9015" spans="1:2">
      <c r="A9015" s="7">
        <v>-1.1200000000000001</v>
      </c>
      <c r="B9015" s="7">
        <v>2.465738</v>
      </c>
    </row>
    <row r="9016" spans="1:2">
      <c r="A9016" s="7">
        <v>-1.1200000000000001</v>
      </c>
      <c r="B9016" s="7">
        <v>3.5429849999999998</v>
      </c>
    </row>
    <row r="9017" spans="1:2">
      <c r="A9017" s="7">
        <v>-1.1200000000000001</v>
      </c>
      <c r="B9017" s="7">
        <v>1.34544</v>
      </c>
    </row>
    <row r="9018" spans="1:2">
      <c r="A9018" s="7">
        <v>-1.1200000000000001</v>
      </c>
      <c r="B9018" s="7">
        <v>4.4569159999999997</v>
      </c>
    </row>
    <row r="9019" spans="1:2">
      <c r="A9019" s="7">
        <v>-1.1200000000000001</v>
      </c>
      <c r="B9019" s="7">
        <v>4.029388</v>
      </c>
    </row>
    <row r="9020" spans="1:2">
      <c r="A9020" s="7">
        <v>-1.1200000000000001</v>
      </c>
      <c r="B9020" s="7">
        <v>2.5317669999999999</v>
      </c>
    </row>
    <row r="9021" spans="1:2">
      <c r="A9021" s="7">
        <v>-1.1200000000000001</v>
      </c>
      <c r="B9021" s="7">
        <v>2.1217790000000001</v>
      </c>
    </row>
    <row r="9022" spans="1:2">
      <c r="A9022" s="7">
        <v>-1.1200000000000001</v>
      </c>
      <c r="B9022" s="7">
        <v>2.2437719999999999</v>
      </c>
    </row>
    <row r="9023" spans="1:2">
      <c r="A9023" s="7">
        <v>-1.1200000000000001</v>
      </c>
      <c r="B9023" s="7">
        <v>4.4046269999999996</v>
      </c>
    </row>
    <row r="9024" spans="1:2">
      <c r="A9024" s="7">
        <v>-1.1200000000000001</v>
      </c>
      <c r="B9024" s="7">
        <v>4.2476770000000004</v>
      </c>
    </row>
    <row r="9025" spans="1:2">
      <c r="A9025" s="7">
        <v>-1.1200000000000001</v>
      </c>
      <c r="B9025" s="7">
        <v>3.03972</v>
      </c>
    </row>
    <row r="9026" spans="1:2">
      <c r="A9026" s="7">
        <v>-1.1200000000000001</v>
      </c>
      <c r="B9026" s="7">
        <v>2.5383550000000001</v>
      </c>
    </row>
    <row r="9027" spans="1:2">
      <c r="A9027" s="7">
        <v>-1.1200000000000001</v>
      </c>
      <c r="B9027" s="7">
        <v>2.254813</v>
      </c>
    </row>
    <row r="9028" spans="1:2">
      <c r="A9028" s="7">
        <v>-1.1200000000000001</v>
      </c>
      <c r="B9028" s="7">
        <v>3.7179890000000002</v>
      </c>
    </row>
    <row r="9029" spans="1:2">
      <c r="A9029" s="7">
        <v>-1.1200000000000001</v>
      </c>
      <c r="B9029" s="7">
        <v>3.9369939999999999</v>
      </c>
    </row>
    <row r="9030" spans="1:2">
      <c r="A9030" s="7">
        <v>-1.1200000000000001</v>
      </c>
      <c r="B9030" s="7">
        <v>1.953919</v>
      </c>
    </row>
    <row r="9031" spans="1:2">
      <c r="A9031" s="7">
        <v>-1.1200000000000001</v>
      </c>
      <c r="B9031" s="7">
        <v>3.0712630000000001</v>
      </c>
    </row>
    <row r="9032" spans="1:2">
      <c r="A9032" s="7">
        <v>-1.1200000000000001</v>
      </c>
      <c r="B9032" s="7">
        <v>2.9628109999999999</v>
      </c>
    </row>
    <row r="9033" spans="1:2">
      <c r="A9033" s="7">
        <v>-1.1200000000000001</v>
      </c>
      <c r="B9033" s="7">
        <v>3.4666290000000002</v>
      </c>
    </row>
    <row r="9034" spans="1:2">
      <c r="A9034" s="7">
        <v>-1.1200000000000001</v>
      </c>
      <c r="B9034" s="7">
        <v>3.3653029999999999</v>
      </c>
    </row>
    <row r="9035" spans="1:2">
      <c r="A9035" s="7">
        <v>-1.1200000000000001</v>
      </c>
      <c r="B9035" s="7">
        <v>2.2086060000000001</v>
      </c>
    </row>
    <row r="9036" spans="1:2">
      <c r="A9036" s="7">
        <v>-1.1200000000000001</v>
      </c>
      <c r="B9036" s="7">
        <v>2.1559699999999999</v>
      </c>
    </row>
    <row r="9037" spans="1:2">
      <c r="A9037" s="7">
        <v>-1.1200000000000001</v>
      </c>
      <c r="B9037" s="7">
        <v>4.9644779999999997</v>
      </c>
    </row>
    <row r="9038" spans="1:2">
      <c r="A9038" s="7">
        <v>-1.1200000000000001</v>
      </c>
      <c r="B9038" s="7">
        <v>3.1499799999999998</v>
      </c>
    </row>
    <row r="9039" spans="1:2">
      <c r="A9039" s="7">
        <v>-1.1200000000000001</v>
      </c>
      <c r="B9039" s="7">
        <v>2.450758</v>
      </c>
    </row>
    <row r="9040" spans="1:2">
      <c r="A9040" s="7">
        <v>-1.1200000000000001</v>
      </c>
      <c r="B9040" s="7">
        <v>2.450758</v>
      </c>
    </row>
    <row r="9041" spans="1:2">
      <c r="A9041" s="7">
        <v>-1.1200000000000001</v>
      </c>
      <c r="B9041" s="7">
        <v>3.0229159999999999</v>
      </c>
    </row>
    <row r="9042" spans="1:2">
      <c r="A9042" s="7">
        <v>-1.1200000000000001</v>
      </c>
      <c r="B9042" s="7">
        <v>3.0598510000000001</v>
      </c>
    </row>
    <row r="9043" spans="1:2">
      <c r="A9043" s="7">
        <v>-1.1200000000000001</v>
      </c>
      <c r="B9043" s="7">
        <v>2.9416989999999998</v>
      </c>
    </row>
    <row r="9044" spans="1:2">
      <c r="A9044" s="7">
        <v>-1.1200000000000001</v>
      </c>
      <c r="B9044" s="7">
        <v>4.2270669999999999</v>
      </c>
    </row>
    <row r="9045" spans="1:2">
      <c r="A9045" s="7">
        <v>-1.1200000000000001</v>
      </c>
      <c r="B9045" s="7">
        <v>5.1325979999999998</v>
      </c>
    </row>
    <row r="9046" spans="1:2">
      <c r="A9046" s="7">
        <v>-1.1200000000000001</v>
      </c>
      <c r="B9046" s="7">
        <v>2.9033920000000002</v>
      </c>
    </row>
    <row r="9047" spans="1:2">
      <c r="A9047" s="7">
        <v>-1.1200000000000001</v>
      </c>
      <c r="B9047" s="7">
        <v>1.7917289999999999</v>
      </c>
    </row>
    <row r="9048" spans="1:2">
      <c r="A9048" s="7">
        <v>-1.1200000000000001</v>
      </c>
      <c r="B9048" s="7">
        <v>2.7527200000000001</v>
      </c>
    </row>
    <row r="9049" spans="1:2">
      <c r="A9049" s="7">
        <v>-1.1200000000000001</v>
      </c>
      <c r="B9049" s="7">
        <v>1.8207720000000001</v>
      </c>
    </row>
    <row r="9050" spans="1:2">
      <c r="A9050" s="7">
        <v>-1.1200000000000001</v>
      </c>
      <c r="B9050" s="7">
        <v>2.9844930000000001</v>
      </c>
    </row>
    <row r="9051" spans="1:2">
      <c r="A9051" s="7">
        <v>-1.1200000000000001</v>
      </c>
      <c r="B9051" s="7">
        <v>3.7503989999999998</v>
      </c>
    </row>
    <row r="9052" spans="1:2">
      <c r="A9052" s="7">
        <v>-1.1200000000000001</v>
      </c>
      <c r="B9052" s="7">
        <v>3.1889639999999999</v>
      </c>
    </row>
    <row r="9053" spans="1:2">
      <c r="A9053" s="7">
        <v>-1.1200000000000001</v>
      </c>
      <c r="B9053" s="7">
        <v>4.1073919999999999</v>
      </c>
    </row>
    <row r="9054" spans="1:2">
      <c r="A9054" s="7">
        <v>-1.1200000000000001</v>
      </c>
      <c r="B9054" s="7">
        <v>2.6918880000000001</v>
      </c>
    </row>
    <row r="9055" spans="1:2">
      <c r="A9055" s="7">
        <v>-1.1200000000000001</v>
      </c>
      <c r="B9055" s="7">
        <v>3.247452</v>
      </c>
    </row>
    <row r="9056" spans="1:2">
      <c r="A9056" s="7">
        <v>-1.1200000000000001</v>
      </c>
      <c r="B9056" s="7">
        <v>2.0588000000000002</v>
      </c>
    </row>
    <row r="9057" spans="1:2">
      <c r="A9057" s="7">
        <v>-1.1200000000000001</v>
      </c>
      <c r="B9057" s="7">
        <v>2.679052</v>
      </c>
    </row>
    <row r="9058" spans="1:2">
      <c r="A9058" s="7">
        <v>-1.1200000000000001</v>
      </c>
      <c r="B9058" s="7">
        <v>3.3096960000000002</v>
      </c>
    </row>
    <row r="9059" spans="1:2">
      <c r="A9059" s="7">
        <v>-1.1299999999999999</v>
      </c>
      <c r="B9059" s="7">
        <v>3.6945359999999998</v>
      </c>
    </row>
    <row r="9060" spans="1:2">
      <c r="A9060" s="7">
        <v>-1.1299999999999999</v>
      </c>
      <c r="B9060" s="7">
        <v>1.9010149999999999</v>
      </c>
    </row>
    <row r="9061" spans="1:2">
      <c r="A9061" s="7">
        <v>-1.1299999999999999</v>
      </c>
      <c r="B9061" s="7">
        <v>2.7006589999999999</v>
      </c>
    </row>
    <row r="9062" spans="1:2">
      <c r="A9062" s="7">
        <v>-1.1299999999999999</v>
      </c>
      <c r="B9062" s="7">
        <v>2.8013050000000002</v>
      </c>
    </row>
    <row r="9063" spans="1:2">
      <c r="A9063" s="7">
        <v>-1.1299999999999999</v>
      </c>
      <c r="B9063" s="7">
        <v>1.8123929999999999</v>
      </c>
    </row>
    <row r="9064" spans="1:2">
      <c r="A9064" s="7">
        <v>-1.1299999999999999</v>
      </c>
      <c r="B9064" s="7">
        <v>2.6082809999999998</v>
      </c>
    </row>
    <row r="9065" spans="1:2">
      <c r="A9065" s="7">
        <v>-1.1299999999999999</v>
      </c>
      <c r="B9065" s="7">
        <v>2.3167339999999998</v>
      </c>
    </row>
    <row r="9066" spans="1:2">
      <c r="A9066" s="7">
        <v>-1.1299999999999999</v>
      </c>
      <c r="B9066" s="7">
        <v>3.4994149999999999</v>
      </c>
    </row>
    <row r="9067" spans="1:2">
      <c r="A9067" s="7">
        <v>-1.1299999999999999</v>
      </c>
      <c r="B9067" s="7">
        <v>1.644665</v>
      </c>
    </row>
    <row r="9068" spans="1:2">
      <c r="A9068" s="7">
        <v>-1.1299999999999999</v>
      </c>
      <c r="B9068" s="7">
        <v>1.644665</v>
      </c>
    </row>
    <row r="9069" spans="1:2">
      <c r="A9069" s="7">
        <v>-1.1299999999999999</v>
      </c>
      <c r="B9069" s="7">
        <v>2.8496410000000001</v>
      </c>
    </row>
    <row r="9070" spans="1:2">
      <c r="A9070" s="7">
        <v>-1.1299999999999999</v>
      </c>
      <c r="B9070" s="7">
        <v>4.092123</v>
      </c>
    </row>
    <row r="9071" spans="1:2">
      <c r="A9071" s="7">
        <v>-1.1299999999999999</v>
      </c>
      <c r="B9071" s="7">
        <v>3.0089260000000002</v>
      </c>
    </row>
    <row r="9072" spans="1:2">
      <c r="A9072" s="7">
        <v>-1.1299999999999999</v>
      </c>
      <c r="B9072" s="7">
        <v>2.6172140000000002</v>
      </c>
    </row>
    <row r="9073" spans="1:2">
      <c r="A9073" s="7">
        <v>-1.1299999999999999</v>
      </c>
      <c r="B9073" s="7">
        <v>1.434366</v>
      </c>
    </row>
    <row r="9074" spans="1:2">
      <c r="A9074" s="7">
        <v>-1.1299999999999999</v>
      </c>
      <c r="B9074" s="7">
        <v>3.0801690000000002</v>
      </c>
    </row>
    <row r="9075" spans="1:2">
      <c r="A9075" s="7">
        <v>-1.1299999999999999</v>
      </c>
      <c r="B9075" s="7">
        <v>2.7860939999999998</v>
      </c>
    </row>
    <row r="9076" spans="1:2">
      <c r="A9076" s="7">
        <v>-1.1299999999999999</v>
      </c>
      <c r="B9076" s="7">
        <v>2.0550410000000001</v>
      </c>
    </row>
    <row r="9077" spans="1:2">
      <c r="A9077" s="7">
        <v>-1.1299999999999999</v>
      </c>
      <c r="B9077" s="7">
        <v>3.2541180000000001</v>
      </c>
    </row>
    <row r="9078" spans="1:2">
      <c r="A9078" s="7">
        <v>-1.1299999999999999</v>
      </c>
      <c r="B9078" s="7">
        <v>3.6699449999999998</v>
      </c>
    </row>
    <row r="9079" spans="1:2">
      <c r="A9079" s="7">
        <v>-1.1299999999999999</v>
      </c>
      <c r="B9079" s="7">
        <v>2.3505509999999998</v>
      </c>
    </row>
    <row r="9080" spans="1:2">
      <c r="A9080" s="7">
        <v>-1.1299999999999999</v>
      </c>
      <c r="B9080" s="7">
        <v>3.0583290000000001</v>
      </c>
    </row>
    <row r="9081" spans="1:2">
      <c r="A9081" s="7">
        <v>-1.1299999999999999</v>
      </c>
      <c r="B9081" s="7">
        <v>2.7561010000000001</v>
      </c>
    </row>
    <row r="9082" spans="1:2">
      <c r="A9082" s="7">
        <v>-1.1299999999999999</v>
      </c>
      <c r="B9082" s="7">
        <v>4.2993389999999998</v>
      </c>
    </row>
    <row r="9083" spans="1:2">
      <c r="A9083" s="7">
        <v>-1.1299999999999999</v>
      </c>
      <c r="B9083" s="7">
        <v>2.880401</v>
      </c>
    </row>
    <row r="9084" spans="1:2">
      <c r="A9084" s="7">
        <v>-1.1299999999999999</v>
      </c>
      <c r="B9084" s="7">
        <v>2.0608930000000001</v>
      </c>
    </row>
    <row r="9085" spans="1:2">
      <c r="A9085" s="7">
        <v>-1.1299999999999999</v>
      </c>
      <c r="B9085" s="7">
        <v>3.1926220000000001</v>
      </c>
    </row>
    <row r="9086" spans="1:2">
      <c r="A9086" s="7">
        <v>-1.1299999999999999</v>
      </c>
      <c r="B9086" s="7">
        <v>4.3307760000000002</v>
      </c>
    </row>
    <row r="9087" spans="1:2">
      <c r="A9087" s="7">
        <v>-1.1299999999999999</v>
      </c>
      <c r="B9087" s="7">
        <v>2.3104420000000001</v>
      </c>
    </row>
    <row r="9088" spans="1:2">
      <c r="A9088" s="7">
        <v>-1.1299999999999999</v>
      </c>
      <c r="B9088" s="7">
        <v>2.1550530000000001</v>
      </c>
    </row>
    <row r="9089" spans="1:2">
      <c r="A9089" s="7">
        <v>-1.1299999999999999</v>
      </c>
      <c r="B9089" s="7">
        <v>3.4690750000000001</v>
      </c>
    </row>
    <row r="9090" spans="1:2">
      <c r="A9090" s="7">
        <v>-1.1299999999999999</v>
      </c>
      <c r="B9090" s="7">
        <v>2.826336</v>
      </c>
    </row>
    <row r="9091" spans="1:2">
      <c r="A9091" s="7">
        <v>-1.1299999999999999</v>
      </c>
      <c r="B9091" s="7">
        <v>2.3616790000000001</v>
      </c>
    </row>
    <row r="9092" spans="1:2">
      <c r="A9092" s="7">
        <v>-1.1299999999999999</v>
      </c>
      <c r="B9092" s="7">
        <v>4.0819970000000003</v>
      </c>
    </row>
    <row r="9093" spans="1:2">
      <c r="A9093" s="7">
        <v>-1.1299999999999999</v>
      </c>
      <c r="B9093" s="7">
        <v>1.8045089999999999</v>
      </c>
    </row>
    <row r="9094" spans="1:2">
      <c r="A9094" s="7">
        <v>-1.1299999999999999</v>
      </c>
      <c r="B9094" s="7">
        <v>2.3161</v>
      </c>
    </row>
    <row r="9095" spans="1:2">
      <c r="A9095" s="7">
        <v>-1.1299999999999999</v>
      </c>
      <c r="B9095" s="7">
        <v>3.5617290000000001</v>
      </c>
    </row>
    <row r="9096" spans="1:2">
      <c r="A9096" s="7">
        <v>-1.1299999999999999</v>
      </c>
      <c r="B9096" s="7">
        <v>3.66255</v>
      </c>
    </row>
    <row r="9097" spans="1:2">
      <c r="A9097" s="7">
        <v>-1.1399999999999999</v>
      </c>
      <c r="B9097" s="7">
        <v>1.934809</v>
      </c>
    </row>
    <row r="9098" spans="1:2">
      <c r="A9098" s="7">
        <v>-1.1399999999999999</v>
      </c>
      <c r="B9098" s="7">
        <v>3.6029420000000001</v>
      </c>
    </row>
    <row r="9099" spans="1:2">
      <c r="A9099" s="7">
        <v>-1.1399999999999999</v>
      </c>
      <c r="B9099" s="7">
        <v>3.4388459999999998</v>
      </c>
    </row>
    <row r="9100" spans="1:2">
      <c r="A9100" s="7">
        <v>-1.1399999999999999</v>
      </c>
      <c r="B9100" s="7">
        <v>3.9952549999999998</v>
      </c>
    </row>
    <row r="9101" spans="1:2">
      <c r="A9101" s="7">
        <v>-1.1399999999999999</v>
      </c>
      <c r="B9101" s="7">
        <v>3.5315219999999998</v>
      </c>
    </row>
    <row r="9102" spans="1:2">
      <c r="A9102" s="7">
        <v>-1.1399999999999999</v>
      </c>
      <c r="B9102" s="7">
        <v>3.0658829999999999</v>
      </c>
    </row>
    <row r="9103" spans="1:2">
      <c r="A9103" s="7">
        <v>-1.1399999999999999</v>
      </c>
      <c r="B9103" s="7">
        <v>2.2106690000000002</v>
      </c>
    </row>
    <row r="9104" spans="1:2">
      <c r="A9104" s="7">
        <v>-1.1399999999999999</v>
      </c>
      <c r="B9104" s="7">
        <v>1.59392</v>
      </c>
    </row>
    <row r="9105" spans="1:2">
      <c r="A9105" s="7">
        <v>-1.1399999999999999</v>
      </c>
      <c r="B9105" s="7">
        <v>4.9360099999999996</v>
      </c>
    </row>
    <row r="9106" spans="1:2">
      <c r="A9106" s="7">
        <v>-1.1399999999999999</v>
      </c>
      <c r="B9106" s="7">
        <v>5.1524559999999999</v>
      </c>
    </row>
    <row r="9107" spans="1:2">
      <c r="A9107" s="7">
        <v>-1.1399999999999999</v>
      </c>
      <c r="B9107" s="7">
        <v>3.9429020000000001</v>
      </c>
    </row>
    <row r="9108" spans="1:2">
      <c r="A9108" s="7">
        <v>-1.1399999999999999</v>
      </c>
      <c r="B9108" s="7">
        <v>2.5963859999999999</v>
      </c>
    </row>
    <row r="9109" spans="1:2">
      <c r="A9109" s="7">
        <v>-1.1399999999999999</v>
      </c>
      <c r="B9109" s="7">
        <v>2.6232820000000001</v>
      </c>
    </row>
    <row r="9110" spans="1:2">
      <c r="A9110" s="7">
        <v>-1.1399999999999999</v>
      </c>
      <c r="B9110" s="7">
        <v>3.188596</v>
      </c>
    </row>
    <row r="9111" spans="1:2">
      <c r="A9111" s="7">
        <v>-1.1399999999999999</v>
      </c>
      <c r="B9111" s="7">
        <v>4.6208280000000004</v>
      </c>
    </row>
    <row r="9112" spans="1:2">
      <c r="A9112" s="7">
        <v>-1.1399999999999999</v>
      </c>
      <c r="B9112" s="7">
        <v>2.6262259999999999</v>
      </c>
    </row>
    <row r="9113" spans="1:2">
      <c r="A9113" s="7">
        <v>-1.1399999999999999</v>
      </c>
      <c r="B9113" s="7">
        <v>3.843521</v>
      </c>
    </row>
    <row r="9114" spans="1:2">
      <c r="A9114" s="7">
        <v>-1.1399999999999999</v>
      </c>
      <c r="B9114" s="7">
        <v>3.0394169999999998</v>
      </c>
    </row>
    <row r="9115" spans="1:2">
      <c r="A9115" s="7">
        <v>-1.1399999999999999</v>
      </c>
      <c r="B9115" s="7">
        <v>3.5342280000000001</v>
      </c>
    </row>
    <row r="9116" spans="1:2">
      <c r="A9116" s="7">
        <v>-1.1399999999999999</v>
      </c>
      <c r="B9116" s="7">
        <v>3.1058479999999999</v>
      </c>
    </row>
    <row r="9117" spans="1:2">
      <c r="A9117" s="7">
        <v>-1.1399999999999999</v>
      </c>
      <c r="B9117" s="7">
        <v>2.652612</v>
      </c>
    </row>
    <row r="9118" spans="1:2">
      <c r="A9118" s="7">
        <v>-1.1399999999999999</v>
      </c>
      <c r="B9118" s="7">
        <v>2.451543</v>
      </c>
    </row>
    <row r="9119" spans="1:2">
      <c r="A9119" s="7">
        <v>-1.1399999999999999</v>
      </c>
      <c r="B9119" s="7">
        <v>3.6224910000000001</v>
      </c>
    </row>
    <row r="9120" spans="1:2">
      <c r="A9120" s="7">
        <v>-1.1399999999999999</v>
      </c>
      <c r="B9120" s="7">
        <v>2.4640949999999999</v>
      </c>
    </row>
    <row r="9121" spans="1:2">
      <c r="A9121" s="7">
        <v>-1.1399999999999999</v>
      </c>
      <c r="B9121" s="7">
        <v>1.7968869999999999</v>
      </c>
    </row>
    <row r="9122" spans="1:2">
      <c r="A9122" s="7">
        <v>-1.1399999999999999</v>
      </c>
      <c r="B9122" s="7">
        <v>2.4419379999999999</v>
      </c>
    </row>
    <row r="9123" spans="1:2">
      <c r="A9123" s="7">
        <v>-1.1399999999999999</v>
      </c>
      <c r="B9123" s="7">
        <v>3.6332900000000001</v>
      </c>
    </row>
    <row r="9124" spans="1:2">
      <c r="A9124" s="7">
        <v>-1.1399999999999999</v>
      </c>
      <c r="B9124" s="7">
        <v>1.708674</v>
      </c>
    </row>
    <row r="9125" spans="1:2">
      <c r="A9125" s="7">
        <v>-1.1399999999999999</v>
      </c>
      <c r="B9125" s="7">
        <v>2.6168689999999999</v>
      </c>
    </row>
    <row r="9126" spans="1:2">
      <c r="A9126" s="7">
        <v>-1.1399999999999999</v>
      </c>
      <c r="B9126" s="7">
        <v>2.9133460000000002</v>
      </c>
    </row>
    <row r="9127" spans="1:2">
      <c r="A9127" s="7">
        <v>-1.1399999999999999</v>
      </c>
      <c r="B9127" s="7">
        <v>3.4883229999999998</v>
      </c>
    </row>
    <row r="9128" spans="1:2">
      <c r="A9128" s="7">
        <v>-1.1399999999999999</v>
      </c>
      <c r="B9128" s="7">
        <v>3.8259759999999998</v>
      </c>
    </row>
    <row r="9129" spans="1:2">
      <c r="A9129" s="7">
        <v>-1.1399999999999999</v>
      </c>
      <c r="B9129" s="7">
        <v>3.3041420000000001</v>
      </c>
    </row>
    <row r="9130" spans="1:2">
      <c r="A9130" s="7">
        <v>-1.1399999999999999</v>
      </c>
      <c r="B9130" s="7">
        <v>3.3041420000000001</v>
      </c>
    </row>
    <row r="9131" spans="1:2">
      <c r="A9131" s="7">
        <v>-1.1399999999999999</v>
      </c>
      <c r="B9131" s="7">
        <v>3.0568140000000001</v>
      </c>
    </row>
    <row r="9132" spans="1:2">
      <c r="A9132" s="7">
        <v>-1.1399999999999999</v>
      </c>
      <c r="B9132" s="7">
        <v>4.3897890000000004</v>
      </c>
    </row>
    <row r="9133" spans="1:2">
      <c r="A9133" s="7">
        <v>-1.1399999999999999</v>
      </c>
      <c r="B9133" s="7">
        <v>3.5634960000000002</v>
      </c>
    </row>
    <row r="9134" spans="1:2">
      <c r="A9134" s="7">
        <v>-1.1399999999999999</v>
      </c>
      <c r="B9134" s="7">
        <v>2.213498</v>
      </c>
    </row>
    <row r="9135" spans="1:2">
      <c r="A9135" s="7">
        <v>-1.1399999999999999</v>
      </c>
      <c r="B9135" s="7">
        <v>2.213498</v>
      </c>
    </row>
    <row r="9136" spans="1:2">
      <c r="A9136" s="7">
        <v>-1.1399999999999999</v>
      </c>
      <c r="B9136" s="7">
        <v>3.2737099999999999</v>
      </c>
    </row>
    <row r="9137" spans="1:2">
      <c r="A9137" s="7">
        <v>-1.1399999999999999</v>
      </c>
      <c r="B9137" s="7">
        <v>3.736999</v>
      </c>
    </row>
    <row r="9138" spans="1:2">
      <c r="A9138" s="7">
        <v>-1.1399999999999999</v>
      </c>
      <c r="B9138" s="7">
        <v>4.2432990000000004</v>
      </c>
    </row>
    <row r="9139" spans="1:2">
      <c r="A9139" s="7">
        <v>-1.1399999999999999</v>
      </c>
      <c r="B9139" s="7">
        <v>4.4368220000000003</v>
      </c>
    </row>
    <row r="9140" spans="1:2">
      <c r="A9140" s="7">
        <v>-1.1399999999999999</v>
      </c>
      <c r="B9140" s="7">
        <v>3.1691389999999999</v>
      </c>
    </row>
    <row r="9141" spans="1:2">
      <c r="A9141" s="7">
        <v>-1.1399999999999999</v>
      </c>
      <c r="B9141" s="7">
        <v>4.1519589999999997</v>
      </c>
    </row>
    <row r="9142" spans="1:2">
      <c r="A9142" s="7">
        <v>-1.1499999999999999</v>
      </c>
      <c r="B9142" s="7">
        <v>3.948537</v>
      </c>
    </row>
    <row r="9143" spans="1:2">
      <c r="A9143" s="7">
        <v>-1.1499999999999999</v>
      </c>
      <c r="B9143" s="7">
        <v>2.5234169999999998</v>
      </c>
    </row>
    <row r="9144" spans="1:2">
      <c r="A9144" s="7">
        <v>-1.1499999999999999</v>
      </c>
      <c r="B9144" s="7">
        <v>2.7354639999999999</v>
      </c>
    </row>
    <row r="9145" spans="1:2">
      <c r="A9145" s="7">
        <v>-1.1499999999999999</v>
      </c>
      <c r="B9145" s="7">
        <v>4.475708</v>
      </c>
    </row>
    <row r="9146" spans="1:2">
      <c r="A9146" s="7">
        <v>-1.1499999999999999</v>
      </c>
      <c r="B9146" s="7">
        <v>4.7287160000000004</v>
      </c>
    </row>
    <row r="9147" spans="1:2">
      <c r="A9147" s="7">
        <v>-1.1499999999999999</v>
      </c>
      <c r="B9147" s="7">
        <v>2.787922</v>
      </c>
    </row>
    <row r="9148" spans="1:2">
      <c r="A9148" s="7">
        <v>-1.1499999999999999</v>
      </c>
      <c r="B9148" s="7">
        <v>2.399232</v>
      </c>
    </row>
    <row r="9149" spans="1:2">
      <c r="A9149" s="7">
        <v>-1.1499999999999999</v>
      </c>
      <c r="B9149" s="7">
        <v>4.1875660000000003</v>
      </c>
    </row>
    <row r="9150" spans="1:2">
      <c r="A9150" s="7">
        <v>-1.1499999999999999</v>
      </c>
      <c r="B9150" s="7">
        <v>4.4452889999999998</v>
      </c>
    </row>
    <row r="9151" spans="1:2">
      <c r="A9151" s="7">
        <v>-1.1499999999999999</v>
      </c>
      <c r="B9151" s="7">
        <v>3.4559549999999999</v>
      </c>
    </row>
    <row r="9152" spans="1:2">
      <c r="A9152" s="7">
        <v>-1.1499999999999999</v>
      </c>
      <c r="B9152" s="7">
        <v>4.2118029999999997</v>
      </c>
    </row>
    <row r="9153" spans="1:2">
      <c r="A9153" s="7">
        <v>-1.1499999999999999</v>
      </c>
      <c r="B9153" s="7">
        <v>3.566786</v>
      </c>
    </row>
    <row r="9154" spans="1:2">
      <c r="A9154" s="7">
        <v>-1.1499999999999999</v>
      </c>
      <c r="B9154" s="7">
        <v>3.8347229999999999</v>
      </c>
    </row>
    <row r="9155" spans="1:2">
      <c r="A9155" s="7">
        <v>-1.1499999999999999</v>
      </c>
      <c r="B9155" s="7">
        <v>4.474958</v>
      </c>
    </row>
    <row r="9156" spans="1:2">
      <c r="A9156" s="7">
        <v>-1.1499999999999999</v>
      </c>
      <c r="B9156" s="7">
        <v>1.8102320000000001</v>
      </c>
    </row>
    <row r="9157" spans="1:2">
      <c r="A9157" s="7">
        <v>-1.1499999999999999</v>
      </c>
      <c r="B9157" s="7">
        <v>3.3206709999999999</v>
      </c>
    </row>
    <row r="9158" spans="1:2">
      <c r="A9158" s="7">
        <v>-1.1499999999999999</v>
      </c>
      <c r="B9158" s="7">
        <v>2.7518410000000002</v>
      </c>
    </row>
    <row r="9159" spans="1:2">
      <c r="A9159" s="7">
        <v>-1.1499999999999999</v>
      </c>
      <c r="B9159" s="7">
        <v>1.6200540000000001</v>
      </c>
    </row>
    <row r="9160" spans="1:2">
      <c r="A9160" s="7">
        <v>-1.1499999999999999</v>
      </c>
      <c r="B9160" s="7">
        <v>1.6200540000000001</v>
      </c>
    </row>
    <row r="9161" spans="1:2">
      <c r="A9161" s="7">
        <v>-1.1499999999999999</v>
      </c>
      <c r="B9161" s="7">
        <v>3.0921379999999998</v>
      </c>
    </row>
    <row r="9162" spans="1:2">
      <c r="A9162" s="7">
        <v>-1.1499999999999999</v>
      </c>
      <c r="B9162" s="7">
        <v>2.0666690000000001</v>
      </c>
    </row>
    <row r="9163" spans="1:2">
      <c r="A9163" s="7">
        <v>-1.1499999999999999</v>
      </c>
      <c r="B9163" s="7">
        <v>1.7515879999999999</v>
      </c>
    </row>
    <row r="9164" spans="1:2">
      <c r="A9164" s="7">
        <v>-1.1499999999999999</v>
      </c>
      <c r="B9164" s="7">
        <v>2.8616389999999998</v>
      </c>
    </row>
    <row r="9165" spans="1:2">
      <c r="A9165" s="7">
        <v>-1.1499999999999999</v>
      </c>
      <c r="B9165" s="7">
        <v>2.5598380000000001</v>
      </c>
    </row>
    <row r="9166" spans="1:2">
      <c r="A9166" s="7">
        <v>-1.1499999999999999</v>
      </c>
      <c r="B9166" s="7">
        <v>1.8649199999999999</v>
      </c>
    </row>
    <row r="9167" spans="1:2">
      <c r="A9167" s="7">
        <v>-1.1499999999999999</v>
      </c>
      <c r="B9167" s="7">
        <v>4.9074730000000004</v>
      </c>
    </row>
    <row r="9168" spans="1:2">
      <c r="A9168" s="7">
        <v>-1.1499999999999999</v>
      </c>
      <c r="B9168" s="7">
        <v>1.827078</v>
      </c>
    </row>
    <row r="9169" spans="1:2">
      <c r="A9169" s="7">
        <v>-1.1499999999999999</v>
      </c>
      <c r="B9169" s="7">
        <v>1.600581</v>
      </c>
    </row>
    <row r="9170" spans="1:2">
      <c r="A9170" s="7">
        <v>-1.1499999999999999</v>
      </c>
      <c r="B9170" s="7">
        <v>1.341853</v>
      </c>
    </row>
    <row r="9171" spans="1:2">
      <c r="A9171" s="7">
        <v>-1.1499999999999999</v>
      </c>
      <c r="B9171" s="7">
        <v>2.3542480000000001</v>
      </c>
    </row>
    <row r="9172" spans="1:2">
      <c r="A9172" s="7">
        <v>-1.1499999999999999</v>
      </c>
      <c r="B9172" s="7">
        <v>2.681311</v>
      </c>
    </row>
    <row r="9173" spans="1:2">
      <c r="A9173" s="7">
        <v>-1.1499999999999999</v>
      </c>
      <c r="B9173" s="7">
        <v>1.604735</v>
      </c>
    </row>
    <row r="9174" spans="1:2">
      <c r="A9174" s="7">
        <v>-1.1499999999999999</v>
      </c>
      <c r="B9174" s="7">
        <v>3.2516250000000002</v>
      </c>
    </row>
    <row r="9175" spans="1:2">
      <c r="A9175" s="7">
        <v>-1.1499999999999999</v>
      </c>
      <c r="B9175" s="7">
        <v>3.4485429999999999</v>
      </c>
    </row>
    <row r="9176" spans="1:2">
      <c r="A9176" s="7">
        <v>-1.1499999999999999</v>
      </c>
      <c r="B9176" s="7">
        <v>6.0354260000000002</v>
      </c>
    </row>
    <row r="9177" spans="1:2">
      <c r="A9177" s="7">
        <v>-1.1499999999999999</v>
      </c>
      <c r="B9177" s="7">
        <v>6.0354260000000002</v>
      </c>
    </row>
    <row r="9178" spans="1:2">
      <c r="A9178" s="7">
        <v>-1.1499999999999999</v>
      </c>
      <c r="B9178" s="7">
        <v>2.8783340000000002</v>
      </c>
    </row>
    <row r="9179" spans="1:2">
      <c r="A9179" s="7">
        <v>-1.1499999999999999</v>
      </c>
      <c r="B9179" s="7">
        <v>2.9965470000000001</v>
      </c>
    </row>
    <row r="9180" spans="1:2">
      <c r="A9180" s="7">
        <v>-1.1499999999999999</v>
      </c>
      <c r="B9180" s="7">
        <v>2.3142640000000001</v>
      </c>
    </row>
    <row r="9181" spans="1:2">
      <c r="A9181" s="7">
        <v>-1.1499999999999999</v>
      </c>
      <c r="B9181" s="7">
        <v>2.3548200000000001</v>
      </c>
    </row>
    <row r="9182" spans="1:2">
      <c r="A9182" s="7">
        <v>-1.1499999999999999</v>
      </c>
      <c r="B9182" s="7">
        <v>2.623329</v>
      </c>
    </row>
    <row r="9183" spans="1:2">
      <c r="A9183" s="7">
        <v>-1.1499999999999999</v>
      </c>
      <c r="B9183" s="7">
        <v>2.5010720000000002</v>
      </c>
    </row>
    <row r="9184" spans="1:2">
      <c r="A9184" s="7">
        <v>-1.1499999999999999</v>
      </c>
      <c r="B9184" s="7">
        <v>1.5964370000000001</v>
      </c>
    </row>
    <row r="9185" spans="1:2">
      <c r="A9185" s="7">
        <v>-1.1499999999999999</v>
      </c>
      <c r="B9185" s="7">
        <v>1.76857</v>
      </c>
    </row>
    <row r="9186" spans="1:2">
      <c r="A9186" s="7">
        <v>-1.1499999999999999</v>
      </c>
      <c r="B9186" s="7">
        <v>4.0146040000000003</v>
      </c>
    </row>
    <row r="9187" spans="1:2">
      <c r="A9187" s="7">
        <v>-1.1499999999999999</v>
      </c>
      <c r="B9187" s="7">
        <v>2.5236019999999999</v>
      </c>
    </row>
    <row r="9188" spans="1:2">
      <c r="A9188" s="7">
        <v>-1.1499999999999999</v>
      </c>
      <c r="B9188" s="7">
        <v>2.989471</v>
      </c>
    </row>
    <row r="9189" spans="1:2">
      <c r="A9189" s="7">
        <v>-1.1499999999999999</v>
      </c>
      <c r="B9189" s="7">
        <v>1.9115599999999999</v>
      </c>
    </row>
    <row r="9190" spans="1:2">
      <c r="A9190" s="7">
        <v>-1.1499999999999999</v>
      </c>
      <c r="B9190" s="7">
        <v>3.0677300000000001</v>
      </c>
    </row>
    <row r="9191" spans="1:2">
      <c r="A9191" s="7">
        <v>-1.1499999999999999</v>
      </c>
      <c r="B9191" s="7">
        <v>4.30809</v>
      </c>
    </row>
    <row r="9192" spans="1:2">
      <c r="A9192" s="7">
        <v>-1.1499999999999999</v>
      </c>
      <c r="B9192" s="7">
        <v>2.3897270000000002</v>
      </c>
    </row>
    <row r="9193" spans="1:2">
      <c r="A9193" s="7">
        <v>-1.1499999999999999</v>
      </c>
      <c r="B9193" s="7">
        <v>2.7720220000000002</v>
      </c>
    </row>
    <row r="9194" spans="1:2">
      <c r="A9194" s="7">
        <v>-1.1599999999999999</v>
      </c>
      <c r="B9194" s="7">
        <v>2.6273260000000001</v>
      </c>
    </row>
    <row r="9195" spans="1:2">
      <c r="A9195" s="7">
        <v>-1.1599999999999999</v>
      </c>
      <c r="B9195" s="7">
        <v>1.377067</v>
      </c>
    </row>
    <row r="9196" spans="1:2">
      <c r="A9196" s="7">
        <v>-1.1599999999999999</v>
      </c>
      <c r="B9196" s="7">
        <v>1.9343239999999999</v>
      </c>
    </row>
    <row r="9197" spans="1:2">
      <c r="A9197" s="7">
        <v>-1.1599999999999999</v>
      </c>
      <c r="B9197" s="7">
        <v>3.5673499999999998</v>
      </c>
    </row>
    <row r="9198" spans="1:2">
      <c r="A9198" s="7">
        <v>-1.1599999999999999</v>
      </c>
      <c r="B9198" s="7">
        <v>2.7634880000000002</v>
      </c>
    </row>
    <row r="9199" spans="1:2">
      <c r="A9199" s="7">
        <v>-1.1599999999999999</v>
      </c>
      <c r="B9199" s="7">
        <v>3.6029960000000001</v>
      </c>
    </row>
    <row r="9200" spans="1:2">
      <c r="A9200" s="7">
        <v>-1.1599999999999999</v>
      </c>
      <c r="B9200" s="7">
        <v>3.9019599999999999</v>
      </c>
    </row>
    <row r="9201" spans="1:2">
      <c r="A9201" s="7">
        <v>-1.1599999999999999</v>
      </c>
      <c r="B9201" s="7">
        <v>1.7138139999999999</v>
      </c>
    </row>
    <row r="9202" spans="1:2">
      <c r="A9202" s="7">
        <v>-1.1599999999999999</v>
      </c>
      <c r="B9202" s="7">
        <v>3.7198829999999998</v>
      </c>
    </row>
    <row r="9203" spans="1:2">
      <c r="A9203" s="7">
        <v>-1.1599999999999999</v>
      </c>
      <c r="B9203" s="7">
        <v>3.3808090000000002</v>
      </c>
    </row>
    <row r="9204" spans="1:2">
      <c r="A9204" s="7">
        <v>-1.1599999999999999</v>
      </c>
      <c r="B9204" s="7">
        <v>4.0296609999999999</v>
      </c>
    </row>
    <row r="9205" spans="1:2">
      <c r="A9205" s="7">
        <v>-1.1599999999999999</v>
      </c>
      <c r="B9205" s="7">
        <v>1.86043</v>
      </c>
    </row>
    <row r="9206" spans="1:2">
      <c r="A9206" s="7">
        <v>-1.1599999999999999</v>
      </c>
      <c r="B9206" s="7">
        <v>1.4381219999999999</v>
      </c>
    </row>
    <row r="9207" spans="1:2">
      <c r="A9207" s="7">
        <v>-1.1599999999999999</v>
      </c>
      <c r="B9207" s="7">
        <v>2.5004270000000002</v>
      </c>
    </row>
    <row r="9208" spans="1:2">
      <c r="A9208" s="7">
        <v>-1.1599999999999999</v>
      </c>
      <c r="B9208" s="7">
        <v>2.9658169999999999</v>
      </c>
    </row>
    <row r="9209" spans="1:2">
      <c r="A9209" s="7">
        <v>-1.1599999999999999</v>
      </c>
      <c r="B9209" s="7">
        <v>2.6065100000000001</v>
      </c>
    </row>
    <row r="9210" spans="1:2">
      <c r="A9210" s="7">
        <v>-1.1599999999999999</v>
      </c>
      <c r="B9210" s="7">
        <v>2.7137410000000002</v>
      </c>
    </row>
    <row r="9211" spans="1:2">
      <c r="A9211" s="7">
        <v>-1.1599999999999999</v>
      </c>
      <c r="B9211" s="7">
        <v>4.2217029999999998</v>
      </c>
    </row>
    <row r="9212" spans="1:2">
      <c r="A9212" s="7">
        <v>-1.1599999999999999</v>
      </c>
      <c r="B9212" s="7">
        <v>3.1946919999999999</v>
      </c>
    </row>
    <row r="9213" spans="1:2">
      <c r="A9213" s="7">
        <v>-1.1599999999999999</v>
      </c>
      <c r="B9213" s="7">
        <v>2.325421</v>
      </c>
    </row>
    <row r="9214" spans="1:2">
      <c r="A9214" s="7">
        <v>-1.1599999999999999</v>
      </c>
      <c r="B9214" s="7">
        <v>4.4590370000000004</v>
      </c>
    </row>
    <row r="9215" spans="1:2">
      <c r="A9215" s="7">
        <v>-1.1599999999999999</v>
      </c>
      <c r="B9215" s="7">
        <v>3.5164939999999998</v>
      </c>
    </row>
    <row r="9216" spans="1:2">
      <c r="A9216" s="7">
        <v>-1.1599999999999999</v>
      </c>
      <c r="B9216" s="7">
        <v>3.633305</v>
      </c>
    </row>
    <row r="9217" spans="1:2">
      <c r="A9217" s="7">
        <v>-1.1599999999999999</v>
      </c>
      <c r="B9217" s="7">
        <v>3.2175250000000002</v>
      </c>
    </row>
    <row r="9218" spans="1:2">
      <c r="A9218" s="7">
        <v>-1.1599999999999999</v>
      </c>
      <c r="B9218" s="7">
        <v>2.9260489999999999</v>
      </c>
    </row>
    <row r="9219" spans="1:2">
      <c r="A9219" s="7">
        <v>-1.1599999999999999</v>
      </c>
      <c r="B9219" s="7">
        <v>3.4956010000000002</v>
      </c>
    </row>
    <row r="9220" spans="1:2">
      <c r="A9220" s="7">
        <v>-1.1599999999999999</v>
      </c>
      <c r="B9220" s="7">
        <v>2.2391030000000001</v>
      </c>
    </row>
    <row r="9221" spans="1:2">
      <c r="A9221" s="7">
        <v>-1.1599999999999999</v>
      </c>
      <c r="B9221" s="7">
        <v>3.2649159999999999</v>
      </c>
    </row>
    <row r="9222" spans="1:2">
      <c r="A9222" s="7">
        <v>-1.1599999999999999</v>
      </c>
      <c r="B9222" s="7">
        <v>2.9955669999999999</v>
      </c>
    </row>
    <row r="9223" spans="1:2">
      <c r="A9223" s="7">
        <v>-1.1599999999999999</v>
      </c>
      <c r="B9223" s="7">
        <v>2.985061</v>
      </c>
    </row>
    <row r="9224" spans="1:2">
      <c r="A9224" s="7">
        <v>-1.1599999999999999</v>
      </c>
      <c r="B9224" s="7">
        <v>2.9151690000000001</v>
      </c>
    </row>
    <row r="9225" spans="1:2">
      <c r="A9225" s="7">
        <v>-1.1599999999999999</v>
      </c>
      <c r="B9225" s="7">
        <v>1.6151759999999999</v>
      </c>
    </row>
    <row r="9226" spans="1:2">
      <c r="A9226" s="7">
        <v>-1.1599999999999999</v>
      </c>
      <c r="B9226" s="7">
        <v>5.2305060000000001</v>
      </c>
    </row>
    <row r="9227" spans="1:2">
      <c r="A9227" s="7">
        <v>-1.1599999999999999</v>
      </c>
      <c r="B9227" s="7">
        <v>3.2477849999999999</v>
      </c>
    </row>
    <row r="9228" spans="1:2">
      <c r="A9228" s="7">
        <v>-1.1599999999999999</v>
      </c>
      <c r="B9228" s="7">
        <v>3.1004130000000001</v>
      </c>
    </row>
    <row r="9229" spans="1:2">
      <c r="A9229" s="7">
        <v>-1.1599999999999999</v>
      </c>
      <c r="B9229" s="7">
        <v>3.5126580000000001</v>
      </c>
    </row>
    <row r="9230" spans="1:2">
      <c r="A9230" s="7">
        <v>-1.1599999999999999</v>
      </c>
      <c r="B9230" s="7">
        <v>3.9390329999999998</v>
      </c>
    </row>
    <row r="9231" spans="1:2">
      <c r="A9231" s="7">
        <v>-1.1599999999999999</v>
      </c>
      <c r="B9231" s="7">
        <v>2.1802290000000002</v>
      </c>
    </row>
    <row r="9232" spans="1:2">
      <c r="A9232" s="7">
        <v>-1.1599999999999999</v>
      </c>
      <c r="B9232" s="7">
        <v>3.4361109999999999</v>
      </c>
    </row>
    <row r="9233" spans="1:2">
      <c r="A9233" s="7">
        <v>-1.1599999999999999</v>
      </c>
      <c r="B9233" s="7">
        <v>3.4764119999999998</v>
      </c>
    </row>
    <row r="9234" spans="1:2">
      <c r="A9234" s="7">
        <v>-1.17</v>
      </c>
      <c r="B9234" s="7">
        <v>3.070919</v>
      </c>
    </row>
    <row r="9235" spans="1:2">
      <c r="A9235" s="7">
        <v>-1.17</v>
      </c>
      <c r="B9235" s="7">
        <v>2.6767669999999999</v>
      </c>
    </row>
    <row r="9236" spans="1:2">
      <c r="A9236" s="7">
        <v>-1.17</v>
      </c>
      <c r="B9236" s="7">
        <v>4.5999800000000004</v>
      </c>
    </row>
    <row r="9237" spans="1:2">
      <c r="A9237" s="7">
        <v>-1.17</v>
      </c>
      <c r="B9237" s="7">
        <v>4.0427419999999996</v>
      </c>
    </row>
    <row r="9238" spans="1:2">
      <c r="A9238" s="7">
        <v>-1.17</v>
      </c>
      <c r="B9238" s="7">
        <v>2.8929550000000002</v>
      </c>
    </row>
    <row r="9239" spans="1:2">
      <c r="A9239" s="7">
        <v>-1.17</v>
      </c>
      <c r="B9239" s="7">
        <v>3.188069</v>
      </c>
    </row>
    <row r="9240" spans="1:2">
      <c r="A9240" s="7">
        <v>-1.17</v>
      </c>
      <c r="B9240" s="7">
        <v>4.0725179999999996</v>
      </c>
    </row>
    <row r="9241" spans="1:2">
      <c r="A9241" s="7">
        <v>-1.17</v>
      </c>
      <c r="B9241" s="7">
        <v>2.1922009999999998</v>
      </c>
    </row>
    <row r="9242" spans="1:2">
      <c r="A9242" s="7">
        <v>-1.17</v>
      </c>
      <c r="B9242" s="7">
        <v>5.3996500000000003</v>
      </c>
    </row>
    <row r="9243" spans="1:2">
      <c r="A9243" s="7">
        <v>-1.17</v>
      </c>
      <c r="B9243" s="7">
        <v>3.0571160000000002</v>
      </c>
    </row>
    <row r="9244" spans="1:2">
      <c r="A9244" s="7">
        <v>-1.17</v>
      </c>
      <c r="B9244" s="7">
        <v>2.1441240000000001</v>
      </c>
    </row>
    <row r="9245" spans="1:2">
      <c r="A9245" s="7">
        <v>-1.17</v>
      </c>
      <c r="B9245" s="7">
        <v>2.3506200000000002</v>
      </c>
    </row>
    <row r="9246" spans="1:2">
      <c r="A9246" s="7">
        <v>-1.17</v>
      </c>
      <c r="B9246" s="7">
        <v>4.526319</v>
      </c>
    </row>
    <row r="9247" spans="1:2">
      <c r="A9247" s="7">
        <v>-1.17</v>
      </c>
      <c r="B9247" s="7">
        <v>4.7383920000000002</v>
      </c>
    </row>
    <row r="9248" spans="1:2">
      <c r="A9248" s="7">
        <v>-1.17</v>
      </c>
      <c r="B9248" s="7">
        <v>4.6701990000000002</v>
      </c>
    </row>
    <row r="9249" spans="1:2">
      <c r="A9249" s="7">
        <v>-1.17</v>
      </c>
      <c r="B9249" s="7">
        <v>3.0164870000000001</v>
      </c>
    </row>
    <row r="9250" spans="1:2">
      <c r="A9250" s="7">
        <v>-1.17</v>
      </c>
      <c r="B9250" s="7">
        <v>3.211776</v>
      </c>
    </row>
    <row r="9251" spans="1:2">
      <c r="A9251" s="7">
        <v>-1.17</v>
      </c>
      <c r="B9251" s="7">
        <v>4.2090129999999997</v>
      </c>
    </row>
    <row r="9252" spans="1:2">
      <c r="A9252" s="7">
        <v>-1.17</v>
      </c>
      <c r="B9252" s="7">
        <v>2.286775</v>
      </c>
    </row>
    <row r="9253" spans="1:2">
      <c r="A9253" s="7">
        <v>-1.17</v>
      </c>
      <c r="B9253" s="7">
        <v>3.0597189999999999</v>
      </c>
    </row>
    <row r="9254" spans="1:2">
      <c r="A9254" s="7">
        <v>-1.17</v>
      </c>
      <c r="B9254" s="7">
        <v>3.881777</v>
      </c>
    </row>
    <row r="9255" spans="1:2">
      <c r="A9255" s="7">
        <v>-1.17</v>
      </c>
      <c r="B9255" s="7">
        <v>4.2118029999999997</v>
      </c>
    </row>
    <row r="9256" spans="1:2">
      <c r="A9256" s="7">
        <v>-1.17</v>
      </c>
      <c r="B9256" s="7">
        <v>3.9619879999999998</v>
      </c>
    </row>
    <row r="9257" spans="1:2">
      <c r="A9257" s="7">
        <v>-1.17</v>
      </c>
      <c r="B9257" s="7">
        <v>5.2183970000000004</v>
      </c>
    </row>
    <row r="9258" spans="1:2">
      <c r="A9258" s="7">
        <v>-1.17</v>
      </c>
      <c r="B9258" s="7">
        <v>2.3147500000000001</v>
      </c>
    </row>
    <row r="9259" spans="1:2">
      <c r="A9259" s="7">
        <v>-1.17</v>
      </c>
      <c r="B9259" s="7">
        <v>3.5617290000000001</v>
      </c>
    </row>
    <row r="9260" spans="1:2">
      <c r="A9260" s="7">
        <v>-1.17</v>
      </c>
      <c r="B9260" s="7">
        <v>3.032759</v>
      </c>
    </row>
    <row r="9261" spans="1:2">
      <c r="A9261" s="7">
        <v>-1.17</v>
      </c>
      <c r="B9261" s="7">
        <v>3.071145</v>
      </c>
    </row>
    <row r="9262" spans="1:2">
      <c r="A9262" s="7">
        <v>-1.17</v>
      </c>
      <c r="B9262" s="7">
        <v>1.993897</v>
      </c>
    </row>
    <row r="9263" spans="1:2">
      <c r="A9263" s="7">
        <v>-1.17</v>
      </c>
      <c r="B9263" s="7">
        <v>2.2062750000000002</v>
      </c>
    </row>
    <row r="9264" spans="1:2">
      <c r="A9264" s="7">
        <v>-1.17</v>
      </c>
      <c r="B9264" s="7">
        <v>2.868608</v>
      </c>
    </row>
    <row r="9265" spans="1:2">
      <c r="A9265" s="7">
        <v>-1.17</v>
      </c>
      <c r="B9265" s="7">
        <v>1.713009</v>
      </c>
    </row>
    <row r="9266" spans="1:2">
      <c r="A9266" s="7">
        <v>-1.17</v>
      </c>
      <c r="B9266" s="7">
        <v>3.746413</v>
      </c>
    </row>
    <row r="9267" spans="1:2">
      <c r="A9267" s="7">
        <v>-1.17</v>
      </c>
      <c r="B9267" s="7">
        <v>4.6360200000000003</v>
      </c>
    </row>
    <row r="9268" spans="1:2">
      <c r="A9268" s="7">
        <v>-1.17</v>
      </c>
      <c r="B9268" s="7">
        <v>2.374177</v>
      </c>
    </row>
    <row r="9269" spans="1:2">
      <c r="A9269" s="7">
        <v>-1.17</v>
      </c>
      <c r="B9269" s="7">
        <v>3.9918269999999998</v>
      </c>
    </row>
    <row r="9270" spans="1:2">
      <c r="A9270" s="7">
        <v>-1.17</v>
      </c>
      <c r="B9270" s="7">
        <v>3.3212579999999998</v>
      </c>
    </row>
    <row r="9271" spans="1:2">
      <c r="A9271" s="7">
        <v>-1.17</v>
      </c>
      <c r="B9271" s="7">
        <v>4.0341379999999996</v>
      </c>
    </row>
    <row r="9272" spans="1:2">
      <c r="A9272" s="7">
        <v>-1.17</v>
      </c>
      <c r="B9272" s="7">
        <v>4.9583620000000002</v>
      </c>
    </row>
    <row r="9273" spans="1:2">
      <c r="A9273" s="7">
        <v>-1.17</v>
      </c>
      <c r="B9273" s="7">
        <v>2.5670099999999998</v>
      </c>
    </row>
    <row r="9274" spans="1:2">
      <c r="A9274" s="7">
        <v>-1.17</v>
      </c>
      <c r="B9274" s="7">
        <v>3.3289119999999999</v>
      </c>
    </row>
    <row r="9275" spans="1:2">
      <c r="A9275" s="7">
        <v>-1.17</v>
      </c>
      <c r="B9275" s="7">
        <v>2.0336949999999998</v>
      </c>
    </row>
    <row r="9276" spans="1:2">
      <c r="A9276" s="7">
        <v>-1.17</v>
      </c>
      <c r="B9276" s="7">
        <v>4.4277769999999999</v>
      </c>
    </row>
    <row r="9277" spans="1:2">
      <c r="A9277" s="7">
        <v>-1.17</v>
      </c>
      <c r="B9277" s="7">
        <v>4.1029419999999996</v>
      </c>
    </row>
    <row r="9278" spans="1:2">
      <c r="A9278" s="7">
        <v>-1.17</v>
      </c>
      <c r="B9278" s="7">
        <v>1.7881579999999999</v>
      </c>
    </row>
    <row r="9279" spans="1:2">
      <c r="A9279" s="7">
        <v>-1.18</v>
      </c>
      <c r="B9279" s="7">
        <v>4.368328</v>
      </c>
    </row>
    <row r="9280" spans="1:2">
      <c r="A9280" s="7">
        <v>-1.18</v>
      </c>
      <c r="B9280" s="7">
        <v>3.439378</v>
      </c>
    </row>
    <row r="9281" spans="1:2">
      <c r="A9281" s="7">
        <v>-1.18</v>
      </c>
      <c r="B9281" s="7">
        <v>3.840824</v>
      </c>
    </row>
    <row r="9282" spans="1:2">
      <c r="A9282" s="7">
        <v>-1.18</v>
      </c>
      <c r="B9282" s="7">
        <v>2.7177560000000001</v>
      </c>
    </row>
    <row r="9283" spans="1:2">
      <c r="A9283" s="7">
        <v>-1.18</v>
      </c>
      <c r="B9283" s="7">
        <v>3.2363759999999999</v>
      </c>
    </row>
    <row r="9284" spans="1:2">
      <c r="A9284" s="7">
        <v>-1.18</v>
      </c>
      <c r="B9284" s="7">
        <v>2.1772070000000001</v>
      </c>
    </row>
    <row r="9285" spans="1:2">
      <c r="A9285" s="7">
        <v>-1.18</v>
      </c>
      <c r="B9285" s="7">
        <v>3.106592</v>
      </c>
    </row>
    <row r="9286" spans="1:2">
      <c r="A9286" s="7">
        <v>-1.18</v>
      </c>
      <c r="B9286" s="7">
        <v>4.6417330000000003</v>
      </c>
    </row>
    <row r="9287" spans="1:2">
      <c r="A9287" s="7">
        <v>-1.18</v>
      </c>
      <c r="B9287" s="7">
        <v>3.3878970000000002</v>
      </c>
    </row>
    <row r="9288" spans="1:2">
      <c r="A9288" s="7">
        <v>-1.18</v>
      </c>
      <c r="B9288" s="7">
        <v>3.3569830000000001</v>
      </c>
    </row>
    <row r="9289" spans="1:2">
      <c r="A9289" s="7">
        <v>-1.18</v>
      </c>
      <c r="B9289" s="7">
        <v>1.3535790000000001</v>
      </c>
    </row>
    <row r="9290" spans="1:2">
      <c r="A9290" s="7">
        <v>-1.18</v>
      </c>
      <c r="B9290" s="7">
        <v>2.7737090000000002</v>
      </c>
    </row>
    <row r="9291" spans="1:2">
      <c r="A9291" s="7">
        <v>-1.18</v>
      </c>
      <c r="B9291" s="7">
        <v>2.2162480000000002</v>
      </c>
    </row>
    <row r="9292" spans="1:2">
      <c r="A9292" s="7">
        <v>-1.18</v>
      </c>
      <c r="B9292" s="7">
        <v>2.9242720000000002</v>
      </c>
    </row>
    <row r="9293" spans="1:2">
      <c r="A9293" s="7">
        <v>-1.18</v>
      </c>
      <c r="B9293" s="7">
        <v>3.0086469999999998</v>
      </c>
    </row>
    <row r="9294" spans="1:2">
      <c r="A9294" s="7">
        <v>-1.18</v>
      </c>
      <c r="B9294" s="7">
        <v>3.630932</v>
      </c>
    </row>
    <row r="9295" spans="1:2">
      <c r="A9295" s="7">
        <v>-1.18</v>
      </c>
      <c r="B9295" s="7">
        <v>3.9995319999999999</v>
      </c>
    </row>
    <row r="9296" spans="1:2">
      <c r="A9296" s="7">
        <v>-1.18</v>
      </c>
      <c r="B9296" s="7">
        <v>3.4936509999999998</v>
      </c>
    </row>
    <row r="9297" spans="1:2">
      <c r="A9297" s="7">
        <v>-1.18</v>
      </c>
      <c r="B9297" s="7">
        <v>3.5160429999999998</v>
      </c>
    </row>
    <row r="9298" spans="1:2">
      <c r="A9298" s="7">
        <v>-1.18</v>
      </c>
      <c r="B9298" s="7">
        <v>2.385583</v>
      </c>
    </row>
    <row r="9299" spans="1:2">
      <c r="A9299" s="7">
        <v>-1.18</v>
      </c>
      <c r="B9299" s="7">
        <v>2.2223229999999998</v>
      </c>
    </row>
    <row r="9300" spans="1:2">
      <c r="A9300" s="7">
        <v>-1.18</v>
      </c>
      <c r="B9300" s="7">
        <v>3.356589</v>
      </c>
    </row>
    <row r="9301" spans="1:2">
      <c r="A9301" s="7">
        <v>-1.18</v>
      </c>
      <c r="B9301" s="7">
        <v>2.8551530000000001</v>
      </c>
    </row>
    <row r="9302" spans="1:2">
      <c r="A9302" s="7">
        <v>-1.18</v>
      </c>
      <c r="B9302" s="7">
        <v>3.3425919999999998</v>
      </c>
    </row>
    <row r="9303" spans="1:2">
      <c r="A9303" s="7">
        <v>-1.18</v>
      </c>
      <c r="B9303" s="7">
        <v>3.860493</v>
      </c>
    </row>
    <row r="9304" spans="1:2">
      <c r="A9304" s="7">
        <v>-1.18</v>
      </c>
      <c r="B9304" s="7">
        <v>4.3278970000000001</v>
      </c>
    </row>
    <row r="9305" spans="1:2">
      <c r="A9305" s="7">
        <v>-1.18</v>
      </c>
      <c r="B9305" s="7">
        <v>4.8318260000000004</v>
      </c>
    </row>
    <row r="9306" spans="1:2">
      <c r="A9306" s="7">
        <v>-1.18</v>
      </c>
      <c r="B9306" s="7">
        <v>2.7841490000000002</v>
      </c>
    </row>
    <row r="9307" spans="1:2">
      <c r="A9307" s="7">
        <v>-1.18</v>
      </c>
      <c r="B9307" s="7">
        <v>3.0855760000000001</v>
      </c>
    </row>
    <row r="9308" spans="1:2">
      <c r="A9308" s="7">
        <v>-1.18</v>
      </c>
      <c r="B9308" s="7">
        <v>2.1652130000000001</v>
      </c>
    </row>
    <row r="9309" spans="1:2">
      <c r="A9309" s="7">
        <v>-1.18</v>
      </c>
      <c r="B9309" s="7">
        <v>3.9366240000000001</v>
      </c>
    </row>
    <row r="9310" spans="1:2">
      <c r="A9310" s="7">
        <v>-1.18</v>
      </c>
      <c r="B9310" s="7">
        <v>2.1654490000000002</v>
      </c>
    </row>
    <row r="9311" spans="1:2">
      <c r="A9311" s="7">
        <v>-1.18</v>
      </c>
      <c r="B9311" s="7">
        <v>3.8126669999999998</v>
      </c>
    </row>
    <row r="9312" spans="1:2">
      <c r="A9312" s="7">
        <v>-1.18</v>
      </c>
      <c r="B9312" s="7">
        <v>4.7821999999999996</v>
      </c>
    </row>
    <row r="9313" spans="1:2">
      <c r="A9313" s="7">
        <v>-1.18</v>
      </c>
      <c r="B9313" s="7">
        <v>2.8647640000000001</v>
      </c>
    </row>
    <row r="9314" spans="1:2">
      <c r="A9314" s="7">
        <v>-1.18</v>
      </c>
      <c r="B9314" s="7">
        <v>3.14615</v>
      </c>
    </row>
    <row r="9315" spans="1:2">
      <c r="A9315" s="7">
        <v>-1.18</v>
      </c>
      <c r="B9315" s="7">
        <v>3.924839</v>
      </c>
    </row>
    <row r="9316" spans="1:2">
      <c r="A9316" s="7">
        <v>-1.18</v>
      </c>
      <c r="B9316" s="7">
        <v>4.0198660000000004</v>
      </c>
    </row>
    <row r="9317" spans="1:2">
      <c r="A9317" s="7">
        <v>-1.18</v>
      </c>
      <c r="B9317" s="7">
        <v>3.2170649999999998</v>
      </c>
    </row>
    <row r="9318" spans="1:2">
      <c r="A9318" s="7">
        <v>-1.18</v>
      </c>
      <c r="B9318" s="7">
        <v>3.2978149999999999</v>
      </c>
    </row>
    <row r="9319" spans="1:2">
      <c r="A9319" s="7">
        <v>-1.18</v>
      </c>
      <c r="B9319" s="7">
        <v>2.1998470000000001</v>
      </c>
    </row>
    <row r="9320" spans="1:2">
      <c r="A9320" s="7">
        <v>-1.18</v>
      </c>
      <c r="B9320" s="7">
        <v>4.8835040000000003</v>
      </c>
    </row>
    <row r="9321" spans="1:2">
      <c r="A9321" s="7">
        <v>-1.18</v>
      </c>
      <c r="B9321" s="7">
        <v>2.6405759999999998</v>
      </c>
    </row>
    <row r="9322" spans="1:2">
      <c r="A9322" s="7">
        <v>-1.19</v>
      </c>
      <c r="B9322" s="7">
        <v>2.2857240000000001</v>
      </c>
    </row>
    <row r="9323" spans="1:2">
      <c r="A9323" s="7">
        <v>-1.19</v>
      </c>
      <c r="B9323" s="7">
        <v>2.6240770000000002</v>
      </c>
    </row>
    <row r="9324" spans="1:2">
      <c r="A9324" s="7">
        <v>-1.19</v>
      </c>
      <c r="B9324" s="7">
        <v>3.2655059999999998</v>
      </c>
    </row>
    <row r="9325" spans="1:2">
      <c r="A9325" s="7">
        <v>-1.19</v>
      </c>
      <c r="B9325" s="7">
        <v>2.3634780000000002</v>
      </c>
    </row>
    <row r="9326" spans="1:2">
      <c r="A9326" s="7">
        <v>-1.19</v>
      </c>
      <c r="B9326" s="7">
        <v>1.367488</v>
      </c>
    </row>
    <row r="9327" spans="1:2">
      <c r="A9327" s="7">
        <v>-1.19</v>
      </c>
      <c r="B9327" s="7">
        <v>2.8383859999999999</v>
      </c>
    </row>
    <row r="9328" spans="1:2">
      <c r="A9328" s="7">
        <v>-1.19</v>
      </c>
      <c r="B9328" s="7">
        <v>2.2056040000000001</v>
      </c>
    </row>
    <row r="9329" spans="1:2">
      <c r="A9329" s="7">
        <v>-1.19</v>
      </c>
      <c r="B9329" s="7">
        <v>2.0837870000000001</v>
      </c>
    </row>
    <row r="9330" spans="1:2">
      <c r="A9330" s="7">
        <v>-1.19</v>
      </c>
      <c r="B9330" s="7">
        <v>1.635062</v>
      </c>
    </row>
    <row r="9331" spans="1:2">
      <c r="A9331" s="7">
        <v>-1.19</v>
      </c>
      <c r="B9331" s="7">
        <v>2.7612009999999998</v>
      </c>
    </row>
    <row r="9332" spans="1:2">
      <c r="A9332" s="7">
        <v>-1.19</v>
      </c>
      <c r="B9332" s="7">
        <v>3.29481</v>
      </c>
    </row>
    <row r="9333" spans="1:2">
      <c r="A9333" s="7">
        <v>-1.19</v>
      </c>
      <c r="B9333" s="7">
        <v>1.875958</v>
      </c>
    </row>
    <row r="9334" spans="1:2">
      <c r="A9334" s="7">
        <v>-1.19</v>
      </c>
      <c r="B9334" s="7">
        <v>3.6859310000000001</v>
      </c>
    </row>
    <row r="9335" spans="1:2">
      <c r="A9335" s="7">
        <v>-1.19</v>
      </c>
      <c r="B9335" s="7">
        <v>2.315858</v>
      </c>
    </row>
    <row r="9336" spans="1:2">
      <c r="A9336" s="7">
        <v>-1.19</v>
      </c>
      <c r="B9336" s="7">
        <v>4.3258590000000003</v>
      </c>
    </row>
    <row r="9337" spans="1:2">
      <c r="A9337" s="7">
        <v>-1.19</v>
      </c>
      <c r="B9337" s="7">
        <v>1.8106990000000001</v>
      </c>
    </row>
    <row r="9338" spans="1:2">
      <c r="A9338" s="7">
        <v>-1.19</v>
      </c>
      <c r="B9338" s="7">
        <v>2.6194000000000002</v>
      </c>
    </row>
    <row r="9339" spans="1:2">
      <c r="A9339" s="7">
        <v>-1.19</v>
      </c>
      <c r="B9339" s="7">
        <v>1.6397699999999999</v>
      </c>
    </row>
    <row r="9340" spans="1:2">
      <c r="A9340" s="7">
        <v>-1.19</v>
      </c>
      <c r="B9340" s="7">
        <v>2.550859</v>
      </c>
    </row>
    <row r="9341" spans="1:2">
      <c r="A9341" s="7">
        <v>-1.19</v>
      </c>
      <c r="B9341" s="7">
        <v>1.360322</v>
      </c>
    </row>
    <row r="9342" spans="1:2">
      <c r="A9342" s="7">
        <v>-1.19</v>
      </c>
      <c r="B9342" s="7">
        <v>3.1396009999999999</v>
      </c>
    </row>
    <row r="9343" spans="1:2">
      <c r="A9343" s="7">
        <v>-1.19</v>
      </c>
      <c r="B9343" s="7">
        <v>4.2980390000000002</v>
      </c>
    </row>
    <row r="9344" spans="1:2">
      <c r="A9344" s="7">
        <v>-1.19</v>
      </c>
      <c r="B9344" s="7">
        <v>3.4881859999999998</v>
      </c>
    </row>
    <row r="9345" spans="1:2">
      <c r="A9345" s="7">
        <v>-1.19</v>
      </c>
      <c r="B9345" s="7">
        <v>4.2934590000000004</v>
      </c>
    </row>
    <row r="9346" spans="1:2">
      <c r="A9346" s="7">
        <v>-1.19</v>
      </c>
      <c r="B9346" s="7">
        <v>2.3189489999999999</v>
      </c>
    </row>
    <row r="9347" spans="1:2">
      <c r="A9347" s="7">
        <v>-1.19</v>
      </c>
      <c r="B9347" s="7">
        <v>1.5033369999999999</v>
      </c>
    </row>
    <row r="9348" spans="1:2">
      <c r="A9348" s="7">
        <v>-1.19</v>
      </c>
      <c r="B9348" s="7">
        <v>2.8201809999999998</v>
      </c>
    </row>
    <row r="9349" spans="1:2">
      <c r="A9349" s="7">
        <v>-1.19</v>
      </c>
      <c r="B9349" s="7">
        <v>1.4528369999999999</v>
      </c>
    </row>
    <row r="9350" spans="1:2">
      <c r="A9350" s="7">
        <v>-1.19</v>
      </c>
      <c r="B9350" s="7">
        <v>2.479765</v>
      </c>
    </row>
    <row r="9351" spans="1:2">
      <c r="A9351" s="7">
        <v>-1.19</v>
      </c>
      <c r="B9351" s="7">
        <v>2.479765</v>
      </c>
    </row>
    <row r="9352" spans="1:2">
      <c r="A9352" s="7">
        <v>-1.19</v>
      </c>
      <c r="B9352" s="7">
        <v>2.7699799999999999</v>
      </c>
    </row>
    <row r="9353" spans="1:2">
      <c r="A9353" s="7">
        <v>-1.19</v>
      </c>
      <c r="B9353" s="7">
        <v>3.944747</v>
      </c>
    </row>
    <row r="9354" spans="1:2">
      <c r="A9354" s="7">
        <v>-1.19</v>
      </c>
      <c r="B9354" s="7">
        <v>3.136593</v>
      </c>
    </row>
    <row r="9355" spans="1:2">
      <c r="A9355" s="7">
        <v>-1.19</v>
      </c>
      <c r="B9355" s="7">
        <v>3.0545499999999999</v>
      </c>
    </row>
    <row r="9356" spans="1:2">
      <c r="A9356" s="7">
        <v>-1.19</v>
      </c>
      <c r="B9356" s="7">
        <v>3.0545499999999999</v>
      </c>
    </row>
    <row r="9357" spans="1:2">
      <c r="A9357" s="7">
        <v>-1.19</v>
      </c>
      <c r="B9357" s="7">
        <v>1.7087509999999999</v>
      </c>
    </row>
    <row r="9358" spans="1:2">
      <c r="A9358" s="7">
        <v>-1.19</v>
      </c>
      <c r="B9358" s="7">
        <v>3.7441689999999999</v>
      </c>
    </row>
    <row r="9359" spans="1:2">
      <c r="A9359" s="7">
        <v>-1.2</v>
      </c>
      <c r="B9359" s="7">
        <v>1.3341700000000001</v>
      </c>
    </row>
    <row r="9360" spans="1:2">
      <c r="A9360" s="7">
        <v>-1.2</v>
      </c>
      <c r="B9360" s="7">
        <v>4.8155469999999996</v>
      </c>
    </row>
    <row r="9361" spans="1:2">
      <c r="A9361" s="7">
        <v>-1.2</v>
      </c>
      <c r="B9361" s="7">
        <v>2.7348710000000001</v>
      </c>
    </row>
    <row r="9362" spans="1:2">
      <c r="A9362" s="7">
        <v>-1.2</v>
      </c>
      <c r="B9362" s="7">
        <v>4.3644420000000004</v>
      </c>
    </row>
    <row r="9363" spans="1:2">
      <c r="A9363" s="7">
        <v>-1.2</v>
      </c>
      <c r="B9363" s="7">
        <v>2.0388229999999998</v>
      </c>
    </row>
    <row r="9364" spans="1:2">
      <c r="A9364" s="7">
        <v>-1.2</v>
      </c>
      <c r="B9364" s="7">
        <v>3.4294030000000002</v>
      </c>
    </row>
    <row r="9365" spans="1:2">
      <c r="A9365" s="7">
        <v>-1.2</v>
      </c>
      <c r="B9365" s="7">
        <v>3.9669379999999999</v>
      </c>
    </row>
    <row r="9366" spans="1:2">
      <c r="A9366" s="7">
        <v>-1.2</v>
      </c>
      <c r="B9366" s="7">
        <v>1.9436869999999999</v>
      </c>
    </row>
    <row r="9367" spans="1:2">
      <c r="A9367" s="7">
        <v>-1.2</v>
      </c>
      <c r="B9367" s="7">
        <v>2.0331929999999998</v>
      </c>
    </row>
    <row r="9368" spans="1:2">
      <c r="A9368" s="7">
        <v>-1.2</v>
      </c>
      <c r="B9368" s="7">
        <v>3.1398709999999999</v>
      </c>
    </row>
    <row r="9369" spans="1:2">
      <c r="A9369" s="7">
        <v>-1.2</v>
      </c>
      <c r="B9369" s="7">
        <v>2.0434800000000002</v>
      </c>
    </row>
    <row r="9370" spans="1:2">
      <c r="A9370" s="7">
        <v>-1.2</v>
      </c>
      <c r="B9370" s="7">
        <v>5.4017860000000004</v>
      </c>
    </row>
    <row r="9371" spans="1:2">
      <c r="A9371" s="7">
        <v>-1.2</v>
      </c>
      <c r="B9371" s="7">
        <v>4.4495959999999997</v>
      </c>
    </row>
    <row r="9372" spans="1:2">
      <c r="A9372" s="7">
        <v>-1.2</v>
      </c>
      <c r="B9372" s="7">
        <v>2.551234</v>
      </c>
    </row>
    <row r="9373" spans="1:2">
      <c r="A9373" s="7">
        <v>-1.2</v>
      </c>
      <c r="B9373" s="7">
        <v>2.6115370000000002</v>
      </c>
    </row>
    <row r="9374" spans="1:2">
      <c r="A9374" s="7">
        <v>-1.2</v>
      </c>
      <c r="B9374" s="7">
        <v>1.7714570000000001</v>
      </c>
    </row>
    <row r="9375" spans="1:2">
      <c r="A9375" s="7">
        <v>-1.2</v>
      </c>
      <c r="B9375" s="7">
        <v>2.5484089999999999</v>
      </c>
    </row>
    <row r="9376" spans="1:2">
      <c r="A9376" s="7">
        <v>-1.2</v>
      </c>
      <c r="B9376" s="7">
        <v>2.152685</v>
      </c>
    </row>
    <row r="9377" spans="1:2">
      <c r="A9377" s="7">
        <v>-1.2</v>
      </c>
      <c r="B9377" s="7">
        <v>3.4234930000000001</v>
      </c>
    </row>
    <row r="9378" spans="1:2">
      <c r="A9378" s="7">
        <v>-1.2</v>
      </c>
      <c r="B9378" s="7">
        <v>3.5989789999999999</v>
      </c>
    </row>
    <row r="9379" spans="1:2">
      <c r="A9379" s="7">
        <v>-1.2</v>
      </c>
      <c r="B9379" s="7">
        <v>3.8058079999999999</v>
      </c>
    </row>
    <row r="9380" spans="1:2">
      <c r="A9380" s="7">
        <v>-1.2</v>
      </c>
      <c r="B9380" s="7">
        <v>4.1252930000000001</v>
      </c>
    </row>
    <row r="9381" spans="1:2">
      <c r="A9381" s="7">
        <v>-1.2</v>
      </c>
      <c r="B9381" s="7">
        <v>5.086201</v>
      </c>
    </row>
    <row r="9382" spans="1:2">
      <c r="A9382" s="7">
        <v>-1.2</v>
      </c>
      <c r="B9382" s="7">
        <v>5.0759850000000002</v>
      </c>
    </row>
    <row r="9383" spans="1:2">
      <c r="A9383" s="7">
        <v>-1.2</v>
      </c>
      <c r="B9383" s="7">
        <v>5.0759850000000002</v>
      </c>
    </row>
    <row r="9384" spans="1:2">
      <c r="A9384" s="7">
        <v>-1.2</v>
      </c>
      <c r="B9384" s="7">
        <v>3.919019</v>
      </c>
    </row>
    <row r="9385" spans="1:2">
      <c r="A9385" s="7">
        <v>-1.2</v>
      </c>
      <c r="B9385" s="7">
        <v>4.7509069999999998</v>
      </c>
    </row>
    <row r="9386" spans="1:2">
      <c r="A9386" s="7">
        <v>-1.2</v>
      </c>
      <c r="B9386" s="7">
        <v>2.7048990000000002</v>
      </c>
    </row>
    <row r="9387" spans="1:2">
      <c r="A9387" s="7">
        <v>-1.2</v>
      </c>
      <c r="B9387" s="7">
        <v>3.5616120000000002</v>
      </c>
    </row>
    <row r="9388" spans="1:2">
      <c r="A9388" s="7">
        <v>-1.2</v>
      </c>
      <c r="B9388" s="7">
        <v>1.9941390000000001</v>
      </c>
    </row>
    <row r="9389" spans="1:2">
      <c r="A9389" s="7">
        <v>-1.2</v>
      </c>
      <c r="B9389" s="7">
        <v>1.728342</v>
      </c>
    </row>
    <row r="9390" spans="1:2">
      <c r="A9390" s="7">
        <v>-1.2</v>
      </c>
      <c r="B9390" s="7">
        <v>4.6153579999999996</v>
      </c>
    </row>
    <row r="9391" spans="1:2">
      <c r="A9391" s="7">
        <v>-1.2</v>
      </c>
      <c r="B9391" s="7">
        <v>4.6364489999999998</v>
      </c>
    </row>
    <row r="9392" spans="1:2">
      <c r="A9392" s="7">
        <v>-1.2</v>
      </c>
      <c r="B9392" s="7">
        <v>3.0149710000000001</v>
      </c>
    </row>
    <row r="9393" spans="1:2">
      <c r="A9393" s="7">
        <v>-1.2</v>
      </c>
      <c r="B9393" s="7">
        <v>4.290044</v>
      </c>
    </row>
    <row r="9394" spans="1:2">
      <c r="A9394" s="7">
        <v>-1.2</v>
      </c>
      <c r="B9394" s="7">
        <v>2.630417</v>
      </c>
    </row>
    <row r="9395" spans="1:2">
      <c r="A9395" s="7">
        <v>-1.2</v>
      </c>
      <c r="B9395" s="7">
        <v>2.4047350000000001</v>
      </c>
    </row>
    <row r="9396" spans="1:2">
      <c r="A9396" s="7">
        <v>-1.2</v>
      </c>
      <c r="B9396" s="7">
        <v>5.0149590000000002</v>
      </c>
    </row>
    <row r="9397" spans="1:2">
      <c r="A9397" s="7">
        <v>-1.21</v>
      </c>
      <c r="B9397" s="7">
        <v>1.948269</v>
      </c>
    </row>
    <row r="9398" spans="1:2">
      <c r="A9398" s="7">
        <v>-1.21</v>
      </c>
      <c r="B9398" s="7">
        <v>2.4270839999999998</v>
      </c>
    </row>
    <row r="9399" spans="1:2">
      <c r="A9399" s="7">
        <v>-1.21</v>
      </c>
      <c r="B9399" s="7">
        <v>2.8006850000000001</v>
      </c>
    </row>
    <row r="9400" spans="1:2">
      <c r="A9400" s="7">
        <v>-1.21</v>
      </c>
      <c r="B9400" s="7">
        <v>3.9164680000000001</v>
      </c>
    </row>
    <row r="9401" spans="1:2">
      <c r="A9401" s="7">
        <v>-1.21</v>
      </c>
      <c r="B9401" s="7">
        <v>3.2452559999999999</v>
      </c>
    </row>
    <row r="9402" spans="1:2">
      <c r="A9402" s="7">
        <v>-1.21</v>
      </c>
      <c r="B9402" s="7">
        <v>2.422625</v>
      </c>
    </row>
    <row r="9403" spans="1:2">
      <c r="A9403" s="7">
        <v>-1.21</v>
      </c>
      <c r="B9403" s="7">
        <v>3.011002</v>
      </c>
    </row>
    <row r="9404" spans="1:2">
      <c r="A9404" s="7">
        <v>-1.21</v>
      </c>
      <c r="B9404" s="7">
        <v>3.5289649999999999</v>
      </c>
    </row>
    <row r="9405" spans="1:2">
      <c r="A9405" s="7">
        <v>-1.21</v>
      </c>
      <c r="B9405" s="7">
        <v>3.5289649999999999</v>
      </c>
    </row>
    <row r="9406" spans="1:2">
      <c r="A9406" s="7">
        <v>-1.21</v>
      </c>
      <c r="B9406" s="7">
        <v>4.9433829999999999</v>
      </c>
    </row>
    <row r="9407" spans="1:2">
      <c r="A9407" s="7">
        <v>-1.21</v>
      </c>
      <c r="B9407" s="7">
        <v>3.3549989999999998</v>
      </c>
    </row>
    <row r="9408" spans="1:2">
      <c r="A9408" s="7">
        <v>-1.21</v>
      </c>
      <c r="B9408" s="7">
        <v>2.8741660000000002</v>
      </c>
    </row>
    <row r="9409" spans="1:2">
      <c r="A9409" s="7">
        <v>-1.21</v>
      </c>
      <c r="B9409" s="7">
        <v>2.1880829999999998</v>
      </c>
    </row>
    <row r="9410" spans="1:2">
      <c r="A9410" s="7">
        <v>-1.21</v>
      </c>
      <c r="B9410" s="7">
        <v>3.8232029999999999</v>
      </c>
    </row>
    <row r="9411" spans="1:2">
      <c r="A9411" s="7">
        <v>-1.21</v>
      </c>
      <c r="B9411" s="7">
        <v>3.29481</v>
      </c>
    </row>
    <row r="9412" spans="1:2">
      <c r="A9412" s="7">
        <v>-1.21</v>
      </c>
      <c r="B9412" s="7">
        <v>3.3375469999999998</v>
      </c>
    </row>
    <row r="9413" spans="1:2">
      <c r="A9413" s="7">
        <v>-1.21</v>
      </c>
      <c r="B9413" s="7">
        <v>2.4390019999999999</v>
      </c>
    </row>
    <row r="9414" spans="1:2">
      <c r="A9414" s="7">
        <v>-1.21</v>
      </c>
      <c r="B9414" s="7">
        <v>2.9913959999999999</v>
      </c>
    </row>
    <row r="9415" spans="1:2">
      <c r="A9415" s="7">
        <v>-1.21</v>
      </c>
      <c r="B9415" s="7">
        <v>2.492051</v>
      </c>
    </row>
    <row r="9416" spans="1:2">
      <c r="A9416" s="7">
        <v>-1.21</v>
      </c>
      <c r="B9416" s="7">
        <v>2.6770860000000001</v>
      </c>
    </row>
    <row r="9417" spans="1:2">
      <c r="A9417" s="7">
        <v>-1.21</v>
      </c>
      <c r="B9417" s="7">
        <v>3.3363839999999998</v>
      </c>
    </row>
    <row r="9418" spans="1:2">
      <c r="A9418" s="7">
        <v>-1.21</v>
      </c>
      <c r="B9418" s="7">
        <v>3.3363839999999998</v>
      </c>
    </row>
    <row r="9419" spans="1:2">
      <c r="A9419" s="7">
        <v>-1.21</v>
      </c>
      <c r="B9419" s="7">
        <v>3.7722899999999999</v>
      </c>
    </row>
    <row r="9420" spans="1:2">
      <c r="A9420" s="7">
        <v>-1.21</v>
      </c>
      <c r="B9420" s="7">
        <v>1.6701760000000001</v>
      </c>
    </row>
    <row r="9421" spans="1:2">
      <c r="A9421" s="7">
        <v>-1.21</v>
      </c>
      <c r="B9421" s="7">
        <v>4.1331850000000001</v>
      </c>
    </row>
    <row r="9422" spans="1:2">
      <c r="A9422" s="7">
        <v>-1.21</v>
      </c>
      <c r="B9422" s="7">
        <v>2.5433759999999999</v>
      </c>
    </row>
    <row r="9423" spans="1:2">
      <c r="A9423" s="7">
        <v>-1.21</v>
      </c>
      <c r="B9423" s="7">
        <v>1.4074690000000001</v>
      </c>
    </row>
    <row r="9424" spans="1:2">
      <c r="A9424" s="7">
        <v>-1.21</v>
      </c>
      <c r="B9424" s="7">
        <v>3.5587439999999999</v>
      </c>
    </row>
    <row r="9425" spans="1:2">
      <c r="A9425" s="7">
        <v>-1.21</v>
      </c>
      <c r="B9425" s="7">
        <v>3.6684830000000002</v>
      </c>
    </row>
    <row r="9426" spans="1:2">
      <c r="A9426" s="7">
        <v>-1.21</v>
      </c>
      <c r="B9426" s="7">
        <v>2.7358449999999999</v>
      </c>
    </row>
    <row r="9427" spans="1:2">
      <c r="A9427" s="7">
        <v>-1.21</v>
      </c>
      <c r="B9427" s="7">
        <v>2.7358449999999999</v>
      </c>
    </row>
    <row r="9428" spans="1:2">
      <c r="A9428" s="7">
        <v>-1.21</v>
      </c>
      <c r="B9428" s="7">
        <v>2.95932</v>
      </c>
    </row>
    <row r="9429" spans="1:2">
      <c r="A9429" s="7">
        <v>-1.21</v>
      </c>
      <c r="B9429" s="7">
        <v>4.4933110000000003</v>
      </c>
    </row>
    <row r="9430" spans="1:2">
      <c r="A9430" s="7">
        <v>-1.21</v>
      </c>
      <c r="B9430" s="7">
        <v>4.4933110000000003</v>
      </c>
    </row>
    <row r="9431" spans="1:2">
      <c r="A9431" s="7">
        <v>-1.21</v>
      </c>
      <c r="B9431" s="7">
        <v>3.7854899999999998</v>
      </c>
    </row>
    <row r="9432" spans="1:2">
      <c r="A9432" s="7">
        <v>-1.21</v>
      </c>
      <c r="B9432" s="7">
        <v>4.5510700000000002</v>
      </c>
    </row>
    <row r="9433" spans="1:2">
      <c r="A9433" s="7">
        <v>-1.21</v>
      </c>
      <c r="B9433" s="7">
        <v>4.5510700000000002</v>
      </c>
    </row>
    <row r="9434" spans="1:2">
      <c r="A9434" s="7">
        <v>-1.21</v>
      </c>
      <c r="B9434" s="7">
        <v>2.5189919999999999</v>
      </c>
    </row>
    <row r="9435" spans="1:2">
      <c r="A9435" s="7">
        <v>-1.21</v>
      </c>
      <c r="B9435" s="7">
        <v>4.9007930000000002</v>
      </c>
    </row>
    <row r="9436" spans="1:2">
      <c r="A9436" s="7">
        <v>-1.21</v>
      </c>
      <c r="B9436" s="7">
        <v>2.445592</v>
      </c>
    </row>
    <row r="9437" spans="1:2">
      <c r="A9437" s="7">
        <v>-1.21</v>
      </c>
      <c r="B9437" s="7">
        <v>3.1760839999999999</v>
      </c>
    </row>
    <row r="9438" spans="1:2">
      <c r="A9438" s="7">
        <v>-1.21</v>
      </c>
      <c r="B9438" s="7">
        <v>2.9593820000000002</v>
      </c>
    </row>
    <row r="9439" spans="1:2">
      <c r="A9439" s="7">
        <v>-1.21</v>
      </c>
      <c r="B9439" s="7">
        <v>3.1517949999999999</v>
      </c>
    </row>
    <row r="9440" spans="1:2">
      <c r="A9440" s="7">
        <v>-1.21</v>
      </c>
      <c r="B9440" s="7">
        <v>2.341466</v>
      </c>
    </row>
    <row r="9441" spans="1:2">
      <c r="A9441" s="7">
        <v>-1.21</v>
      </c>
      <c r="B9441" s="7">
        <v>1.558092</v>
      </c>
    </row>
    <row r="9442" spans="1:2">
      <c r="A9442" s="7">
        <v>-1.21</v>
      </c>
      <c r="B9442" s="7">
        <v>4.3799960000000002</v>
      </c>
    </row>
    <row r="9443" spans="1:2">
      <c r="A9443" s="7">
        <v>-1.21</v>
      </c>
      <c r="B9443" s="7">
        <v>4.334416</v>
      </c>
    </row>
    <row r="9444" spans="1:2">
      <c r="A9444" s="7">
        <v>-1.22</v>
      </c>
      <c r="B9444" s="7">
        <v>2.7456010000000002</v>
      </c>
    </row>
    <row r="9445" spans="1:2">
      <c r="A9445" s="7">
        <v>-1.22</v>
      </c>
      <c r="B9445" s="7">
        <v>5.1196549999999998</v>
      </c>
    </row>
    <row r="9446" spans="1:2">
      <c r="A9446" s="7">
        <v>-1.22</v>
      </c>
      <c r="B9446" s="7">
        <v>2.5448940000000002</v>
      </c>
    </row>
    <row r="9447" spans="1:2">
      <c r="A9447" s="7">
        <v>-1.22</v>
      </c>
      <c r="B9447" s="7">
        <v>2.909589</v>
      </c>
    </row>
    <row r="9448" spans="1:2">
      <c r="A9448" s="7">
        <v>-1.22</v>
      </c>
      <c r="B9448" s="7">
        <v>2.8282829999999999</v>
      </c>
    </row>
    <row r="9449" spans="1:2">
      <c r="A9449" s="7">
        <v>-1.22</v>
      </c>
      <c r="B9449" s="7">
        <v>2.9339979999999999</v>
      </c>
    </row>
    <row r="9450" spans="1:2">
      <c r="A9450" s="7">
        <v>-1.22</v>
      </c>
      <c r="B9450" s="7">
        <v>5.0693799999999998</v>
      </c>
    </row>
    <row r="9451" spans="1:2">
      <c r="A9451" s="7">
        <v>-1.22</v>
      </c>
      <c r="B9451" s="7">
        <v>4.793183</v>
      </c>
    </row>
    <row r="9452" spans="1:2">
      <c r="A9452" s="7">
        <v>-1.22</v>
      </c>
      <c r="B9452" s="7">
        <v>3.10711</v>
      </c>
    </row>
    <row r="9453" spans="1:2">
      <c r="A9453" s="7">
        <v>-1.22</v>
      </c>
      <c r="B9453" s="7">
        <v>1.8153429999999999</v>
      </c>
    </row>
    <row r="9454" spans="1:2">
      <c r="A9454" s="7">
        <v>-1.22</v>
      </c>
      <c r="B9454" s="7">
        <v>2.9484319999999999</v>
      </c>
    </row>
    <row r="9455" spans="1:2">
      <c r="A9455" s="7">
        <v>-1.22</v>
      </c>
      <c r="B9455" s="7">
        <v>4.2470480000000004</v>
      </c>
    </row>
    <row r="9456" spans="1:2">
      <c r="A9456" s="7">
        <v>-1.22</v>
      </c>
      <c r="B9456" s="7">
        <v>3.634722</v>
      </c>
    </row>
    <row r="9457" spans="1:2">
      <c r="A9457" s="7">
        <v>-1.22</v>
      </c>
      <c r="B9457" s="7">
        <v>3.2493340000000002</v>
      </c>
    </row>
    <row r="9458" spans="1:2">
      <c r="A9458" s="7">
        <v>-1.22</v>
      </c>
      <c r="B9458" s="7">
        <v>2.5527890000000002</v>
      </c>
    </row>
    <row r="9459" spans="1:2">
      <c r="A9459" s="7">
        <v>-1.22</v>
      </c>
      <c r="B9459" s="7">
        <v>2.6295679999999999</v>
      </c>
    </row>
    <row r="9460" spans="1:2">
      <c r="A9460" s="7">
        <v>-1.22</v>
      </c>
      <c r="B9460" s="7">
        <v>4.1867099999999997</v>
      </c>
    </row>
    <row r="9461" spans="1:2">
      <c r="A9461" s="7">
        <v>-1.22</v>
      </c>
      <c r="B9461" s="7">
        <v>2.9401920000000001</v>
      </c>
    </row>
    <row r="9462" spans="1:2">
      <c r="A9462" s="7">
        <v>-1.22</v>
      </c>
      <c r="B9462" s="7">
        <v>3.6718250000000001</v>
      </c>
    </row>
    <row r="9463" spans="1:2">
      <c r="A9463" s="7">
        <v>-1.22</v>
      </c>
      <c r="B9463" s="7">
        <v>2.9000010000000001</v>
      </c>
    </row>
    <row r="9464" spans="1:2">
      <c r="A9464" s="7">
        <v>-1.22</v>
      </c>
      <c r="B9464" s="7">
        <v>4.9630590000000003</v>
      </c>
    </row>
    <row r="9465" spans="1:2">
      <c r="A9465" s="7">
        <v>-1.22</v>
      </c>
      <c r="B9465" s="7">
        <v>3.3936989999999998</v>
      </c>
    </row>
    <row r="9466" spans="1:2">
      <c r="A9466" s="7">
        <v>-1.22</v>
      </c>
      <c r="B9466" s="7">
        <v>3.6745100000000002</v>
      </c>
    </row>
    <row r="9467" spans="1:2">
      <c r="A9467" s="7">
        <v>-1.22</v>
      </c>
      <c r="B9467" s="7">
        <v>3.1101890000000001</v>
      </c>
    </row>
    <row r="9468" spans="1:2">
      <c r="A9468" s="7">
        <v>-1.22</v>
      </c>
      <c r="B9468" s="7">
        <v>4.1382940000000001</v>
      </c>
    </row>
    <row r="9469" spans="1:2">
      <c r="A9469" s="7">
        <v>-1.22</v>
      </c>
      <c r="B9469" s="7">
        <v>1.370247</v>
      </c>
    </row>
    <row r="9470" spans="1:2">
      <c r="A9470" s="7">
        <v>-1.22</v>
      </c>
      <c r="B9470" s="7">
        <v>1.649373</v>
      </c>
    </row>
    <row r="9471" spans="1:2">
      <c r="A9471" s="7">
        <v>-1.22</v>
      </c>
      <c r="B9471" s="7">
        <v>3.0466280000000001</v>
      </c>
    </row>
    <row r="9472" spans="1:2">
      <c r="A9472" s="7">
        <v>-1.22</v>
      </c>
      <c r="B9472" s="7">
        <v>4.3192310000000003</v>
      </c>
    </row>
    <row r="9473" spans="1:2">
      <c r="A9473" s="7">
        <v>-1.22</v>
      </c>
      <c r="B9473" s="7">
        <v>3.5465140000000002</v>
      </c>
    </row>
    <row r="9474" spans="1:2">
      <c r="A9474" s="7">
        <v>-1.22</v>
      </c>
      <c r="B9474" s="7">
        <v>3.1235750000000002</v>
      </c>
    </row>
    <row r="9475" spans="1:2">
      <c r="A9475" s="7">
        <v>-1.22</v>
      </c>
      <c r="B9475" s="7">
        <v>5.1198990000000002</v>
      </c>
    </row>
    <row r="9476" spans="1:2">
      <c r="A9476" s="7">
        <v>-1.22</v>
      </c>
      <c r="B9476" s="7">
        <v>1.3521069999999999</v>
      </c>
    </row>
    <row r="9477" spans="1:2">
      <c r="A9477" s="7">
        <v>-1.22</v>
      </c>
      <c r="B9477" s="7">
        <v>3.1885270000000001</v>
      </c>
    </row>
    <row r="9478" spans="1:2">
      <c r="A9478" s="7">
        <v>-1.23</v>
      </c>
      <c r="B9478" s="7">
        <v>2.8839350000000001</v>
      </c>
    </row>
    <row r="9479" spans="1:2">
      <c r="A9479" s="7">
        <v>-1.23</v>
      </c>
      <c r="B9479" s="7">
        <v>3.9936440000000002</v>
      </c>
    </row>
    <row r="9480" spans="1:2">
      <c r="A9480" s="7">
        <v>-1.23</v>
      </c>
      <c r="B9480" s="7">
        <v>3.1385679999999998</v>
      </c>
    </row>
    <row r="9481" spans="1:2">
      <c r="A9481" s="7">
        <v>-1.23</v>
      </c>
      <c r="B9481" s="7">
        <v>3.8985629999999998</v>
      </c>
    </row>
    <row r="9482" spans="1:2">
      <c r="A9482" s="7">
        <v>-1.23</v>
      </c>
      <c r="B9482" s="7">
        <v>3.275925</v>
      </c>
    </row>
    <row r="9483" spans="1:2">
      <c r="A9483" s="7">
        <v>-1.23</v>
      </c>
      <c r="B9483" s="7">
        <v>2.295121</v>
      </c>
    </row>
    <row r="9484" spans="1:2">
      <c r="A9484" s="7">
        <v>-1.23</v>
      </c>
      <c r="B9484" s="7">
        <v>3.4700129999999998</v>
      </c>
    </row>
    <row r="9485" spans="1:2">
      <c r="A9485" s="7">
        <v>-1.23</v>
      </c>
      <c r="B9485" s="7">
        <v>4.6241690000000002</v>
      </c>
    </row>
    <row r="9486" spans="1:2">
      <c r="A9486" s="7">
        <v>-1.23</v>
      </c>
      <c r="B9486" s="7">
        <v>3.9721730000000002</v>
      </c>
    </row>
    <row r="9487" spans="1:2">
      <c r="A9487" s="7">
        <v>-1.23</v>
      </c>
      <c r="B9487" s="7">
        <v>3.3667560000000001</v>
      </c>
    </row>
    <row r="9488" spans="1:2">
      <c r="A9488" s="7">
        <v>-1.23</v>
      </c>
      <c r="B9488" s="7">
        <v>1.5705039999999999</v>
      </c>
    </row>
    <row r="9489" spans="1:2">
      <c r="A9489" s="7">
        <v>-1.23</v>
      </c>
      <c r="B9489" s="7">
        <v>4.3935129999999996</v>
      </c>
    </row>
    <row r="9490" spans="1:2">
      <c r="A9490" s="7">
        <v>-1.23</v>
      </c>
      <c r="B9490" s="7">
        <v>1.9895240000000001</v>
      </c>
    </row>
    <row r="9491" spans="1:2">
      <c r="A9491" s="7">
        <v>-1.23</v>
      </c>
      <c r="B9491" s="7">
        <v>3.3186599999999999</v>
      </c>
    </row>
    <row r="9492" spans="1:2">
      <c r="A9492" s="7">
        <v>-1.23</v>
      </c>
      <c r="B9492" s="7">
        <v>2.1166070000000001</v>
      </c>
    </row>
    <row r="9493" spans="1:2">
      <c r="A9493" s="7">
        <v>-1.23</v>
      </c>
      <c r="B9493" s="7">
        <v>3.981954</v>
      </c>
    </row>
    <row r="9494" spans="1:2">
      <c r="A9494" s="7">
        <v>-1.23</v>
      </c>
      <c r="B9494" s="7">
        <v>5.149432</v>
      </c>
    </row>
    <row r="9495" spans="1:2">
      <c r="A9495" s="7">
        <v>-1.23</v>
      </c>
      <c r="B9495" s="7">
        <v>2.627418</v>
      </c>
    </row>
    <row r="9496" spans="1:2">
      <c r="A9496" s="7">
        <v>-1.23</v>
      </c>
      <c r="B9496" s="7">
        <v>4.3542959999999997</v>
      </c>
    </row>
    <row r="9497" spans="1:2">
      <c r="A9497" s="7">
        <v>-1.23</v>
      </c>
      <c r="B9497" s="7">
        <v>2.923082</v>
      </c>
    </row>
    <row r="9498" spans="1:2">
      <c r="A9498" s="7">
        <v>-1.23</v>
      </c>
      <c r="B9498" s="7">
        <v>4.1012469999999999</v>
      </c>
    </row>
    <row r="9499" spans="1:2">
      <c r="A9499" s="7">
        <v>-1.23</v>
      </c>
      <c r="B9499" s="7">
        <v>2.2607650000000001</v>
      </c>
    </row>
    <row r="9500" spans="1:2">
      <c r="A9500" s="7">
        <v>-1.23</v>
      </c>
      <c r="B9500" s="7">
        <v>4.536753</v>
      </c>
    </row>
    <row r="9501" spans="1:2">
      <c r="A9501" s="7">
        <v>-1.23</v>
      </c>
      <c r="B9501" s="7">
        <v>3.5305119999999999</v>
      </c>
    </row>
    <row r="9502" spans="1:2">
      <c r="A9502" s="7">
        <v>-1.23</v>
      </c>
      <c r="B9502" s="7">
        <v>3.0368520000000001</v>
      </c>
    </row>
    <row r="9503" spans="1:2">
      <c r="A9503" s="7">
        <v>-1.23</v>
      </c>
      <c r="B9503" s="7">
        <v>2.851375</v>
      </c>
    </row>
    <row r="9504" spans="1:2">
      <c r="A9504" s="7">
        <v>-1.23</v>
      </c>
      <c r="B9504" s="7">
        <v>4.2414750000000003</v>
      </c>
    </row>
    <row r="9505" spans="1:2">
      <c r="A9505" s="7">
        <v>-1.24</v>
      </c>
      <c r="B9505" s="7">
        <v>1.78956</v>
      </c>
    </row>
    <row r="9506" spans="1:2">
      <c r="A9506" s="7">
        <v>-1.24</v>
      </c>
      <c r="B9506" s="7">
        <v>5.9290929999999999</v>
      </c>
    </row>
    <row r="9507" spans="1:2">
      <c r="A9507" s="7">
        <v>-1.24</v>
      </c>
      <c r="B9507" s="7">
        <v>1.951055</v>
      </c>
    </row>
    <row r="9508" spans="1:2">
      <c r="A9508" s="7">
        <v>-1.24</v>
      </c>
      <c r="B9508" s="7">
        <v>2.552397</v>
      </c>
    </row>
    <row r="9509" spans="1:2">
      <c r="A9509" s="7">
        <v>-1.24</v>
      </c>
      <c r="B9509" s="7">
        <v>3.4791069999999999</v>
      </c>
    </row>
    <row r="9510" spans="1:2">
      <c r="A9510" s="7">
        <v>-1.24</v>
      </c>
      <c r="B9510" s="7">
        <v>3.8172670000000002</v>
      </c>
    </row>
    <row r="9511" spans="1:2">
      <c r="A9511" s="7">
        <v>-1.24</v>
      </c>
      <c r="B9511" s="7">
        <v>2.6745670000000001</v>
      </c>
    </row>
    <row r="9512" spans="1:2">
      <c r="A9512" s="7">
        <v>-1.24</v>
      </c>
      <c r="B9512" s="7">
        <v>3.0310440000000001</v>
      </c>
    </row>
    <row r="9513" spans="1:2">
      <c r="A9513" s="7">
        <v>-1.24</v>
      </c>
      <c r="B9513" s="7">
        <v>3.4057490000000001</v>
      </c>
    </row>
    <row r="9514" spans="1:2">
      <c r="A9514" s="7">
        <v>-1.24</v>
      </c>
      <c r="B9514" s="7">
        <v>3.9964729999999999</v>
      </c>
    </row>
    <row r="9515" spans="1:2">
      <c r="A9515" s="7">
        <v>-1.24</v>
      </c>
      <c r="B9515" s="7">
        <v>2.978691</v>
      </c>
    </row>
    <row r="9516" spans="1:2">
      <c r="A9516" s="7">
        <v>-1.24</v>
      </c>
      <c r="B9516" s="7">
        <v>1.5969089999999999</v>
      </c>
    </row>
    <row r="9517" spans="1:2">
      <c r="A9517" s="7">
        <v>-1.24</v>
      </c>
      <c r="B9517" s="7">
        <v>1.6198490000000001</v>
      </c>
    </row>
    <row r="9518" spans="1:2">
      <c r="A9518" s="7">
        <v>-1.24</v>
      </c>
      <c r="B9518" s="7">
        <v>3.5938829999999999</v>
      </c>
    </row>
    <row r="9519" spans="1:2">
      <c r="A9519" s="7">
        <v>-1.24</v>
      </c>
      <c r="B9519" s="7">
        <v>1.535344</v>
      </c>
    </row>
    <row r="9520" spans="1:2">
      <c r="A9520" s="7">
        <v>-1.24</v>
      </c>
      <c r="B9520" s="7">
        <v>3.7791830000000002</v>
      </c>
    </row>
    <row r="9521" spans="1:2">
      <c r="A9521" s="7">
        <v>-1.24</v>
      </c>
      <c r="B9521" s="7">
        <v>3.5673499999999998</v>
      </c>
    </row>
    <row r="9522" spans="1:2">
      <c r="A9522" s="7">
        <v>-1.24</v>
      </c>
      <c r="B9522" s="7">
        <v>4.5747600000000004</v>
      </c>
    </row>
    <row r="9523" spans="1:2">
      <c r="A9523" s="7">
        <v>-1.24</v>
      </c>
      <c r="B9523" s="7">
        <v>2.2830750000000002</v>
      </c>
    </row>
    <row r="9524" spans="1:2">
      <c r="A9524" s="7">
        <v>-1.24</v>
      </c>
      <c r="B9524" s="7">
        <v>3.3502730000000001</v>
      </c>
    </row>
    <row r="9525" spans="1:2">
      <c r="A9525" s="7">
        <v>-1.24</v>
      </c>
      <c r="B9525" s="7">
        <v>2.9559389999999999</v>
      </c>
    </row>
    <row r="9526" spans="1:2">
      <c r="A9526" s="7">
        <v>-1.24</v>
      </c>
      <c r="B9526" s="7">
        <v>4.1630989999999999</v>
      </c>
    </row>
    <row r="9527" spans="1:2">
      <c r="A9527" s="7">
        <v>-1.24</v>
      </c>
      <c r="B9527" s="7">
        <v>3.966974</v>
      </c>
    </row>
    <row r="9528" spans="1:2">
      <c r="A9528" s="7">
        <v>-1.24</v>
      </c>
      <c r="B9528" s="7">
        <v>3.254092</v>
      </c>
    </row>
    <row r="9529" spans="1:2">
      <c r="A9529" s="7">
        <v>-1.24</v>
      </c>
      <c r="B9529" s="7">
        <v>2.2179129999999998</v>
      </c>
    </row>
    <row r="9530" spans="1:2">
      <c r="A9530" s="7">
        <v>-1.24</v>
      </c>
      <c r="B9530" s="7">
        <v>2.7274780000000001</v>
      </c>
    </row>
    <row r="9531" spans="1:2">
      <c r="A9531" s="7">
        <v>-1.24</v>
      </c>
      <c r="B9531" s="7">
        <v>3.5510329999999999</v>
      </c>
    </row>
    <row r="9532" spans="1:2">
      <c r="A9532" s="7">
        <v>-1.24</v>
      </c>
      <c r="B9532" s="7">
        <v>4.4209199999999997</v>
      </c>
    </row>
    <row r="9533" spans="1:2">
      <c r="A9533" s="7">
        <v>-1.24</v>
      </c>
      <c r="B9533" s="7">
        <v>2.9688370000000002</v>
      </c>
    </row>
    <row r="9534" spans="1:2">
      <c r="A9534" s="7">
        <v>-1.24</v>
      </c>
      <c r="B9534" s="7">
        <v>2.1423719999999999</v>
      </c>
    </row>
    <row r="9535" spans="1:2">
      <c r="A9535" s="7">
        <v>-1.25</v>
      </c>
      <c r="B9535" s="7">
        <v>2.298908</v>
      </c>
    </row>
    <row r="9536" spans="1:2">
      <c r="A9536" s="7">
        <v>-1.25</v>
      </c>
      <c r="B9536" s="7">
        <v>2.81453</v>
      </c>
    </row>
    <row r="9537" spans="1:2">
      <c r="A9537" s="7">
        <v>-1.25</v>
      </c>
      <c r="B9537" s="7">
        <v>2.5231560000000002</v>
      </c>
    </row>
    <row r="9538" spans="1:2">
      <c r="A9538" s="7">
        <v>-1.25</v>
      </c>
      <c r="B9538" s="7">
        <v>4.1198119999999996</v>
      </c>
    </row>
    <row r="9539" spans="1:2">
      <c r="A9539" s="7">
        <v>-1.25</v>
      </c>
      <c r="B9539" s="7">
        <v>2.4870269999999999</v>
      </c>
    </row>
    <row r="9540" spans="1:2">
      <c r="A9540" s="7">
        <v>-1.25</v>
      </c>
      <c r="B9540" s="7">
        <v>4.9162939999999997</v>
      </c>
    </row>
    <row r="9541" spans="1:2">
      <c r="A9541" s="7">
        <v>-1.25</v>
      </c>
      <c r="B9541" s="7">
        <v>4.9162939999999997</v>
      </c>
    </row>
    <row r="9542" spans="1:2">
      <c r="A9542" s="7">
        <v>-1.25</v>
      </c>
      <c r="B9542" s="7">
        <v>2.872741</v>
      </c>
    </row>
    <row r="9543" spans="1:2">
      <c r="A9543" s="7">
        <v>-1.25</v>
      </c>
      <c r="B9543" s="7">
        <v>5.6590780000000001</v>
      </c>
    </row>
    <row r="9544" spans="1:2">
      <c r="A9544" s="7">
        <v>-1.25</v>
      </c>
      <c r="B9544" s="7">
        <v>1.6455610000000001</v>
      </c>
    </row>
    <row r="9545" spans="1:2">
      <c r="A9545" s="7">
        <v>-1.25</v>
      </c>
      <c r="B9545" s="7">
        <v>1.84083</v>
      </c>
    </row>
    <row r="9546" spans="1:2">
      <c r="A9546" s="7">
        <v>-1.25</v>
      </c>
      <c r="B9546" s="7">
        <v>2.414021</v>
      </c>
    </row>
    <row r="9547" spans="1:2">
      <c r="A9547" s="7">
        <v>-1.25</v>
      </c>
      <c r="B9547" s="7">
        <v>4.2924519999999999</v>
      </c>
    </row>
    <row r="9548" spans="1:2">
      <c r="A9548" s="7">
        <v>-1.25</v>
      </c>
      <c r="B9548" s="7">
        <v>1.9477629999999999</v>
      </c>
    </row>
    <row r="9549" spans="1:2">
      <c r="A9549" s="7">
        <v>-1.25</v>
      </c>
      <c r="B9549" s="7">
        <v>3.7290030000000001</v>
      </c>
    </row>
    <row r="9550" spans="1:2">
      <c r="A9550" s="7">
        <v>-1.25</v>
      </c>
      <c r="B9550" s="7">
        <v>2.5219320000000001</v>
      </c>
    </row>
    <row r="9551" spans="1:2">
      <c r="A9551" s="7">
        <v>-1.25</v>
      </c>
      <c r="B9551" s="7">
        <v>2.1437650000000001</v>
      </c>
    </row>
    <row r="9552" spans="1:2">
      <c r="A9552" s="7">
        <v>-1.25</v>
      </c>
      <c r="B9552" s="7">
        <v>3.1380840000000001</v>
      </c>
    </row>
    <row r="9553" spans="1:2">
      <c r="A9553" s="7">
        <v>-1.25</v>
      </c>
      <c r="B9553" s="7">
        <v>2.1212499999999999</v>
      </c>
    </row>
    <row r="9554" spans="1:2">
      <c r="A9554" s="7">
        <v>-1.25</v>
      </c>
      <c r="B9554" s="7">
        <v>1.957687</v>
      </c>
    </row>
    <row r="9555" spans="1:2">
      <c r="A9555" s="7">
        <v>-1.25</v>
      </c>
      <c r="B9555" s="7">
        <v>4.0630160000000002</v>
      </c>
    </row>
    <row r="9556" spans="1:2">
      <c r="A9556" s="7">
        <v>-1.25</v>
      </c>
      <c r="B9556" s="7">
        <v>3.2213560000000001</v>
      </c>
    </row>
    <row r="9557" spans="1:2">
      <c r="A9557" s="7">
        <v>-1.25</v>
      </c>
      <c r="B9557" s="7">
        <v>4.3854439999999997</v>
      </c>
    </row>
    <row r="9558" spans="1:2">
      <c r="A9558" s="7">
        <v>-1.25</v>
      </c>
      <c r="B9558" s="7">
        <v>2.410336</v>
      </c>
    </row>
    <row r="9559" spans="1:2">
      <c r="A9559" s="7">
        <v>-1.25</v>
      </c>
      <c r="B9559" s="7">
        <v>3.257714</v>
      </c>
    </row>
    <row r="9560" spans="1:2">
      <c r="A9560" s="7">
        <v>-1.25</v>
      </c>
      <c r="B9560" s="7">
        <v>5.2466229999999996</v>
      </c>
    </row>
    <row r="9561" spans="1:2">
      <c r="A9561" s="7">
        <v>-1.25</v>
      </c>
      <c r="B9561" s="7">
        <v>2.8556689999999998</v>
      </c>
    </row>
    <row r="9562" spans="1:2">
      <c r="A9562" s="7">
        <v>-1.25</v>
      </c>
      <c r="B9562" s="7">
        <v>4.1225360000000002</v>
      </c>
    </row>
    <row r="9563" spans="1:2">
      <c r="A9563" s="7">
        <v>-1.25</v>
      </c>
      <c r="B9563" s="7">
        <v>2.1552319999999998</v>
      </c>
    </row>
    <row r="9564" spans="1:2">
      <c r="A9564" s="7">
        <v>-1.25</v>
      </c>
      <c r="B9564" s="7">
        <v>1.363707</v>
      </c>
    </row>
    <row r="9565" spans="1:2">
      <c r="A9565" s="7">
        <v>-1.25</v>
      </c>
      <c r="B9565" s="7">
        <v>1.9457420000000001</v>
      </c>
    </row>
    <row r="9566" spans="1:2">
      <c r="A9566" s="7">
        <v>-1.25</v>
      </c>
      <c r="B9566" s="7">
        <v>3.316344</v>
      </c>
    </row>
    <row r="9567" spans="1:2">
      <c r="A9567" s="7">
        <v>-1.25</v>
      </c>
      <c r="B9567" s="7">
        <v>2.6438299999999999</v>
      </c>
    </row>
    <row r="9568" spans="1:2">
      <c r="A9568" s="7">
        <v>-1.25</v>
      </c>
      <c r="B9568" s="7">
        <v>3.7926289999999998</v>
      </c>
    </row>
    <row r="9569" spans="1:2">
      <c r="A9569" s="7">
        <v>-1.25</v>
      </c>
      <c r="B9569" s="7">
        <v>2.4524530000000002</v>
      </c>
    </row>
    <row r="9570" spans="1:2">
      <c r="A9570" s="7">
        <v>-1.25</v>
      </c>
      <c r="B9570" s="7">
        <v>1.5593669999999999</v>
      </c>
    </row>
    <row r="9571" spans="1:2">
      <c r="A9571" s="7">
        <v>-1.26</v>
      </c>
      <c r="B9571" s="7">
        <v>3.6167340000000001</v>
      </c>
    </row>
    <row r="9572" spans="1:2">
      <c r="A9572" s="7">
        <v>-1.26</v>
      </c>
      <c r="B9572" s="7">
        <v>4.9377719999999998</v>
      </c>
    </row>
    <row r="9573" spans="1:2">
      <c r="A9573" s="7">
        <v>-1.26</v>
      </c>
      <c r="B9573" s="7">
        <v>2.8647269999999998</v>
      </c>
    </row>
    <row r="9574" spans="1:2">
      <c r="A9574" s="7">
        <v>-1.26</v>
      </c>
      <c r="B9574" s="7">
        <v>4.7318800000000003</v>
      </c>
    </row>
    <row r="9575" spans="1:2">
      <c r="A9575" s="7">
        <v>-1.26</v>
      </c>
      <c r="B9575" s="7">
        <v>4.3969329999999998</v>
      </c>
    </row>
    <row r="9576" spans="1:2">
      <c r="A9576" s="7">
        <v>-1.26</v>
      </c>
      <c r="B9576" s="7">
        <v>1.7877860000000001</v>
      </c>
    </row>
    <row r="9577" spans="1:2">
      <c r="A9577" s="7">
        <v>-1.26</v>
      </c>
      <c r="B9577" s="7">
        <v>2.8283269999999998</v>
      </c>
    </row>
    <row r="9578" spans="1:2">
      <c r="A9578" s="7">
        <v>-1.26</v>
      </c>
      <c r="B9578" s="7">
        <v>2.628911</v>
      </c>
    </row>
    <row r="9579" spans="1:2">
      <c r="A9579" s="7">
        <v>-1.26</v>
      </c>
      <c r="B9579" s="7">
        <v>3.247938</v>
      </c>
    </row>
    <row r="9580" spans="1:2">
      <c r="A9580" s="7">
        <v>-1.26</v>
      </c>
      <c r="B9580" s="7">
        <v>2.7489560000000002</v>
      </c>
    </row>
    <row r="9581" spans="1:2">
      <c r="A9581" s="7">
        <v>-1.26</v>
      </c>
      <c r="B9581" s="7">
        <v>3.4380199999999999</v>
      </c>
    </row>
    <row r="9582" spans="1:2">
      <c r="A9582" s="7">
        <v>-1.26</v>
      </c>
      <c r="B9582" s="7">
        <v>4.756602</v>
      </c>
    </row>
    <row r="9583" spans="1:2">
      <c r="A9583" s="7">
        <v>-1.26</v>
      </c>
      <c r="B9583" s="7">
        <v>4.2970660000000001</v>
      </c>
    </row>
    <row r="9584" spans="1:2">
      <c r="A9584" s="7">
        <v>-1.26</v>
      </c>
      <c r="B9584" s="7">
        <v>4.0940640000000004</v>
      </c>
    </row>
    <row r="9585" spans="1:2">
      <c r="A9585" s="7">
        <v>-1.26</v>
      </c>
      <c r="B9585" s="7">
        <v>4.7794100000000004</v>
      </c>
    </row>
    <row r="9586" spans="1:2">
      <c r="A9586" s="7">
        <v>-1.26</v>
      </c>
      <c r="B9586" s="7">
        <v>4.345129</v>
      </c>
    </row>
    <row r="9587" spans="1:2">
      <c r="A9587" s="7">
        <v>-1.26</v>
      </c>
      <c r="B9587" s="7">
        <v>4.4675149999999997</v>
      </c>
    </row>
    <row r="9588" spans="1:2">
      <c r="A9588" s="7">
        <v>-1.26</v>
      </c>
      <c r="B9588" s="7">
        <v>3.365704</v>
      </c>
    </row>
    <row r="9589" spans="1:2">
      <c r="A9589" s="7">
        <v>-1.26</v>
      </c>
      <c r="B9589" s="7">
        <v>4.3905589999999997</v>
      </c>
    </row>
    <row r="9590" spans="1:2">
      <c r="A9590" s="7">
        <v>-1.26</v>
      </c>
      <c r="B9590" s="7">
        <v>3.4136600000000001</v>
      </c>
    </row>
    <row r="9591" spans="1:2">
      <c r="A9591" s="7">
        <v>-1.26</v>
      </c>
      <c r="B9591" s="7">
        <v>4.3811720000000003</v>
      </c>
    </row>
    <row r="9592" spans="1:2">
      <c r="A9592" s="7">
        <v>-1.26</v>
      </c>
      <c r="B9592" s="7">
        <v>4.2826459999999997</v>
      </c>
    </row>
    <row r="9593" spans="1:2">
      <c r="A9593" s="7">
        <v>-1.26</v>
      </c>
      <c r="B9593" s="7">
        <v>3.6461239999999999</v>
      </c>
    </row>
    <row r="9594" spans="1:2">
      <c r="A9594" s="7">
        <v>-1.26</v>
      </c>
      <c r="B9594" s="7">
        <v>3.6461239999999999</v>
      </c>
    </row>
    <row r="9595" spans="1:2">
      <c r="A9595" s="7">
        <v>-1.26</v>
      </c>
      <c r="B9595" s="7">
        <v>3.0693820000000001</v>
      </c>
    </row>
    <row r="9596" spans="1:2">
      <c r="A9596" s="7">
        <v>-1.26</v>
      </c>
      <c r="B9596" s="7">
        <v>1.598141</v>
      </c>
    </row>
    <row r="9597" spans="1:2">
      <c r="A9597" s="7">
        <v>-1.26</v>
      </c>
      <c r="B9597" s="7">
        <v>2.0681970000000001</v>
      </c>
    </row>
    <row r="9598" spans="1:2">
      <c r="A9598" s="7">
        <v>-1.26</v>
      </c>
      <c r="B9598" s="7">
        <v>4.8269029999999997</v>
      </c>
    </row>
    <row r="9599" spans="1:2">
      <c r="A9599" s="7">
        <v>-1.26</v>
      </c>
      <c r="B9599" s="7">
        <v>2.9605570000000001</v>
      </c>
    </row>
    <row r="9600" spans="1:2">
      <c r="A9600" s="7">
        <v>-1.26</v>
      </c>
      <c r="B9600" s="7">
        <v>2.8098169999999998</v>
      </c>
    </row>
    <row r="9601" spans="1:2">
      <c r="A9601" s="7">
        <v>-1.26</v>
      </c>
      <c r="B9601" s="7">
        <v>3.480289</v>
      </c>
    </row>
    <row r="9602" spans="1:2">
      <c r="A9602" s="7">
        <v>-1.26</v>
      </c>
      <c r="B9602" s="7">
        <v>3.1734290000000001</v>
      </c>
    </row>
    <row r="9603" spans="1:2">
      <c r="A9603" s="7">
        <v>-1.26</v>
      </c>
      <c r="B9603" s="7">
        <v>4.1586740000000004</v>
      </c>
    </row>
    <row r="9604" spans="1:2">
      <c r="A9604" s="7">
        <v>-1.26</v>
      </c>
      <c r="B9604" s="7">
        <v>3.8954179999999998</v>
      </c>
    </row>
    <row r="9605" spans="1:2">
      <c r="A9605" s="7">
        <v>-1.26</v>
      </c>
      <c r="B9605" s="7">
        <v>3.5099879999999999</v>
      </c>
    </row>
    <row r="9606" spans="1:2">
      <c r="A9606" s="7">
        <v>-1.26</v>
      </c>
      <c r="B9606" s="7">
        <v>2.6219000000000001</v>
      </c>
    </row>
    <row r="9607" spans="1:2">
      <c r="A9607" s="7">
        <v>-1.26</v>
      </c>
      <c r="B9607" s="7">
        <v>2.490011</v>
      </c>
    </row>
    <row r="9608" spans="1:2">
      <c r="A9608" s="7">
        <v>-1.26</v>
      </c>
      <c r="B9608" s="7">
        <v>4.9103859999999999</v>
      </c>
    </row>
    <row r="9609" spans="1:2">
      <c r="A9609" s="7">
        <v>-1.26</v>
      </c>
      <c r="B9609" s="7">
        <v>4.4029610000000003</v>
      </c>
    </row>
    <row r="9610" spans="1:2">
      <c r="A9610" s="7">
        <v>-1.26</v>
      </c>
      <c r="B9610" s="7">
        <v>3.1399620000000001</v>
      </c>
    </row>
    <row r="9611" spans="1:2">
      <c r="A9611" s="7">
        <v>-1.27</v>
      </c>
      <c r="B9611" s="7">
        <v>3.390323</v>
      </c>
    </row>
    <row r="9612" spans="1:2">
      <c r="A9612" s="7">
        <v>-1.27</v>
      </c>
      <c r="B9612" s="7">
        <v>3.4056519999999999</v>
      </c>
    </row>
    <row r="9613" spans="1:2">
      <c r="A9613" s="7">
        <v>-1.27</v>
      </c>
      <c r="B9613" s="7">
        <v>3.2717990000000001</v>
      </c>
    </row>
    <row r="9614" spans="1:2">
      <c r="A9614" s="7">
        <v>-1.27</v>
      </c>
      <c r="B9614" s="7">
        <v>3.3430140000000002</v>
      </c>
    </row>
    <row r="9615" spans="1:2">
      <c r="A9615" s="7">
        <v>-1.27</v>
      </c>
      <c r="B9615" s="7">
        <v>3.272878</v>
      </c>
    </row>
    <row r="9616" spans="1:2">
      <c r="A9616" s="7">
        <v>-1.27</v>
      </c>
      <c r="B9616" s="7">
        <v>2.6097679999999999</v>
      </c>
    </row>
    <row r="9617" spans="1:2">
      <c r="A9617" s="7">
        <v>-1.27</v>
      </c>
      <c r="B9617" s="7">
        <v>2.0780759999999998</v>
      </c>
    </row>
    <row r="9618" spans="1:2">
      <c r="A9618" s="7">
        <v>-1.27</v>
      </c>
      <c r="B9618" s="7">
        <v>4.2217029999999998</v>
      </c>
    </row>
    <row r="9619" spans="1:2">
      <c r="A9619" s="7">
        <v>-1.27</v>
      </c>
      <c r="B9619" s="7">
        <v>2.5411000000000001</v>
      </c>
    </row>
    <row r="9620" spans="1:2">
      <c r="A9620" s="7">
        <v>-1.27</v>
      </c>
      <c r="B9620" s="7">
        <v>2.5411000000000001</v>
      </c>
    </row>
    <row r="9621" spans="1:2">
      <c r="A9621" s="7">
        <v>-1.27</v>
      </c>
      <c r="B9621" s="7">
        <v>2.9815119999999999</v>
      </c>
    </row>
    <row r="9622" spans="1:2">
      <c r="A9622" s="7">
        <v>-1.27</v>
      </c>
      <c r="B9622" s="7">
        <v>2.7051500000000002</v>
      </c>
    </row>
    <row r="9623" spans="1:2">
      <c r="A9623" s="7">
        <v>-1.27</v>
      </c>
      <c r="B9623" s="7">
        <v>4.8547370000000001</v>
      </c>
    </row>
    <row r="9624" spans="1:2">
      <c r="A9624" s="7">
        <v>-1.27</v>
      </c>
      <c r="B9624" s="7">
        <v>4.9803480000000002</v>
      </c>
    </row>
    <row r="9625" spans="1:2">
      <c r="A9625" s="7">
        <v>-1.27</v>
      </c>
      <c r="B9625" s="7">
        <v>2.5588109999999999</v>
      </c>
    </row>
    <row r="9626" spans="1:2">
      <c r="A9626" s="7">
        <v>-1.27</v>
      </c>
      <c r="B9626" s="7">
        <v>3.766143</v>
      </c>
    </row>
    <row r="9627" spans="1:2">
      <c r="A9627" s="7">
        <v>-1.27</v>
      </c>
      <c r="B9627" s="7">
        <v>3.2933870000000001</v>
      </c>
    </row>
    <row r="9628" spans="1:2">
      <c r="A9628" s="7">
        <v>-1.27</v>
      </c>
      <c r="B9628" s="7">
        <v>2.9199079999999999</v>
      </c>
    </row>
    <row r="9629" spans="1:2">
      <c r="A9629" s="7">
        <v>-1.27</v>
      </c>
      <c r="B9629" s="7">
        <v>1.5812520000000001</v>
      </c>
    </row>
    <row r="9630" spans="1:2">
      <c r="A9630" s="7">
        <v>-1.27</v>
      </c>
      <c r="B9630" s="7">
        <v>3.5892140000000001</v>
      </c>
    </row>
    <row r="9631" spans="1:2">
      <c r="A9631" s="7">
        <v>-1.27</v>
      </c>
      <c r="B9631" s="7">
        <v>5.9010819999999997</v>
      </c>
    </row>
    <row r="9632" spans="1:2">
      <c r="A9632" s="7">
        <v>-1.27</v>
      </c>
      <c r="B9632" s="7">
        <v>2.6293880000000001</v>
      </c>
    </row>
    <row r="9633" spans="1:2">
      <c r="A9633" s="7">
        <v>-1.27</v>
      </c>
      <c r="B9633" s="7">
        <v>4.1827800000000002</v>
      </c>
    </row>
    <row r="9634" spans="1:2">
      <c r="A9634" s="7">
        <v>-1.27</v>
      </c>
      <c r="B9634" s="7">
        <v>2.9127770000000002</v>
      </c>
    </row>
    <row r="9635" spans="1:2">
      <c r="A9635" s="7">
        <v>-1.27</v>
      </c>
      <c r="B9635" s="7">
        <v>3.0365600000000001</v>
      </c>
    </row>
    <row r="9636" spans="1:2">
      <c r="A9636" s="7">
        <v>-1.27</v>
      </c>
      <c r="B9636" s="7">
        <v>4.435492</v>
      </c>
    </row>
    <row r="9637" spans="1:2">
      <c r="A9637" s="7">
        <v>-1.27</v>
      </c>
      <c r="B9637" s="7">
        <v>1.36293</v>
      </c>
    </row>
    <row r="9638" spans="1:2">
      <c r="A9638" s="7">
        <v>-1.27</v>
      </c>
      <c r="B9638" s="7">
        <v>2.6783260000000002</v>
      </c>
    </row>
    <row r="9639" spans="1:2">
      <c r="A9639" s="7">
        <v>-1.27</v>
      </c>
      <c r="B9639" s="7">
        <v>4.8205629999999999</v>
      </c>
    </row>
    <row r="9640" spans="1:2">
      <c r="A9640" s="7">
        <v>-1.27</v>
      </c>
      <c r="B9640" s="7">
        <v>2.8243499999999999</v>
      </c>
    </row>
    <row r="9641" spans="1:2">
      <c r="A9641" s="7">
        <v>-1.27</v>
      </c>
      <c r="B9641" s="7">
        <v>2.4460380000000002</v>
      </c>
    </row>
    <row r="9642" spans="1:2">
      <c r="A9642" s="7">
        <v>-1.27</v>
      </c>
      <c r="B9642" s="7">
        <v>3.5477720000000001</v>
      </c>
    </row>
    <row r="9643" spans="1:2">
      <c r="A9643" s="7">
        <v>-1.28</v>
      </c>
      <c r="B9643" s="7">
        <v>2.0722429999999998</v>
      </c>
    </row>
    <row r="9644" spans="1:2">
      <c r="A9644" s="7">
        <v>-1.28</v>
      </c>
      <c r="B9644" s="7">
        <v>4.4611190000000001</v>
      </c>
    </row>
    <row r="9645" spans="1:2">
      <c r="A9645" s="7">
        <v>-1.28</v>
      </c>
      <c r="B9645" s="7">
        <v>4.2204620000000004</v>
      </c>
    </row>
    <row r="9646" spans="1:2">
      <c r="A9646" s="7">
        <v>-1.28</v>
      </c>
      <c r="B9646" s="7">
        <v>2.9274290000000001</v>
      </c>
    </row>
    <row r="9647" spans="1:2">
      <c r="A9647" s="7">
        <v>-1.28</v>
      </c>
      <c r="B9647" s="7">
        <v>1.7525470000000001</v>
      </c>
    </row>
    <row r="9648" spans="1:2">
      <c r="A9648" s="7">
        <v>-1.28</v>
      </c>
      <c r="B9648" s="7">
        <v>5.182436</v>
      </c>
    </row>
    <row r="9649" spans="1:2">
      <c r="A9649" s="7">
        <v>-1.28</v>
      </c>
      <c r="B9649" s="7">
        <v>3.8224100000000001</v>
      </c>
    </row>
    <row r="9650" spans="1:2">
      <c r="A9650" s="7">
        <v>-1.28</v>
      </c>
      <c r="B9650" s="7">
        <v>3.1161729999999999</v>
      </c>
    </row>
    <row r="9651" spans="1:2">
      <c r="A9651" s="7">
        <v>-1.28</v>
      </c>
      <c r="B9651" s="7">
        <v>3.1161729999999999</v>
      </c>
    </row>
    <row r="9652" spans="1:2">
      <c r="A9652" s="7">
        <v>-1.28</v>
      </c>
      <c r="B9652" s="7">
        <v>3.510157</v>
      </c>
    </row>
    <row r="9653" spans="1:2">
      <c r="A9653" s="7">
        <v>-1.28</v>
      </c>
      <c r="B9653" s="7">
        <v>5.2712060000000003</v>
      </c>
    </row>
    <row r="9654" spans="1:2">
      <c r="A9654" s="7">
        <v>-1.28</v>
      </c>
      <c r="B9654" s="7">
        <v>3.1968740000000002</v>
      </c>
    </row>
    <row r="9655" spans="1:2">
      <c r="A9655" s="7">
        <v>-1.28</v>
      </c>
      <c r="B9655" s="7">
        <v>4.2431140000000003</v>
      </c>
    </row>
    <row r="9656" spans="1:2">
      <c r="A9656" s="7">
        <v>-1.28</v>
      </c>
      <c r="B9656" s="7">
        <v>3.5572270000000001</v>
      </c>
    </row>
    <row r="9657" spans="1:2">
      <c r="A9657" s="7">
        <v>-1.28</v>
      </c>
      <c r="B9657" s="7">
        <v>4.3093149999999998</v>
      </c>
    </row>
    <row r="9658" spans="1:2">
      <c r="A9658" s="7">
        <v>-1.28</v>
      </c>
      <c r="B9658" s="7">
        <v>3.4890140000000001</v>
      </c>
    </row>
    <row r="9659" spans="1:2">
      <c r="A9659" s="7">
        <v>-1.28</v>
      </c>
      <c r="B9659" s="7">
        <v>3.7847599999999999</v>
      </c>
    </row>
    <row r="9660" spans="1:2">
      <c r="A9660" s="7">
        <v>-1.28</v>
      </c>
      <c r="B9660" s="7">
        <v>3.060149</v>
      </c>
    </row>
    <row r="9661" spans="1:2">
      <c r="A9661" s="7">
        <v>-1.28</v>
      </c>
      <c r="B9661" s="7">
        <v>2.8519619999999999</v>
      </c>
    </row>
    <row r="9662" spans="1:2">
      <c r="A9662" s="7">
        <v>-1.28</v>
      </c>
      <c r="B9662" s="7">
        <v>2.8519619999999999</v>
      </c>
    </row>
    <row r="9663" spans="1:2">
      <c r="A9663" s="7">
        <v>-1.28</v>
      </c>
      <c r="B9663" s="7">
        <v>3.0250119999999998</v>
      </c>
    </row>
    <row r="9664" spans="1:2">
      <c r="A9664" s="7">
        <v>-1.28</v>
      </c>
      <c r="B9664" s="7">
        <v>2.330975</v>
      </c>
    </row>
    <row r="9665" spans="1:2">
      <c r="A9665" s="7">
        <v>-1.28</v>
      </c>
      <c r="B9665" s="7">
        <v>3.357418</v>
      </c>
    </row>
    <row r="9666" spans="1:2">
      <c r="A9666" s="7">
        <v>-1.28</v>
      </c>
      <c r="B9666" s="7">
        <v>2.8341940000000001</v>
      </c>
    </row>
    <row r="9667" spans="1:2">
      <c r="A9667" s="7">
        <v>-1.28</v>
      </c>
      <c r="B9667" s="7">
        <v>2.8341940000000001</v>
      </c>
    </row>
    <row r="9668" spans="1:2">
      <c r="A9668" s="7">
        <v>-1.28</v>
      </c>
      <c r="B9668" s="7">
        <v>2.3103229999999999</v>
      </c>
    </row>
    <row r="9669" spans="1:2">
      <c r="A9669" s="7">
        <v>-1.28</v>
      </c>
      <c r="B9669" s="7">
        <v>2.3103229999999999</v>
      </c>
    </row>
    <row r="9670" spans="1:2">
      <c r="A9670" s="7">
        <v>-1.28</v>
      </c>
      <c r="B9670" s="7">
        <v>2.3093149999999998</v>
      </c>
    </row>
    <row r="9671" spans="1:2">
      <c r="A9671" s="7">
        <v>-1.28</v>
      </c>
      <c r="B9671" s="7">
        <v>4.2597319999999996</v>
      </c>
    </row>
    <row r="9672" spans="1:2">
      <c r="A9672" s="7">
        <v>-1.28</v>
      </c>
      <c r="B9672" s="7">
        <v>2.311483</v>
      </c>
    </row>
    <row r="9673" spans="1:2">
      <c r="A9673" s="7">
        <v>-1.28</v>
      </c>
      <c r="B9673" s="7">
        <v>4.2238509999999998</v>
      </c>
    </row>
    <row r="9674" spans="1:2">
      <c r="A9674" s="7">
        <v>-1.28</v>
      </c>
      <c r="B9674" s="7">
        <v>1.9702869999999999</v>
      </c>
    </row>
    <row r="9675" spans="1:2">
      <c r="A9675" s="7">
        <v>-1.28</v>
      </c>
      <c r="B9675" s="7">
        <v>3.4372579999999999</v>
      </c>
    </row>
    <row r="9676" spans="1:2">
      <c r="A9676" s="7">
        <v>-1.28</v>
      </c>
      <c r="B9676" s="7">
        <v>5.6273960000000001</v>
      </c>
    </row>
    <row r="9677" spans="1:2">
      <c r="A9677" s="7">
        <v>-1.29</v>
      </c>
      <c r="B9677" s="7">
        <v>2.8905780000000001</v>
      </c>
    </row>
    <row r="9678" spans="1:2">
      <c r="A9678" s="7">
        <v>-1.29</v>
      </c>
      <c r="B9678" s="7">
        <v>2.4364340000000002</v>
      </c>
    </row>
    <row r="9679" spans="1:2">
      <c r="A9679" s="7">
        <v>-1.29</v>
      </c>
      <c r="B9679" s="7">
        <v>3.2455780000000001</v>
      </c>
    </row>
    <row r="9680" spans="1:2">
      <c r="A9680" s="7">
        <v>-1.29</v>
      </c>
      <c r="B9680" s="7">
        <v>3.035536</v>
      </c>
    </row>
    <row r="9681" spans="1:2">
      <c r="A9681" s="7">
        <v>-1.29</v>
      </c>
      <c r="B9681" s="7">
        <v>2.9893800000000001</v>
      </c>
    </row>
    <row r="9682" spans="1:2">
      <c r="A9682" s="7">
        <v>-1.29</v>
      </c>
      <c r="B9682" s="7">
        <v>2.9052470000000001</v>
      </c>
    </row>
    <row r="9683" spans="1:2">
      <c r="A9683" s="7">
        <v>-1.29</v>
      </c>
      <c r="B9683" s="7">
        <v>4.3397309999999996</v>
      </c>
    </row>
    <row r="9684" spans="1:2">
      <c r="A9684" s="7">
        <v>-1.29</v>
      </c>
      <c r="B9684" s="7">
        <v>3.024187</v>
      </c>
    </row>
    <row r="9685" spans="1:2">
      <c r="A9685" s="7">
        <v>-1.29</v>
      </c>
      <c r="B9685" s="7">
        <v>3.3415699999999999</v>
      </c>
    </row>
    <row r="9686" spans="1:2">
      <c r="A9686" s="7">
        <v>-1.29</v>
      </c>
      <c r="B9686" s="7">
        <v>2.5837279999999998</v>
      </c>
    </row>
    <row r="9687" spans="1:2">
      <c r="A9687" s="7">
        <v>-1.29</v>
      </c>
      <c r="B9687" s="7">
        <v>1.7622789999999999</v>
      </c>
    </row>
    <row r="9688" spans="1:2">
      <c r="A9688" s="7">
        <v>-1.29</v>
      </c>
      <c r="B9688" s="7">
        <v>4.701784</v>
      </c>
    </row>
    <row r="9689" spans="1:2">
      <c r="A9689" s="7">
        <v>-1.29</v>
      </c>
      <c r="B9689" s="7">
        <v>2.1732339999999999</v>
      </c>
    </row>
    <row r="9690" spans="1:2">
      <c r="A9690" s="7">
        <v>-1.29</v>
      </c>
      <c r="B9690" s="7">
        <v>1.8161590000000001</v>
      </c>
    </row>
    <row r="9691" spans="1:2">
      <c r="A9691" s="7">
        <v>-1.29</v>
      </c>
      <c r="B9691" s="7">
        <v>2.7118630000000001</v>
      </c>
    </row>
    <row r="9692" spans="1:2">
      <c r="A9692" s="7">
        <v>-1.29</v>
      </c>
      <c r="B9692" s="7">
        <v>4.3844390000000004</v>
      </c>
    </row>
    <row r="9693" spans="1:2">
      <c r="A9693" s="7">
        <v>-1.29</v>
      </c>
      <c r="B9693" s="7">
        <v>3.0018699999999998</v>
      </c>
    </row>
    <row r="9694" spans="1:2">
      <c r="A9694" s="7">
        <v>-1.29</v>
      </c>
      <c r="B9694" s="7">
        <v>3.8415400000000002</v>
      </c>
    </row>
    <row r="9695" spans="1:2">
      <c r="A9695" s="7">
        <v>-1.3</v>
      </c>
      <c r="B9695" s="7">
        <v>2.868042</v>
      </c>
    </row>
    <row r="9696" spans="1:2">
      <c r="A9696" s="7">
        <v>-1.3</v>
      </c>
      <c r="B9696" s="7">
        <v>3.6319330000000001</v>
      </c>
    </row>
    <row r="9697" spans="1:2">
      <c r="A9697" s="7">
        <v>-1.3</v>
      </c>
      <c r="B9697" s="7">
        <v>3.6931989999999999</v>
      </c>
    </row>
    <row r="9698" spans="1:2">
      <c r="A9698" s="7">
        <v>-1.3</v>
      </c>
      <c r="B9698" s="7">
        <v>3.1920350000000002</v>
      </c>
    </row>
    <row r="9699" spans="1:2">
      <c r="A9699" s="7">
        <v>-1.3</v>
      </c>
      <c r="B9699" s="7">
        <v>4.2899950000000002</v>
      </c>
    </row>
    <row r="9700" spans="1:2">
      <c r="A9700" s="7">
        <v>-1.3</v>
      </c>
      <c r="B9700" s="7">
        <v>2.4039220000000001</v>
      </c>
    </row>
    <row r="9701" spans="1:2">
      <c r="A9701" s="7">
        <v>-1.3</v>
      </c>
      <c r="B9701" s="7">
        <v>2.305183</v>
      </c>
    </row>
    <row r="9702" spans="1:2">
      <c r="A9702" s="7">
        <v>-1.3</v>
      </c>
      <c r="B9702" s="7">
        <v>2.4410440000000002</v>
      </c>
    </row>
    <row r="9703" spans="1:2">
      <c r="A9703" s="7">
        <v>-1.3</v>
      </c>
      <c r="B9703" s="7">
        <v>2.4410440000000002</v>
      </c>
    </row>
    <row r="9704" spans="1:2">
      <c r="A9704" s="7">
        <v>-1.3</v>
      </c>
      <c r="B9704" s="7">
        <v>2.4410440000000002</v>
      </c>
    </row>
    <row r="9705" spans="1:2">
      <c r="A9705" s="7">
        <v>-1.3</v>
      </c>
      <c r="B9705" s="7">
        <v>2.4410440000000002</v>
      </c>
    </row>
    <row r="9706" spans="1:2">
      <c r="A9706" s="7">
        <v>-1.3</v>
      </c>
      <c r="B9706" s="7">
        <v>3.0957240000000001</v>
      </c>
    </row>
    <row r="9707" spans="1:2">
      <c r="A9707" s="7">
        <v>-1.3</v>
      </c>
      <c r="B9707" s="7">
        <v>4.9830870000000003</v>
      </c>
    </row>
    <row r="9708" spans="1:2">
      <c r="A9708" s="7">
        <v>-1.3</v>
      </c>
      <c r="B9708" s="7">
        <v>3.87723</v>
      </c>
    </row>
    <row r="9709" spans="1:2">
      <c r="A9709" s="7">
        <v>-1.3</v>
      </c>
      <c r="B9709" s="7">
        <v>3.8072970000000002</v>
      </c>
    </row>
    <row r="9710" spans="1:2">
      <c r="A9710" s="7">
        <v>-1.3</v>
      </c>
      <c r="B9710" s="7">
        <v>3.5106269999999999</v>
      </c>
    </row>
    <row r="9711" spans="1:2">
      <c r="A9711" s="7">
        <v>-1.3</v>
      </c>
      <c r="B9711" s="7">
        <v>2.0796049999999999</v>
      </c>
    </row>
    <row r="9712" spans="1:2">
      <c r="A9712" s="7">
        <v>-1.3</v>
      </c>
      <c r="B9712" s="7">
        <v>2.6854969999999998</v>
      </c>
    </row>
    <row r="9713" spans="1:2">
      <c r="A9713" s="7">
        <v>-1.3</v>
      </c>
      <c r="B9713" s="7">
        <v>4.1273479999999996</v>
      </c>
    </row>
    <row r="9714" spans="1:2">
      <c r="A9714" s="7">
        <v>-1.3</v>
      </c>
      <c r="B9714" s="7">
        <v>2.4271720000000001</v>
      </c>
    </row>
    <row r="9715" spans="1:2">
      <c r="A9715" s="7">
        <v>-1.3</v>
      </c>
      <c r="B9715" s="7">
        <v>2.5504639999999998</v>
      </c>
    </row>
    <row r="9716" spans="1:2">
      <c r="A9716" s="7">
        <v>-1.3</v>
      </c>
      <c r="B9716" s="7">
        <v>3.493287</v>
      </c>
    </row>
    <row r="9717" spans="1:2">
      <c r="A9717" s="7">
        <v>-1.3</v>
      </c>
      <c r="B9717" s="7">
        <v>3.8176549999999998</v>
      </c>
    </row>
    <row r="9718" spans="1:2">
      <c r="A9718" s="7">
        <v>-1.3</v>
      </c>
      <c r="B9718" s="7">
        <v>2.7538469999999999</v>
      </c>
    </row>
    <row r="9719" spans="1:2">
      <c r="A9719" s="7">
        <v>-1.3</v>
      </c>
      <c r="B9719" s="7">
        <v>4.3285629999999999</v>
      </c>
    </row>
    <row r="9720" spans="1:2">
      <c r="A9720" s="7">
        <v>-1.3</v>
      </c>
      <c r="B9720" s="7">
        <v>3.6657639999999998</v>
      </c>
    </row>
    <row r="9721" spans="1:2">
      <c r="A9721" s="7">
        <v>-1.3</v>
      </c>
      <c r="B9721" s="7">
        <v>1.697457</v>
      </c>
    </row>
    <row r="9722" spans="1:2">
      <c r="A9722" s="7">
        <v>-1.3</v>
      </c>
      <c r="B9722" s="7">
        <v>2.892172</v>
      </c>
    </row>
    <row r="9723" spans="1:2">
      <c r="A9723" s="7">
        <v>-1.3</v>
      </c>
      <c r="B9723" s="7">
        <v>4.237965</v>
      </c>
    </row>
    <row r="9724" spans="1:2">
      <c r="A9724" s="7">
        <v>-1.3</v>
      </c>
      <c r="B9724" s="7">
        <v>3.4965820000000001</v>
      </c>
    </row>
    <row r="9725" spans="1:2">
      <c r="A9725" s="7">
        <v>-1.3</v>
      </c>
      <c r="B9725" s="7">
        <v>3.4463780000000002</v>
      </c>
    </row>
    <row r="9726" spans="1:2">
      <c r="A9726" s="7">
        <v>-1.31</v>
      </c>
      <c r="B9726" s="7">
        <v>4.8221129999999999</v>
      </c>
    </row>
    <row r="9727" spans="1:2">
      <c r="A9727" s="7">
        <v>-1.31</v>
      </c>
      <c r="B9727" s="7">
        <v>4.8221129999999999</v>
      </c>
    </row>
    <row r="9728" spans="1:2">
      <c r="A9728" s="7">
        <v>-1.31</v>
      </c>
      <c r="B9728" s="7">
        <v>4.9330970000000001</v>
      </c>
    </row>
    <row r="9729" spans="1:2">
      <c r="A9729" s="7">
        <v>-1.31</v>
      </c>
      <c r="B9729" s="7">
        <v>2.746467</v>
      </c>
    </row>
    <row r="9730" spans="1:2">
      <c r="A9730" s="7">
        <v>-1.31</v>
      </c>
      <c r="B9730" s="7">
        <v>3.7509410000000001</v>
      </c>
    </row>
    <row r="9731" spans="1:2">
      <c r="A9731" s="7">
        <v>-1.31</v>
      </c>
      <c r="B9731" s="7">
        <v>4.0374809999999997</v>
      </c>
    </row>
    <row r="9732" spans="1:2">
      <c r="A9732" s="7">
        <v>-1.31</v>
      </c>
      <c r="B9732" s="7">
        <v>2.3745699999999998</v>
      </c>
    </row>
    <row r="9733" spans="1:2">
      <c r="A9733" s="7">
        <v>-1.31</v>
      </c>
      <c r="B9733" s="7">
        <v>2.3745699999999998</v>
      </c>
    </row>
    <row r="9734" spans="1:2">
      <c r="A9734" s="7">
        <v>-1.31</v>
      </c>
      <c r="B9734" s="7">
        <v>4.0703719999999999</v>
      </c>
    </row>
    <row r="9735" spans="1:2">
      <c r="A9735" s="7">
        <v>-1.31</v>
      </c>
      <c r="B9735" s="7">
        <v>2.855575</v>
      </c>
    </row>
    <row r="9736" spans="1:2">
      <c r="A9736" s="7">
        <v>-1.31</v>
      </c>
      <c r="B9736" s="7">
        <v>3.7349139999999998</v>
      </c>
    </row>
    <row r="9737" spans="1:2">
      <c r="A9737" s="7">
        <v>-1.31</v>
      </c>
      <c r="B9737" s="7">
        <v>3.1581419999999998</v>
      </c>
    </row>
    <row r="9738" spans="1:2">
      <c r="A9738" s="7">
        <v>-1.31</v>
      </c>
      <c r="B9738" s="7">
        <v>3.2901699999999998</v>
      </c>
    </row>
    <row r="9739" spans="1:2">
      <c r="A9739" s="7">
        <v>-1.31</v>
      </c>
      <c r="B9739" s="7">
        <v>4.2402379999999997</v>
      </c>
    </row>
    <row r="9740" spans="1:2">
      <c r="A9740" s="7">
        <v>-1.31</v>
      </c>
      <c r="B9740" s="7">
        <v>3.4073929999999999</v>
      </c>
    </row>
    <row r="9741" spans="1:2">
      <c r="A9741" s="7">
        <v>-1.31</v>
      </c>
      <c r="B9741" s="7">
        <v>3.5837880000000002</v>
      </c>
    </row>
    <row r="9742" spans="1:2">
      <c r="A9742" s="7">
        <v>-1.31</v>
      </c>
      <c r="B9742" s="7">
        <v>2.0678380000000001</v>
      </c>
    </row>
    <row r="9743" spans="1:2">
      <c r="A9743" s="7">
        <v>-1.31</v>
      </c>
      <c r="B9743" s="7">
        <v>2.0472070000000002</v>
      </c>
    </row>
    <row r="9744" spans="1:2">
      <c r="A9744" s="7">
        <v>-1.31</v>
      </c>
      <c r="B9744" s="7">
        <v>3.0189119999999998</v>
      </c>
    </row>
    <row r="9745" spans="1:2">
      <c r="A9745" s="7">
        <v>-1.31</v>
      </c>
      <c r="B9745" s="7">
        <v>3.5947800000000001</v>
      </c>
    </row>
    <row r="9746" spans="1:2">
      <c r="A9746" s="7">
        <v>-1.31</v>
      </c>
      <c r="B9746" s="7">
        <v>2.5301770000000001</v>
      </c>
    </row>
    <row r="9747" spans="1:2">
      <c r="A9747" s="7">
        <v>-1.31</v>
      </c>
      <c r="B9747" s="7">
        <v>2.856061</v>
      </c>
    </row>
    <row r="9748" spans="1:2">
      <c r="A9748" s="7">
        <v>-1.31</v>
      </c>
      <c r="B9748" s="7">
        <v>4.8107220000000002</v>
      </c>
    </row>
    <row r="9749" spans="1:2">
      <c r="A9749" s="7">
        <v>-1.31</v>
      </c>
      <c r="B9749" s="7">
        <v>2.4048400000000001</v>
      </c>
    </row>
    <row r="9750" spans="1:2">
      <c r="A9750" s="7">
        <v>-1.31</v>
      </c>
      <c r="B9750" s="7">
        <v>1.8056460000000001</v>
      </c>
    </row>
    <row r="9751" spans="1:2">
      <c r="A9751" s="7">
        <v>-1.31</v>
      </c>
      <c r="B9751" s="7">
        <v>3.9473509999999998</v>
      </c>
    </row>
    <row r="9752" spans="1:2">
      <c r="A9752" s="7">
        <v>-1.31</v>
      </c>
      <c r="B9752" s="7">
        <v>4.0125080000000004</v>
      </c>
    </row>
    <row r="9753" spans="1:2">
      <c r="A9753" s="7">
        <v>-1.31</v>
      </c>
      <c r="B9753" s="7">
        <v>4.5043439999999997</v>
      </c>
    </row>
    <row r="9754" spans="1:2">
      <c r="A9754" s="7">
        <v>-1.31</v>
      </c>
      <c r="B9754" s="7">
        <v>4.8691149999999999</v>
      </c>
    </row>
    <row r="9755" spans="1:2">
      <c r="A9755" s="7">
        <v>-1.31</v>
      </c>
      <c r="B9755" s="7">
        <v>4.7505420000000003</v>
      </c>
    </row>
    <row r="9756" spans="1:2">
      <c r="A9756" s="7">
        <v>-1.31</v>
      </c>
      <c r="B9756" s="7">
        <v>4.8114169999999996</v>
      </c>
    </row>
    <row r="9757" spans="1:2">
      <c r="A9757" s="7">
        <v>-1.31</v>
      </c>
      <c r="B9757" s="7">
        <v>2.302381</v>
      </c>
    </row>
    <row r="9758" spans="1:2">
      <c r="A9758" s="7">
        <v>-1.31</v>
      </c>
      <c r="B9758" s="7">
        <v>5.7062999999999997</v>
      </c>
    </row>
    <row r="9759" spans="1:2">
      <c r="A9759" s="7">
        <v>-1.31</v>
      </c>
      <c r="B9759" s="7">
        <v>3.626026</v>
      </c>
    </row>
    <row r="9760" spans="1:2">
      <c r="A9760" s="7">
        <v>-1.31</v>
      </c>
      <c r="B9760" s="7">
        <v>2.8161870000000002</v>
      </c>
    </row>
    <row r="9761" spans="1:2">
      <c r="A9761" s="7">
        <v>-1.31</v>
      </c>
      <c r="B9761" s="7">
        <v>5.279871</v>
      </c>
    </row>
    <row r="9762" spans="1:2">
      <c r="A9762" s="7">
        <v>-1.31</v>
      </c>
      <c r="B9762" s="7">
        <v>5.7428249999999998</v>
      </c>
    </row>
    <row r="9763" spans="1:2">
      <c r="A9763" s="7">
        <v>-1.32</v>
      </c>
      <c r="B9763" s="7">
        <v>3.966653</v>
      </c>
    </row>
    <row r="9764" spans="1:2">
      <c r="A9764" s="7">
        <v>-1.32</v>
      </c>
      <c r="B9764" s="7">
        <v>4.0880470000000004</v>
      </c>
    </row>
    <row r="9765" spans="1:2">
      <c r="A9765" s="7">
        <v>-1.32</v>
      </c>
      <c r="B9765" s="7">
        <v>1.4905440000000001</v>
      </c>
    </row>
    <row r="9766" spans="1:2">
      <c r="A9766" s="7">
        <v>-1.32</v>
      </c>
      <c r="B9766" s="7">
        <v>3.944493</v>
      </c>
    </row>
    <row r="9767" spans="1:2">
      <c r="A9767" s="7">
        <v>-1.32</v>
      </c>
      <c r="B9767" s="7">
        <v>5.5751270000000002</v>
      </c>
    </row>
    <row r="9768" spans="1:2">
      <c r="A9768" s="7">
        <v>-1.32</v>
      </c>
      <c r="B9768" s="7">
        <v>4.2258990000000001</v>
      </c>
    </row>
    <row r="9769" spans="1:2">
      <c r="A9769" s="7">
        <v>-1.32</v>
      </c>
      <c r="B9769" s="7">
        <v>3.784681</v>
      </c>
    </row>
    <row r="9770" spans="1:2">
      <c r="A9770" s="7">
        <v>-1.32</v>
      </c>
      <c r="B9770" s="7">
        <v>3.471368</v>
      </c>
    </row>
    <row r="9771" spans="1:2">
      <c r="A9771" s="7">
        <v>-1.32</v>
      </c>
      <c r="B9771" s="7">
        <v>3.1096590000000002</v>
      </c>
    </row>
    <row r="9772" spans="1:2">
      <c r="A9772" s="7">
        <v>-1.32</v>
      </c>
      <c r="B9772" s="7">
        <v>3.7379380000000002</v>
      </c>
    </row>
    <row r="9773" spans="1:2">
      <c r="A9773" s="7">
        <v>-1.32</v>
      </c>
      <c r="B9773" s="7">
        <v>2.8669449999999999</v>
      </c>
    </row>
    <row r="9774" spans="1:2">
      <c r="A9774" s="7">
        <v>-1.32</v>
      </c>
      <c r="B9774" s="7">
        <v>4.7183390000000003</v>
      </c>
    </row>
    <row r="9775" spans="1:2">
      <c r="A9775" s="7">
        <v>-1.32</v>
      </c>
      <c r="B9775" s="7">
        <v>3.415543</v>
      </c>
    </row>
    <row r="9776" spans="1:2">
      <c r="A9776" s="7">
        <v>-1.32</v>
      </c>
      <c r="B9776" s="7">
        <v>2.733679</v>
      </c>
    </row>
    <row r="9777" spans="1:2">
      <c r="A9777" s="7">
        <v>-1.32</v>
      </c>
      <c r="B9777" s="7">
        <v>2.1506759999999998</v>
      </c>
    </row>
    <row r="9778" spans="1:2">
      <c r="A9778" s="7">
        <v>-1.32</v>
      </c>
      <c r="B9778" s="7">
        <v>5.0095669999999997</v>
      </c>
    </row>
    <row r="9779" spans="1:2">
      <c r="A9779" s="7">
        <v>-1.32</v>
      </c>
      <c r="B9779" s="7">
        <v>2.853799</v>
      </c>
    </row>
    <row r="9780" spans="1:2">
      <c r="A9780" s="7">
        <v>-1.32</v>
      </c>
      <c r="B9780" s="7">
        <v>2.853799</v>
      </c>
    </row>
    <row r="9781" spans="1:2">
      <c r="A9781" s="7">
        <v>-1.32</v>
      </c>
      <c r="B9781" s="7">
        <v>1.7108559999999999</v>
      </c>
    </row>
    <row r="9782" spans="1:2">
      <c r="A9782" s="7">
        <v>-1.32</v>
      </c>
      <c r="B9782" s="7">
        <v>2.6512220000000002</v>
      </c>
    </row>
    <row r="9783" spans="1:2">
      <c r="A9783" s="7">
        <v>-1.32</v>
      </c>
      <c r="B9783" s="7">
        <v>4.1189710000000002</v>
      </c>
    </row>
    <row r="9784" spans="1:2">
      <c r="A9784" s="7">
        <v>-1.32</v>
      </c>
      <c r="B9784" s="7">
        <v>3.0995460000000001</v>
      </c>
    </row>
    <row r="9785" spans="1:2">
      <c r="A9785" s="7">
        <v>-1.32</v>
      </c>
      <c r="B9785" s="7">
        <v>3.2540809999999998</v>
      </c>
    </row>
    <row r="9786" spans="1:2">
      <c r="A9786" s="7">
        <v>-1.32</v>
      </c>
      <c r="B9786" s="7">
        <v>3.9202970000000001</v>
      </c>
    </row>
    <row r="9787" spans="1:2">
      <c r="A9787" s="7">
        <v>-1.32</v>
      </c>
      <c r="B9787" s="7">
        <v>4.8719729999999997</v>
      </c>
    </row>
    <row r="9788" spans="1:2">
      <c r="A9788" s="7">
        <v>-1.32</v>
      </c>
      <c r="B9788" s="7">
        <v>5.086201</v>
      </c>
    </row>
    <row r="9789" spans="1:2">
      <c r="A9789" s="7">
        <v>-1.32</v>
      </c>
      <c r="B9789" s="7">
        <v>3.3895170000000001</v>
      </c>
    </row>
    <row r="9790" spans="1:2">
      <c r="A9790" s="7">
        <v>-1.32</v>
      </c>
      <c r="B9790" s="7">
        <v>4.0554959999999998</v>
      </c>
    </row>
    <row r="9791" spans="1:2">
      <c r="A9791" s="7">
        <v>-1.32</v>
      </c>
      <c r="B9791" s="7">
        <v>2.797145</v>
      </c>
    </row>
    <row r="9792" spans="1:2">
      <c r="A9792" s="7">
        <v>-1.33</v>
      </c>
      <c r="B9792" s="7">
        <v>1.9163650000000001</v>
      </c>
    </row>
    <row r="9793" spans="1:2">
      <c r="A9793" s="7">
        <v>-1.33</v>
      </c>
      <c r="B9793" s="7">
        <v>1.9163650000000001</v>
      </c>
    </row>
    <row r="9794" spans="1:2">
      <c r="A9794" s="7">
        <v>-1.33</v>
      </c>
      <c r="B9794" s="7">
        <v>5.0783610000000001</v>
      </c>
    </row>
    <row r="9795" spans="1:2">
      <c r="A9795" s="7">
        <v>-1.33</v>
      </c>
      <c r="B9795" s="7">
        <v>4.6832520000000004</v>
      </c>
    </row>
    <row r="9796" spans="1:2">
      <c r="A9796" s="7">
        <v>-1.33</v>
      </c>
      <c r="B9796" s="7">
        <v>3.929719</v>
      </c>
    </row>
    <row r="9797" spans="1:2">
      <c r="A9797" s="7">
        <v>-1.33</v>
      </c>
      <c r="B9797" s="7">
        <v>3.4292379999999998</v>
      </c>
    </row>
    <row r="9798" spans="1:2">
      <c r="A9798" s="7">
        <v>-1.33</v>
      </c>
      <c r="B9798" s="7">
        <v>2.1292840000000002</v>
      </c>
    </row>
    <row r="9799" spans="1:2">
      <c r="A9799" s="7">
        <v>-1.33</v>
      </c>
      <c r="B9799" s="7">
        <v>2.9006099999999999</v>
      </c>
    </row>
    <row r="9800" spans="1:2">
      <c r="A9800" s="7">
        <v>-1.33</v>
      </c>
      <c r="B9800" s="7">
        <v>2.6086520000000002</v>
      </c>
    </row>
    <row r="9801" spans="1:2">
      <c r="A9801" s="7">
        <v>-1.33</v>
      </c>
      <c r="B9801" s="7">
        <v>4.2657790000000002</v>
      </c>
    </row>
    <row r="9802" spans="1:2">
      <c r="A9802" s="7">
        <v>-1.33</v>
      </c>
      <c r="B9802" s="7">
        <v>3.009252</v>
      </c>
    </row>
    <row r="9803" spans="1:2">
      <c r="A9803" s="7">
        <v>-1.33</v>
      </c>
      <c r="B9803" s="7">
        <v>4.1414070000000001</v>
      </c>
    </row>
    <row r="9804" spans="1:2">
      <c r="A9804" s="7">
        <v>-1.33</v>
      </c>
      <c r="B9804" s="7">
        <v>5.1135830000000002</v>
      </c>
    </row>
    <row r="9805" spans="1:2">
      <c r="A9805" s="7">
        <v>-1.33</v>
      </c>
      <c r="B9805" s="7">
        <v>3.7579560000000001</v>
      </c>
    </row>
    <row r="9806" spans="1:2">
      <c r="A9806" s="7">
        <v>-1.33</v>
      </c>
      <c r="B9806" s="7">
        <v>4.0153410000000003</v>
      </c>
    </row>
    <row r="9807" spans="1:2">
      <c r="A9807" s="7">
        <v>-1.33</v>
      </c>
      <c r="B9807" s="7">
        <v>2.8734850000000001</v>
      </c>
    </row>
    <row r="9808" spans="1:2">
      <c r="A9808" s="7">
        <v>-1.33</v>
      </c>
      <c r="B9808" s="7">
        <v>1.9125859999999999</v>
      </c>
    </row>
    <row r="9809" spans="1:2">
      <c r="A9809" s="7">
        <v>-1.33</v>
      </c>
      <c r="B9809" s="7">
        <v>3.8255880000000002</v>
      </c>
    </row>
    <row r="9810" spans="1:2">
      <c r="A9810" s="7">
        <v>-1.33</v>
      </c>
      <c r="B9810" s="7">
        <v>4.0242250000000004</v>
      </c>
    </row>
    <row r="9811" spans="1:2">
      <c r="A9811" s="7">
        <v>-1.33</v>
      </c>
      <c r="B9811" s="7">
        <v>2.500178</v>
      </c>
    </row>
    <row r="9812" spans="1:2">
      <c r="A9812" s="7">
        <v>-1.33</v>
      </c>
      <c r="B9812" s="7">
        <v>2.6051769999999999</v>
      </c>
    </row>
    <row r="9813" spans="1:2">
      <c r="A9813" s="7">
        <v>-1.33</v>
      </c>
      <c r="B9813" s="7">
        <v>2.9752350000000001</v>
      </c>
    </row>
    <row r="9814" spans="1:2">
      <c r="A9814" s="7">
        <v>-1.33</v>
      </c>
      <c r="B9814" s="7">
        <v>2.9752350000000001</v>
      </c>
    </row>
    <row r="9815" spans="1:2">
      <c r="A9815" s="7">
        <v>-1.33</v>
      </c>
      <c r="B9815" s="7">
        <v>2.4350520000000002</v>
      </c>
    </row>
    <row r="9816" spans="1:2">
      <c r="A9816" s="7">
        <v>-1.33</v>
      </c>
      <c r="B9816" s="7">
        <v>3.2401939999999998</v>
      </c>
    </row>
    <row r="9817" spans="1:2">
      <c r="A9817" s="7">
        <v>-1.33</v>
      </c>
      <c r="B9817" s="7">
        <v>3.0263409999999999</v>
      </c>
    </row>
    <row r="9818" spans="1:2">
      <c r="A9818" s="7">
        <v>-1.33</v>
      </c>
      <c r="B9818" s="7">
        <v>2.5243530000000001</v>
      </c>
    </row>
    <row r="9819" spans="1:2">
      <c r="A9819" s="7">
        <v>-1.33</v>
      </c>
      <c r="B9819" s="7">
        <v>2.7414900000000002</v>
      </c>
    </row>
    <row r="9820" spans="1:2">
      <c r="A9820" s="7">
        <v>-1.34</v>
      </c>
      <c r="B9820" s="7">
        <v>2.7539549999999999</v>
      </c>
    </row>
    <row r="9821" spans="1:2">
      <c r="A9821" s="7">
        <v>-1.34</v>
      </c>
      <c r="B9821" s="7">
        <v>4.2549780000000004</v>
      </c>
    </row>
    <row r="9822" spans="1:2">
      <c r="A9822" s="7">
        <v>-1.34</v>
      </c>
      <c r="B9822" s="7">
        <v>3.3319770000000002</v>
      </c>
    </row>
    <row r="9823" spans="1:2">
      <c r="A9823" s="7">
        <v>-1.34</v>
      </c>
      <c r="B9823" s="7">
        <v>2.3738109999999999</v>
      </c>
    </row>
    <row r="9824" spans="1:2">
      <c r="A9824" s="7">
        <v>-1.34</v>
      </c>
      <c r="B9824" s="7">
        <v>3.6775850000000001</v>
      </c>
    </row>
    <row r="9825" spans="1:2">
      <c r="A9825" s="7">
        <v>-1.34</v>
      </c>
      <c r="B9825" s="7">
        <v>4.0575739999999998</v>
      </c>
    </row>
    <row r="9826" spans="1:2">
      <c r="A9826" s="7">
        <v>-1.34</v>
      </c>
      <c r="B9826" s="7">
        <v>1.900247</v>
      </c>
    </row>
    <row r="9827" spans="1:2">
      <c r="A9827" s="7">
        <v>-1.34</v>
      </c>
      <c r="B9827" s="7">
        <v>3.313132</v>
      </c>
    </row>
    <row r="9828" spans="1:2">
      <c r="A9828" s="7">
        <v>-1.34</v>
      </c>
      <c r="B9828" s="7">
        <v>4.2579710000000004</v>
      </c>
    </row>
    <row r="9829" spans="1:2">
      <c r="A9829" s="7">
        <v>-1.34</v>
      </c>
      <c r="B9829" s="7">
        <v>3.3850419999999999</v>
      </c>
    </row>
    <row r="9830" spans="1:2">
      <c r="A9830" s="7">
        <v>-1.34</v>
      </c>
      <c r="B9830" s="7">
        <v>3.316344</v>
      </c>
    </row>
    <row r="9831" spans="1:2">
      <c r="A9831" s="7">
        <v>-1.34</v>
      </c>
      <c r="B9831" s="7">
        <v>3.2964310000000001</v>
      </c>
    </row>
    <row r="9832" spans="1:2">
      <c r="A9832" s="7">
        <v>-1.34</v>
      </c>
      <c r="B9832" s="7">
        <v>3.4093589999999998</v>
      </c>
    </row>
    <row r="9833" spans="1:2">
      <c r="A9833" s="7">
        <v>-1.34</v>
      </c>
      <c r="B9833" s="7">
        <v>5.4247959999999997</v>
      </c>
    </row>
    <row r="9834" spans="1:2">
      <c r="A9834" s="7">
        <v>-1.34</v>
      </c>
      <c r="B9834" s="7">
        <v>1.811742</v>
      </c>
    </row>
    <row r="9835" spans="1:2">
      <c r="A9835" s="7">
        <v>-1.34</v>
      </c>
      <c r="B9835" s="7">
        <v>3.3726950000000002</v>
      </c>
    </row>
    <row r="9836" spans="1:2">
      <c r="A9836" s="7">
        <v>-1.34</v>
      </c>
      <c r="B9836" s="7">
        <v>3.1766570000000001</v>
      </c>
    </row>
    <row r="9837" spans="1:2">
      <c r="A9837" s="7">
        <v>-1.34</v>
      </c>
      <c r="B9837" s="7">
        <v>3.164949</v>
      </c>
    </row>
    <row r="9838" spans="1:2">
      <c r="A9838" s="7">
        <v>-1.34</v>
      </c>
      <c r="B9838" s="7">
        <v>2.3161990000000001</v>
      </c>
    </row>
    <row r="9839" spans="1:2">
      <c r="A9839" s="7">
        <v>-1.34</v>
      </c>
      <c r="B9839" s="7">
        <v>3.8717929999999998</v>
      </c>
    </row>
    <row r="9840" spans="1:2">
      <c r="A9840" s="7">
        <v>-1.34</v>
      </c>
      <c r="B9840" s="7">
        <v>2.5562909999999999</v>
      </c>
    </row>
    <row r="9841" spans="1:2">
      <c r="A9841" s="7">
        <v>-1.34</v>
      </c>
      <c r="B9841" s="7">
        <v>2.028146</v>
      </c>
    </row>
    <row r="9842" spans="1:2">
      <c r="A9842" s="7">
        <v>-1.34</v>
      </c>
      <c r="B9842" s="7">
        <v>4.6136739999999996</v>
      </c>
    </row>
    <row r="9843" spans="1:2">
      <c r="A9843" s="7">
        <v>-1.34</v>
      </c>
      <c r="B9843" s="7">
        <v>3.0640299999999998</v>
      </c>
    </row>
    <row r="9844" spans="1:2">
      <c r="A9844" s="7">
        <v>-1.34</v>
      </c>
      <c r="B9844" s="7">
        <v>3.6125370000000001</v>
      </c>
    </row>
    <row r="9845" spans="1:2">
      <c r="A9845" s="7">
        <v>-1.34</v>
      </c>
      <c r="B9845" s="7">
        <v>3.6216020000000002</v>
      </c>
    </row>
    <row r="9846" spans="1:2">
      <c r="A9846" s="7">
        <v>-1.34</v>
      </c>
      <c r="B9846" s="7">
        <v>2.1802820000000001</v>
      </c>
    </row>
    <row r="9847" spans="1:2">
      <c r="A9847" s="7">
        <v>-1.34</v>
      </c>
      <c r="B9847" s="7">
        <v>3.697638</v>
      </c>
    </row>
    <row r="9848" spans="1:2">
      <c r="A9848" s="7">
        <v>-1.34</v>
      </c>
      <c r="B9848" s="7">
        <v>2.4979149999999999</v>
      </c>
    </row>
    <row r="9849" spans="1:2">
      <c r="A9849" s="7">
        <v>-1.34</v>
      </c>
      <c r="B9849" s="7">
        <v>2.6201120000000002</v>
      </c>
    </row>
    <row r="9850" spans="1:2">
      <c r="A9850" s="7">
        <v>-1.34</v>
      </c>
      <c r="B9850" s="7">
        <v>2.6585749999999999</v>
      </c>
    </row>
    <row r="9851" spans="1:2">
      <c r="A9851" s="7">
        <v>-1.34</v>
      </c>
      <c r="B9851" s="7">
        <v>3.159897</v>
      </c>
    </row>
    <row r="9852" spans="1:2">
      <c r="A9852" s="7">
        <v>-1.34</v>
      </c>
      <c r="B9852" s="7">
        <v>3.0095879999999999</v>
      </c>
    </row>
    <row r="9853" spans="1:2">
      <c r="A9853" s="7">
        <v>-1.34</v>
      </c>
      <c r="B9853" s="7">
        <v>3.9350010000000002</v>
      </c>
    </row>
    <row r="9854" spans="1:2">
      <c r="A9854" s="7">
        <v>-1.35</v>
      </c>
      <c r="B9854" s="7">
        <v>3.231379</v>
      </c>
    </row>
    <row r="9855" spans="1:2">
      <c r="A9855" s="7">
        <v>-1.35</v>
      </c>
      <c r="B9855" s="7">
        <v>3.0791390000000001</v>
      </c>
    </row>
    <row r="9856" spans="1:2">
      <c r="A9856" s="7">
        <v>-1.35</v>
      </c>
      <c r="B9856" s="7">
        <v>4.5533400000000004</v>
      </c>
    </row>
    <row r="9857" spans="1:2">
      <c r="A9857" s="7">
        <v>-1.35</v>
      </c>
      <c r="B9857" s="7">
        <v>4.6616479999999996</v>
      </c>
    </row>
    <row r="9858" spans="1:2">
      <c r="A9858" s="7">
        <v>-1.35</v>
      </c>
      <c r="B9858" s="7">
        <v>3.6609069999999999</v>
      </c>
    </row>
    <row r="9859" spans="1:2">
      <c r="A9859" s="7">
        <v>-1.35</v>
      </c>
      <c r="B9859" s="7">
        <v>2.9144580000000002</v>
      </c>
    </row>
    <row r="9860" spans="1:2">
      <c r="A9860" s="7">
        <v>-1.35</v>
      </c>
      <c r="B9860" s="7">
        <v>3.7487240000000002</v>
      </c>
    </row>
    <row r="9861" spans="1:2">
      <c r="A9861" s="7">
        <v>-1.35</v>
      </c>
      <c r="B9861" s="7">
        <v>5.9179209999999998</v>
      </c>
    </row>
    <row r="9862" spans="1:2">
      <c r="A9862" s="7">
        <v>-1.35</v>
      </c>
      <c r="B9862" s="7">
        <v>2.159824</v>
      </c>
    </row>
    <row r="9863" spans="1:2">
      <c r="A9863" s="7">
        <v>-1.35</v>
      </c>
      <c r="B9863" s="7">
        <v>2.3619300000000001</v>
      </c>
    </row>
    <row r="9864" spans="1:2">
      <c r="A9864" s="7">
        <v>-1.35</v>
      </c>
      <c r="B9864" s="7">
        <v>5.0482500000000003</v>
      </c>
    </row>
    <row r="9865" spans="1:2">
      <c r="A9865" s="7">
        <v>-1.35</v>
      </c>
      <c r="B9865" s="7">
        <v>2.772106</v>
      </c>
    </row>
    <row r="9866" spans="1:2">
      <c r="A9866" s="7">
        <v>-1.35</v>
      </c>
      <c r="B9866" s="7">
        <v>1.3288230000000001</v>
      </c>
    </row>
    <row r="9867" spans="1:2">
      <c r="A9867" s="7">
        <v>-1.35</v>
      </c>
      <c r="B9867" s="7">
        <v>1.3288230000000001</v>
      </c>
    </row>
    <row r="9868" spans="1:2">
      <c r="A9868" s="7">
        <v>-1.35</v>
      </c>
      <c r="B9868" s="7">
        <v>2.0251429999999999</v>
      </c>
    </row>
    <row r="9869" spans="1:2">
      <c r="A9869" s="7">
        <v>-1.35</v>
      </c>
      <c r="B9869" s="7">
        <v>2.0251429999999999</v>
      </c>
    </row>
    <row r="9870" spans="1:2">
      <c r="A9870" s="7">
        <v>-1.35</v>
      </c>
      <c r="B9870" s="7">
        <v>2.0134439999999998</v>
      </c>
    </row>
    <row r="9871" spans="1:2">
      <c r="A9871" s="7">
        <v>-1.35</v>
      </c>
      <c r="B9871" s="7">
        <v>2.2444199999999999</v>
      </c>
    </row>
    <row r="9872" spans="1:2">
      <c r="A9872" s="7">
        <v>-1.35</v>
      </c>
      <c r="B9872" s="7">
        <v>3.6430159999999998</v>
      </c>
    </row>
    <row r="9873" spans="1:2">
      <c r="A9873" s="7">
        <v>-1.35</v>
      </c>
      <c r="B9873" s="7">
        <v>2.7913130000000002</v>
      </c>
    </row>
    <row r="9874" spans="1:2">
      <c r="A9874" s="7">
        <v>-1.35</v>
      </c>
      <c r="B9874" s="7">
        <v>3.1567720000000001</v>
      </c>
    </row>
    <row r="9875" spans="1:2">
      <c r="A9875" s="7">
        <v>-1.35</v>
      </c>
      <c r="B9875" s="7">
        <v>3.856563</v>
      </c>
    </row>
    <row r="9876" spans="1:2">
      <c r="A9876" s="7">
        <v>-1.35</v>
      </c>
      <c r="B9876" s="7">
        <v>3.2093889999999998</v>
      </c>
    </row>
    <row r="9877" spans="1:2">
      <c r="A9877" s="7">
        <v>-1.35</v>
      </c>
      <c r="B9877" s="7">
        <v>4.9644779999999997</v>
      </c>
    </row>
    <row r="9878" spans="1:2">
      <c r="A9878" s="7">
        <v>-1.35</v>
      </c>
      <c r="B9878" s="7">
        <v>2.4875029999999998</v>
      </c>
    </row>
    <row r="9879" spans="1:2">
      <c r="A9879" s="7">
        <v>-1.35</v>
      </c>
      <c r="B9879" s="7">
        <v>2.1698879999999998</v>
      </c>
    </row>
    <row r="9880" spans="1:2">
      <c r="A9880" s="7">
        <v>-1.35</v>
      </c>
      <c r="B9880" s="7">
        <v>4.0363129999999998</v>
      </c>
    </row>
    <row r="9881" spans="1:2">
      <c r="A9881" s="7">
        <v>-1.35</v>
      </c>
      <c r="B9881" s="7">
        <v>3.727535</v>
      </c>
    </row>
    <row r="9882" spans="1:2">
      <c r="A9882" s="7">
        <v>-1.35</v>
      </c>
      <c r="B9882" s="7">
        <v>3.0876350000000001</v>
      </c>
    </row>
    <row r="9883" spans="1:2">
      <c r="A9883" s="7">
        <v>-1.35</v>
      </c>
      <c r="B9883" s="7">
        <v>3.2290830000000001</v>
      </c>
    </row>
    <row r="9884" spans="1:2">
      <c r="A9884" s="7">
        <v>-1.35</v>
      </c>
      <c r="B9884" s="7">
        <v>2.7205940000000002</v>
      </c>
    </row>
    <row r="9885" spans="1:2">
      <c r="A9885" s="7">
        <v>-1.35</v>
      </c>
      <c r="B9885" s="7">
        <v>1.935997</v>
      </c>
    </row>
    <row r="9886" spans="1:2">
      <c r="A9886" s="7">
        <v>-1.35</v>
      </c>
      <c r="B9886" s="7">
        <v>2.9737939999999998</v>
      </c>
    </row>
    <row r="9887" spans="1:2">
      <c r="A9887" s="7">
        <v>-1.35</v>
      </c>
      <c r="B9887" s="7">
        <v>3.3231630000000001</v>
      </c>
    </row>
    <row r="9888" spans="1:2">
      <c r="A9888" s="7">
        <v>-1.35</v>
      </c>
      <c r="B9888" s="7">
        <v>3.9656720000000001</v>
      </c>
    </row>
    <row r="9889" spans="1:2">
      <c r="A9889" s="7">
        <v>-1.35</v>
      </c>
      <c r="B9889" s="7">
        <v>2.8013050000000002</v>
      </c>
    </row>
    <row r="9890" spans="1:2">
      <c r="A9890" s="7">
        <v>-1.35</v>
      </c>
      <c r="B9890" s="7">
        <v>3.5212650000000001</v>
      </c>
    </row>
    <row r="9891" spans="1:2">
      <c r="A9891" s="7">
        <v>-1.35</v>
      </c>
      <c r="B9891" s="7">
        <v>3.1941419999999998</v>
      </c>
    </row>
    <row r="9892" spans="1:2">
      <c r="A9892" s="7">
        <v>-1.35</v>
      </c>
      <c r="B9892" s="7">
        <v>2.3996840000000002</v>
      </c>
    </row>
    <row r="9893" spans="1:2">
      <c r="A9893" s="7">
        <v>-1.36</v>
      </c>
      <c r="B9893" s="7">
        <v>2.6549969999999998</v>
      </c>
    </row>
    <row r="9894" spans="1:2">
      <c r="A9894" s="7">
        <v>-1.36</v>
      </c>
      <c r="B9894" s="7">
        <v>4.0072000000000001</v>
      </c>
    </row>
    <row r="9895" spans="1:2">
      <c r="A9895" s="7">
        <v>-1.36</v>
      </c>
      <c r="B9895" s="7">
        <v>3.5559159999999999</v>
      </c>
    </row>
    <row r="9896" spans="1:2">
      <c r="A9896" s="7">
        <v>-1.36</v>
      </c>
      <c r="B9896" s="7">
        <v>4.717676</v>
      </c>
    </row>
    <row r="9897" spans="1:2">
      <c r="A9897" s="7">
        <v>-1.36</v>
      </c>
      <c r="B9897" s="7">
        <v>2.2492890000000001</v>
      </c>
    </row>
    <row r="9898" spans="1:2">
      <c r="A9898" s="7">
        <v>-1.36</v>
      </c>
      <c r="B9898" s="7">
        <v>1.5137989999999999</v>
      </c>
    </row>
    <row r="9899" spans="1:2">
      <c r="A9899" s="7">
        <v>-1.36</v>
      </c>
      <c r="B9899" s="7">
        <v>3.1517949999999999</v>
      </c>
    </row>
    <row r="9900" spans="1:2">
      <c r="A9900" s="7">
        <v>-1.36</v>
      </c>
      <c r="B9900" s="7">
        <v>3.5315219999999998</v>
      </c>
    </row>
    <row r="9901" spans="1:2">
      <c r="A9901" s="7">
        <v>-1.36</v>
      </c>
      <c r="B9901" s="7">
        <v>2.7284259999999998</v>
      </c>
    </row>
    <row r="9902" spans="1:2">
      <c r="A9902" s="7">
        <v>-1.36</v>
      </c>
      <c r="B9902" s="7">
        <v>2.9062299999999999</v>
      </c>
    </row>
    <row r="9903" spans="1:2">
      <c r="A9903" s="7">
        <v>-1.36</v>
      </c>
      <c r="B9903" s="7">
        <v>6.2520319999999998</v>
      </c>
    </row>
    <row r="9904" spans="1:2">
      <c r="A9904" s="7">
        <v>-1.36</v>
      </c>
      <c r="B9904" s="7">
        <v>3.0192950000000001</v>
      </c>
    </row>
    <row r="9905" spans="1:2">
      <c r="A9905" s="7">
        <v>-1.36</v>
      </c>
      <c r="B9905" s="7">
        <v>2.8704149999999999</v>
      </c>
    </row>
    <row r="9906" spans="1:2">
      <c r="A9906" s="7">
        <v>-1.37</v>
      </c>
      <c r="B9906" s="7">
        <v>5.5194720000000004</v>
      </c>
    </row>
    <row r="9907" spans="1:2">
      <c r="A9907" s="7">
        <v>-1.37</v>
      </c>
      <c r="B9907" s="7">
        <v>2.7143459999999999</v>
      </c>
    </row>
    <row r="9908" spans="1:2">
      <c r="A9908" s="7">
        <v>-1.37</v>
      </c>
      <c r="B9908" s="7">
        <v>3.9431099999999999</v>
      </c>
    </row>
    <row r="9909" spans="1:2">
      <c r="A9909" s="7">
        <v>-1.37</v>
      </c>
      <c r="B9909" s="7">
        <v>3.451295</v>
      </c>
    </row>
    <row r="9910" spans="1:2">
      <c r="A9910" s="7">
        <v>-1.37</v>
      </c>
      <c r="B9910" s="7">
        <v>2.806413</v>
      </c>
    </row>
    <row r="9911" spans="1:2">
      <c r="A9911" s="7">
        <v>-1.37</v>
      </c>
      <c r="B9911" s="7">
        <v>1.4918709999999999</v>
      </c>
    </row>
    <row r="9912" spans="1:2">
      <c r="A9912" s="7">
        <v>-1.37</v>
      </c>
      <c r="B9912" s="7">
        <v>2.6982339999999998</v>
      </c>
    </row>
    <row r="9913" spans="1:2">
      <c r="A9913" s="7">
        <v>-1.37</v>
      </c>
      <c r="B9913" s="7">
        <v>3.2402510000000002</v>
      </c>
    </row>
    <row r="9914" spans="1:2">
      <c r="A9914" s="7">
        <v>-1.37</v>
      </c>
      <c r="B9914" s="7">
        <v>3.2430810000000001</v>
      </c>
    </row>
    <row r="9915" spans="1:2">
      <c r="A9915" s="7">
        <v>-1.37</v>
      </c>
      <c r="B9915" s="7">
        <v>2.88287</v>
      </c>
    </row>
    <row r="9916" spans="1:2">
      <c r="A9916" s="7">
        <v>-1.37</v>
      </c>
      <c r="B9916" s="7">
        <v>5.0020239999999996</v>
      </c>
    </row>
    <row r="9917" spans="1:2">
      <c r="A9917" s="7">
        <v>-1.37</v>
      </c>
      <c r="B9917" s="7">
        <v>3.8694839999999999</v>
      </c>
    </row>
    <row r="9918" spans="1:2">
      <c r="A9918" s="7">
        <v>-1.37</v>
      </c>
      <c r="B9918" s="7">
        <v>1.6758820000000001</v>
      </c>
    </row>
    <row r="9919" spans="1:2">
      <c r="A9919" s="7">
        <v>-1.37</v>
      </c>
      <c r="B9919" s="7">
        <v>3.7989410000000001</v>
      </c>
    </row>
    <row r="9920" spans="1:2">
      <c r="A9920" s="7">
        <v>-1.37</v>
      </c>
      <c r="B9920" s="7">
        <v>2.6614049999999998</v>
      </c>
    </row>
    <row r="9921" spans="1:2">
      <c r="A9921" s="7">
        <v>-1.37</v>
      </c>
      <c r="B9921" s="7">
        <v>1.918784</v>
      </c>
    </row>
    <row r="9922" spans="1:2">
      <c r="A9922" s="7">
        <v>-1.37</v>
      </c>
      <c r="B9922" s="7">
        <v>3.6038790000000001</v>
      </c>
    </row>
    <row r="9923" spans="1:2">
      <c r="A9923" s="7">
        <v>-1.37</v>
      </c>
      <c r="B9923" s="7">
        <v>4.2939160000000003</v>
      </c>
    </row>
    <row r="9924" spans="1:2">
      <c r="A9924" s="7">
        <v>-1.37</v>
      </c>
      <c r="B9924" s="7">
        <v>3.4815420000000001</v>
      </c>
    </row>
    <row r="9925" spans="1:2">
      <c r="A9925" s="7">
        <v>-1.37</v>
      </c>
      <c r="B9925" s="7">
        <v>2.7752409999999998</v>
      </c>
    </row>
    <row r="9926" spans="1:2">
      <c r="A9926" s="7">
        <v>-1.37</v>
      </c>
      <c r="B9926" s="7">
        <v>3.914873</v>
      </c>
    </row>
    <row r="9927" spans="1:2">
      <c r="A9927" s="7">
        <v>-1.37</v>
      </c>
      <c r="B9927" s="7">
        <v>4.3118239999999997</v>
      </c>
    </row>
    <row r="9928" spans="1:2">
      <c r="A9928" s="7">
        <v>-1.37</v>
      </c>
      <c r="B9928" s="7">
        <v>4.3118239999999997</v>
      </c>
    </row>
    <row r="9929" spans="1:2">
      <c r="A9929" s="7">
        <v>-1.37</v>
      </c>
      <c r="B9929" s="7">
        <v>3.8627310000000001</v>
      </c>
    </row>
    <row r="9930" spans="1:2">
      <c r="A9930" s="7">
        <v>-1.37</v>
      </c>
      <c r="B9930" s="7">
        <v>3.8039670000000001</v>
      </c>
    </row>
    <row r="9931" spans="1:2">
      <c r="A9931" s="7">
        <v>-1.37</v>
      </c>
      <c r="B9931" s="7">
        <v>3.8039670000000001</v>
      </c>
    </row>
    <row r="9932" spans="1:2">
      <c r="A9932" s="7">
        <v>-1.37</v>
      </c>
      <c r="B9932" s="7">
        <v>2.4169170000000002</v>
      </c>
    </row>
    <row r="9933" spans="1:2">
      <c r="A9933" s="7">
        <v>-1.38</v>
      </c>
      <c r="B9933" s="7">
        <v>3.9712000000000001</v>
      </c>
    </row>
    <row r="9934" spans="1:2">
      <c r="A9934" s="7">
        <v>-1.38</v>
      </c>
      <c r="B9934" s="7">
        <v>4.9622809999999999</v>
      </c>
    </row>
    <row r="9935" spans="1:2">
      <c r="A9935" s="7">
        <v>-1.38</v>
      </c>
      <c r="B9935" s="7">
        <v>3.1970149999999999</v>
      </c>
    </row>
    <row r="9936" spans="1:2">
      <c r="A9936" s="7">
        <v>-1.38</v>
      </c>
      <c r="B9936" s="7">
        <v>3.2031360000000002</v>
      </c>
    </row>
    <row r="9937" spans="1:2">
      <c r="A9937" s="7">
        <v>-1.38</v>
      </c>
      <c r="B9937" s="7">
        <v>4.624854</v>
      </c>
    </row>
    <row r="9938" spans="1:2">
      <c r="A9938" s="7">
        <v>-1.38</v>
      </c>
      <c r="B9938" s="7">
        <v>4.624854</v>
      </c>
    </row>
    <row r="9939" spans="1:2">
      <c r="A9939" s="7">
        <v>-1.38</v>
      </c>
      <c r="B9939" s="7">
        <v>3.1831689999999999</v>
      </c>
    </row>
    <row r="9940" spans="1:2">
      <c r="A9940" s="7">
        <v>-1.38</v>
      </c>
      <c r="B9940" s="7">
        <v>3.150614</v>
      </c>
    </row>
    <row r="9941" spans="1:2">
      <c r="A9941" s="7">
        <v>-1.38</v>
      </c>
      <c r="B9941" s="7">
        <v>3.7973889999999999</v>
      </c>
    </row>
    <row r="9942" spans="1:2">
      <c r="A9942" s="7">
        <v>-1.38</v>
      </c>
      <c r="B9942" s="7">
        <v>4.8055839999999996</v>
      </c>
    </row>
    <row r="9943" spans="1:2">
      <c r="A9943" s="7">
        <v>-1.38</v>
      </c>
      <c r="B9943" s="7">
        <v>2.7436829999999999</v>
      </c>
    </row>
    <row r="9944" spans="1:2">
      <c r="A9944" s="7">
        <v>-1.38</v>
      </c>
      <c r="B9944" s="7">
        <v>4.7301989999999998</v>
      </c>
    </row>
    <row r="9945" spans="1:2">
      <c r="A9945" s="7">
        <v>-1.38</v>
      </c>
      <c r="B9945" s="7">
        <v>3.042424</v>
      </c>
    </row>
    <row r="9946" spans="1:2">
      <c r="A9946" s="7">
        <v>-1.38</v>
      </c>
      <c r="B9946" s="7">
        <v>3.3062399999999998</v>
      </c>
    </row>
    <row r="9947" spans="1:2">
      <c r="A9947" s="7">
        <v>-1.38</v>
      </c>
      <c r="B9947" s="7">
        <v>5.5043769999999999</v>
      </c>
    </row>
    <row r="9948" spans="1:2">
      <c r="A9948" s="7">
        <v>-1.38</v>
      </c>
      <c r="B9948" s="7">
        <v>3.427994</v>
      </c>
    </row>
    <row r="9949" spans="1:2">
      <c r="A9949" s="7">
        <v>-1.38</v>
      </c>
      <c r="B9949" s="7">
        <v>4.4111659999999997</v>
      </c>
    </row>
    <row r="9950" spans="1:2">
      <c r="A9950" s="7">
        <v>-1.38</v>
      </c>
      <c r="B9950" s="7">
        <v>4.109445</v>
      </c>
    </row>
    <row r="9951" spans="1:2">
      <c r="A9951" s="7">
        <v>-1.38</v>
      </c>
      <c r="B9951" s="7">
        <v>3.5289649999999999</v>
      </c>
    </row>
    <row r="9952" spans="1:2">
      <c r="A9952" s="7">
        <v>-1.38</v>
      </c>
      <c r="B9952" s="7">
        <v>1.50739</v>
      </c>
    </row>
    <row r="9953" spans="1:2">
      <c r="A9953" s="7">
        <v>-1.38</v>
      </c>
      <c r="B9953" s="7">
        <v>4.0703719999999999</v>
      </c>
    </row>
    <row r="9954" spans="1:2">
      <c r="A9954" s="7">
        <v>-1.38</v>
      </c>
      <c r="B9954" s="7">
        <v>3.610411</v>
      </c>
    </row>
    <row r="9955" spans="1:2">
      <c r="A9955" s="7">
        <v>-1.38</v>
      </c>
      <c r="B9955" s="7">
        <v>4.2440670000000003</v>
      </c>
    </row>
    <row r="9956" spans="1:2">
      <c r="A9956" s="7">
        <v>-1.38</v>
      </c>
      <c r="B9956" s="7">
        <v>1.4197919999999999</v>
      </c>
    </row>
    <row r="9957" spans="1:2">
      <c r="A9957" s="7">
        <v>-1.38</v>
      </c>
      <c r="B9957" s="7">
        <v>4.8564590000000001</v>
      </c>
    </row>
    <row r="9958" spans="1:2">
      <c r="A9958" s="7">
        <v>-1.38</v>
      </c>
      <c r="B9958" s="7">
        <v>2.7744970000000002</v>
      </c>
    </row>
    <row r="9959" spans="1:2">
      <c r="A9959" s="7">
        <v>-1.38</v>
      </c>
      <c r="B9959" s="7">
        <v>3.2413080000000001</v>
      </c>
    </row>
    <row r="9960" spans="1:2">
      <c r="A9960" s="7">
        <v>-1.38</v>
      </c>
      <c r="B9960" s="7">
        <v>3.2413080000000001</v>
      </c>
    </row>
    <row r="9961" spans="1:2">
      <c r="A9961" s="7">
        <v>-1.38</v>
      </c>
      <c r="B9961" s="7">
        <v>3.8193999999999999</v>
      </c>
    </row>
    <row r="9962" spans="1:2">
      <c r="A9962" s="7">
        <v>-1.38</v>
      </c>
      <c r="B9962" s="7">
        <v>4.0798629999999996</v>
      </c>
    </row>
    <row r="9963" spans="1:2">
      <c r="A9963" s="7">
        <v>-1.39</v>
      </c>
      <c r="B9963" s="7">
        <v>3.9187910000000001</v>
      </c>
    </row>
    <row r="9964" spans="1:2">
      <c r="A9964" s="7">
        <v>-1.39</v>
      </c>
      <c r="B9964" s="7">
        <v>5.0982700000000003</v>
      </c>
    </row>
    <row r="9965" spans="1:2">
      <c r="A9965" s="7">
        <v>-1.39</v>
      </c>
      <c r="B9965" s="7">
        <v>2.1556540000000002</v>
      </c>
    </row>
    <row r="9966" spans="1:2">
      <c r="A9966" s="7">
        <v>-1.39</v>
      </c>
      <c r="B9966" s="7">
        <v>2.8326829999999998</v>
      </c>
    </row>
    <row r="9967" spans="1:2">
      <c r="A9967" s="7">
        <v>-1.39</v>
      </c>
      <c r="B9967" s="7">
        <v>1.744205</v>
      </c>
    </row>
    <row r="9968" spans="1:2">
      <c r="A9968" s="7">
        <v>-1.39</v>
      </c>
      <c r="B9968" s="7">
        <v>3.083526</v>
      </c>
    </row>
    <row r="9969" spans="1:2">
      <c r="A9969" s="7">
        <v>-1.39</v>
      </c>
      <c r="B9969" s="7">
        <v>1.58192</v>
      </c>
    </row>
    <row r="9970" spans="1:2">
      <c r="A9970" s="7">
        <v>-1.39</v>
      </c>
      <c r="B9970" s="7">
        <v>3.927721</v>
      </c>
    </row>
    <row r="9971" spans="1:2">
      <c r="A9971" s="7">
        <v>-1.39</v>
      </c>
      <c r="B9971" s="7">
        <v>3.9928029999999999</v>
      </c>
    </row>
    <row r="9972" spans="1:2">
      <c r="A9972" s="7">
        <v>-1.39</v>
      </c>
      <c r="B9972" s="7">
        <v>4.9357699999999998</v>
      </c>
    </row>
    <row r="9973" spans="1:2">
      <c r="A9973" s="7">
        <v>-1.39</v>
      </c>
      <c r="B9973" s="7">
        <v>4.257301</v>
      </c>
    </row>
    <row r="9974" spans="1:2">
      <c r="A9974" s="7">
        <v>-1.39</v>
      </c>
      <c r="B9974" s="7">
        <v>4.257301</v>
      </c>
    </row>
    <row r="9975" spans="1:2">
      <c r="A9975" s="7">
        <v>-1.39</v>
      </c>
      <c r="B9975" s="7">
        <v>2.1505079999999999</v>
      </c>
    </row>
    <row r="9976" spans="1:2">
      <c r="A9976" s="7">
        <v>-1.39</v>
      </c>
      <c r="B9976" s="7">
        <v>1.713131</v>
      </c>
    </row>
    <row r="9977" spans="1:2">
      <c r="A9977" s="7">
        <v>-1.39</v>
      </c>
      <c r="B9977" s="7">
        <v>2.1872449999999999</v>
      </c>
    </row>
    <row r="9978" spans="1:2">
      <c r="A9978" s="7">
        <v>-1.39</v>
      </c>
      <c r="B9978" s="7">
        <v>2.232246</v>
      </c>
    </row>
    <row r="9979" spans="1:2">
      <c r="A9979" s="7">
        <v>-1.39</v>
      </c>
      <c r="B9979" s="7">
        <v>2.9497339999999999</v>
      </c>
    </row>
    <row r="9980" spans="1:2">
      <c r="A9980" s="7">
        <v>-1.39</v>
      </c>
      <c r="B9980" s="7">
        <v>2.5191750000000002</v>
      </c>
    </row>
    <row r="9981" spans="1:2">
      <c r="A9981" s="7">
        <v>-1.39</v>
      </c>
      <c r="B9981" s="7">
        <v>4.0637189999999999</v>
      </c>
    </row>
    <row r="9982" spans="1:2">
      <c r="A9982" s="7">
        <v>-1.39</v>
      </c>
      <c r="B9982" s="7">
        <v>4.4197300000000004</v>
      </c>
    </row>
    <row r="9983" spans="1:2">
      <c r="A9983" s="7">
        <v>-1.39</v>
      </c>
      <c r="B9983" s="7">
        <v>2.7840630000000002</v>
      </c>
    </row>
    <row r="9984" spans="1:2">
      <c r="A9984" s="7">
        <v>-1.39</v>
      </c>
      <c r="B9984" s="7">
        <v>2.5076149999999999</v>
      </c>
    </row>
    <row r="9985" spans="1:2">
      <c r="A9985" s="7">
        <v>-1.39</v>
      </c>
      <c r="B9985" s="7">
        <v>3.2567919999999999</v>
      </c>
    </row>
    <row r="9986" spans="1:2">
      <c r="A9986" s="7">
        <v>-1.39</v>
      </c>
      <c r="B9986" s="7">
        <v>3.2567919999999999</v>
      </c>
    </row>
    <row r="9987" spans="1:2">
      <c r="A9987" s="7">
        <v>-1.39</v>
      </c>
      <c r="B9987" s="7">
        <v>3.2567919999999999</v>
      </c>
    </row>
    <row r="9988" spans="1:2">
      <c r="A9988" s="7">
        <v>-1.39</v>
      </c>
      <c r="B9988" s="7">
        <v>3.2567919999999999</v>
      </c>
    </row>
    <row r="9989" spans="1:2">
      <c r="A9989" s="7">
        <v>-1.39</v>
      </c>
      <c r="B9989" s="7">
        <v>3.4812799999999999</v>
      </c>
    </row>
    <row r="9990" spans="1:2">
      <c r="A9990" s="7">
        <v>-1.39</v>
      </c>
      <c r="B9990" s="7">
        <v>2.3553519999999999</v>
      </c>
    </row>
    <row r="9991" spans="1:2">
      <c r="A9991" s="7">
        <v>-1.39</v>
      </c>
      <c r="B9991" s="7">
        <v>2.5253199999999998</v>
      </c>
    </row>
    <row r="9992" spans="1:2">
      <c r="A9992" s="7">
        <v>-1.39</v>
      </c>
      <c r="B9992" s="7">
        <v>4.6060949999999998</v>
      </c>
    </row>
    <row r="9993" spans="1:2">
      <c r="A9993" s="7">
        <v>-1.39</v>
      </c>
      <c r="B9993" s="7">
        <v>4.1255699999999997</v>
      </c>
    </row>
    <row r="9994" spans="1:2">
      <c r="A9994" s="7">
        <v>-1.39</v>
      </c>
      <c r="B9994" s="7">
        <v>2.5936599999999999</v>
      </c>
    </row>
    <row r="9995" spans="1:2">
      <c r="A9995" s="7">
        <v>-1.39</v>
      </c>
      <c r="B9995" s="7">
        <v>1.54975</v>
      </c>
    </row>
    <row r="9996" spans="1:2">
      <c r="A9996" s="7">
        <v>-1.39</v>
      </c>
      <c r="B9996" s="7">
        <v>3.5678969999999999</v>
      </c>
    </row>
    <row r="9997" spans="1:2">
      <c r="A9997" s="7">
        <v>-1.4</v>
      </c>
      <c r="B9997" s="7">
        <v>3.2333270000000001</v>
      </c>
    </row>
    <row r="9998" spans="1:2">
      <c r="A9998" s="7">
        <v>-1.4</v>
      </c>
      <c r="B9998" s="7">
        <v>3.8999799999999998</v>
      </c>
    </row>
    <row r="9999" spans="1:2">
      <c r="A9999" s="7">
        <v>-1.4</v>
      </c>
      <c r="B9999" s="7">
        <v>4.7749689999999996</v>
      </c>
    </row>
    <row r="10000" spans="1:2">
      <c r="A10000" s="7">
        <v>-1.4</v>
      </c>
      <c r="B10000" s="7">
        <v>2.4771139999999998</v>
      </c>
    </row>
    <row r="10001" spans="1:2">
      <c r="A10001" s="7">
        <v>-1.4</v>
      </c>
      <c r="B10001" s="7">
        <v>2.1905320000000001</v>
      </c>
    </row>
    <row r="10002" spans="1:2">
      <c r="A10002" s="7">
        <v>-1.4</v>
      </c>
      <c r="B10002" s="7">
        <v>2.156895</v>
      </c>
    </row>
    <row r="10003" spans="1:2">
      <c r="A10003" s="7">
        <v>-1.4</v>
      </c>
      <c r="B10003" s="7">
        <v>2.697082</v>
      </c>
    </row>
    <row r="10004" spans="1:2">
      <c r="A10004" s="7">
        <v>-1.4</v>
      </c>
      <c r="B10004" s="7">
        <v>2.534338</v>
      </c>
    </row>
    <row r="10005" spans="1:2">
      <c r="A10005" s="7">
        <v>-1.4</v>
      </c>
      <c r="B10005" s="7">
        <v>3.9659789999999999</v>
      </c>
    </row>
    <row r="10006" spans="1:2">
      <c r="A10006" s="7">
        <v>-1.4</v>
      </c>
      <c r="B10006" s="7">
        <v>4.9956319999999996</v>
      </c>
    </row>
    <row r="10007" spans="1:2">
      <c r="A10007" s="7">
        <v>-1.4</v>
      </c>
      <c r="B10007" s="7">
        <v>4.4530979999999998</v>
      </c>
    </row>
    <row r="10008" spans="1:2">
      <c r="A10008" s="7">
        <v>-1.4</v>
      </c>
      <c r="B10008" s="7">
        <v>3.4328639999999999</v>
      </c>
    </row>
    <row r="10009" spans="1:2">
      <c r="A10009" s="7">
        <v>-1.4</v>
      </c>
      <c r="B10009" s="7">
        <v>2.684383</v>
      </c>
    </row>
    <row r="10010" spans="1:2">
      <c r="A10010" s="7">
        <v>-1.4</v>
      </c>
      <c r="B10010" s="7">
        <v>4.3496300000000003</v>
      </c>
    </row>
    <row r="10011" spans="1:2">
      <c r="A10011" s="7">
        <v>-1.4</v>
      </c>
      <c r="B10011" s="7">
        <v>3.3923369999999999</v>
      </c>
    </row>
    <row r="10012" spans="1:2">
      <c r="A10012" s="7">
        <v>-1.4</v>
      </c>
      <c r="B10012" s="7">
        <v>3.3923369999999999</v>
      </c>
    </row>
    <row r="10013" spans="1:2">
      <c r="A10013" s="7">
        <v>-1.4</v>
      </c>
      <c r="B10013" s="7">
        <v>4.757682</v>
      </c>
    </row>
    <row r="10014" spans="1:2">
      <c r="A10014" s="7">
        <v>-1.4</v>
      </c>
      <c r="B10014" s="7">
        <v>2.5543279999999999</v>
      </c>
    </row>
    <row r="10015" spans="1:2">
      <c r="A10015" s="7">
        <v>-1.4</v>
      </c>
      <c r="B10015" s="7">
        <v>3.7625639999999998</v>
      </c>
    </row>
    <row r="10016" spans="1:2">
      <c r="A10016" s="7">
        <v>-1.4</v>
      </c>
      <c r="B10016" s="7">
        <v>3.212993</v>
      </c>
    </row>
    <row r="10017" spans="1:2">
      <c r="A10017" s="7">
        <v>-1.4</v>
      </c>
      <c r="B10017" s="7">
        <v>2.6587489999999998</v>
      </c>
    </row>
    <row r="10018" spans="1:2">
      <c r="A10018" s="7">
        <v>-1.4</v>
      </c>
      <c r="B10018" s="7">
        <v>3.8128039999999999</v>
      </c>
    </row>
    <row r="10019" spans="1:2">
      <c r="A10019" s="7">
        <v>-1.4</v>
      </c>
      <c r="B10019" s="7">
        <v>3.3165469999999999</v>
      </c>
    </row>
    <row r="10020" spans="1:2">
      <c r="A10020" s="7">
        <v>-1.4</v>
      </c>
      <c r="B10020" s="7">
        <v>2.8392050000000002</v>
      </c>
    </row>
    <row r="10021" spans="1:2">
      <c r="A10021" s="7">
        <v>-1.4</v>
      </c>
      <c r="B10021" s="7">
        <v>3.4138009999999999</v>
      </c>
    </row>
    <row r="10022" spans="1:2">
      <c r="A10022" s="7">
        <v>-1.4</v>
      </c>
      <c r="B10022" s="7">
        <v>2.5194730000000001</v>
      </c>
    </row>
    <row r="10023" spans="1:2">
      <c r="A10023" s="7">
        <v>-1.4</v>
      </c>
      <c r="B10023" s="7">
        <v>3.5086149999999998</v>
      </c>
    </row>
    <row r="10024" spans="1:2">
      <c r="A10024" s="7">
        <v>-1.4</v>
      </c>
      <c r="B10024" s="7">
        <v>4.238378</v>
      </c>
    </row>
    <row r="10025" spans="1:2">
      <c r="A10025" s="7">
        <v>-1.4</v>
      </c>
      <c r="B10025" s="7">
        <v>2.6157859999999999</v>
      </c>
    </row>
    <row r="10026" spans="1:2">
      <c r="A10026" s="7">
        <v>-1.41</v>
      </c>
      <c r="B10026" s="7">
        <v>2.1786989999999999</v>
      </c>
    </row>
    <row r="10027" spans="1:2">
      <c r="A10027" s="7">
        <v>-1.41</v>
      </c>
      <c r="B10027" s="7">
        <v>3.3746830000000001</v>
      </c>
    </row>
    <row r="10028" spans="1:2">
      <c r="A10028" s="7">
        <v>-1.41</v>
      </c>
      <c r="B10028" s="7">
        <v>1.6050679999999999</v>
      </c>
    </row>
    <row r="10029" spans="1:2">
      <c r="A10029" s="7">
        <v>-1.41</v>
      </c>
      <c r="B10029" s="7">
        <v>3.7231369999999999</v>
      </c>
    </row>
    <row r="10030" spans="1:2">
      <c r="A10030" s="7">
        <v>-1.41</v>
      </c>
      <c r="B10030" s="7">
        <v>2.5378759999999998</v>
      </c>
    </row>
    <row r="10031" spans="1:2">
      <c r="A10031" s="7">
        <v>-1.41</v>
      </c>
      <c r="B10031" s="7">
        <v>3.3744529999999999</v>
      </c>
    </row>
    <row r="10032" spans="1:2">
      <c r="A10032" s="7">
        <v>-1.41</v>
      </c>
      <c r="B10032" s="7">
        <v>3.6245099999999999</v>
      </c>
    </row>
    <row r="10033" spans="1:2">
      <c r="A10033" s="7">
        <v>-1.41</v>
      </c>
      <c r="B10033" s="7">
        <v>1.766715</v>
      </c>
    </row>
    <row r="10034" spans="1:2">
      <c r="A10034" s="7">
        <v>-1.41</v>
      </c>
      <c r="B10034" s="7">
        <v>3.3943129999999999</v>
      </c>
    </row>
    <row r="10035" spans="1:2">
      <c r="A10035" s="7">
        <v>-1.41</v>
      </c>
      <c r="B10035" s="7">
        <v>1.5831</v>
      </c>
    </row>
    <row r="10036" spans="1:2">
      <c r="A10036" s="7">
        <v>-1.41</v>
      </c>
      <c r="B10036" s="7">
        <v>4.8895900000000001</v>
      </c>
    </row>
    <row r="10037" spans="1:2">
      <c r="A10037" s="7">
        <v>-1.41</v>
      </c>
      <c r="B10037" s="7">
        <v>3.5420739999999999</v>
      </c>
    </row>
    <row r="10038" spans="1:2">
      <c r="A10038" s="7">
        <v>-1.41</v>
      </c>
      <c r="B10038" s="7">
        <v>2.3537189999999999</v>
      </c>
    </row>
    <row r="10039" spans="1:2">
      <c r="A10039" s="7">
        <v>-1.41</v>
      </c>
      <c r="B10039" s="7">
        <v>3.6044909999999999</v>
      </c>
    </row>
    <row r="10040" spans="1:2">
      <c r="A10040" s="7">
        <v>-1.41</v>
      </c>
      <c r="B10040" s="7">
        <v>2.1125590000000001</v>
      </c>
    </row>
    <row r="10041" spans="1:2">
      <c r="A10041" s="7">
        <v>-1.41</v>
      </c>
      <c r="B10041" s="7">
        <v>3.3222520000000002</v>
      </c>
    </row>
    <row r="10042" spans="1:2">
      <c r="A10042" s="7">
        <v>-1.41</v>
      </c>
      <c r="B10042" s="7">
        <v>3.8136559999999999</v>
      </c>
    </row>
    <row r="10043" spans="1:2">
      <c r="A10043" s="7">
        <v>-1.41</v>
      </c>
      <c r="B10043" s="7">
        <v>5.279871</v>
      </c>
    </row>
    <row r="10044" spans="1:2">
      <c r="A10044" s="7">
        <v>-1.41</v>
      </c>
      <c r="B10044" s="7">
        <v>4.7287160000000004</v>
      </c>
    </row>
    <row r="10045" spans="1:2">
      <c r="A10045" s="7">
        <v>-1.41</v>
      </c>
      <c r="B10045" s="7">
        <v>3.2793459999999999</v>
      </c>
    </row>
    <row r="10046" spans="1:2">
      <c r="A10046" s="7">
        <v>-1.41</v>
      </c>
      <c r="B10046" s="7">
        <v>3.9463509999999999</v>
      </c>
    </row>
    <row r="10047" spans="1:2">
      <c r="A10047" s="7">
        <v>-1.41</v>
      </c>
      <c r="B10047" s="7">
        <v>5.5695209999999999</v>
      </c>
    </row>
    <row r="10048" spans="1:2">
      <c r="A10048" s="7">
        <v>-1.41</v>
      </c>
      <c r="B10048" s="7">
        <v>5.3128019999999996</v>
      </c>
    </row>
    <row r="10049" spans="1:2">
      <c r="A10049" s="7">
        <v>-1.41</v>
      </c>
      <c r="B10049" s="7">
        <v>5.100644</v>
      </c>
    </row>
    <row r="10050" spans="1:2">
      <c r="A10050" s="7">
        <v>-1.41</v>
      </c>
      <c r="B10050" s="7">
        <v>4.1937959999999999</v>
      </c>
    </row>
    <row r="10051" spans="1:2">
      <c r="A10051" s="7">
        <v>-1.42</v>
      </c>
      <c r="B10051" s="7">
        <v>4.5655989999999997</v>
      </c>
    </row>
    <row r="10052" spans="1:2">
      <c r="A10052" s="7">
        <v>-1.42</v>
      </c>
      <c r="B10052" s="7">
        <v>3.7658870000000002</v>
      </c>
    </row>
    <row r="10053" spans="1:2">
      <c r="A10053" s="7">
        <v>-1.42</v>
      </c>
      <c r="B10053" s="7">
        <v>1.7783089999999999</v>
      </c>
    </row>
    <row r="10054" spans="1:2">
      <c r="A10054" s="7">
        <v>-1.42</v>
      </c>
      <c r="B10054" s="7">
        <v>1.7783089999999999</v>
      </c>
    </row>
    <row r="10055" spans="1:2">
      <c r="A10055" s="7">
        <v>-1.42</v>
      </c>
      <c r="B10055" s="7">
        <v>3.6027130000000001</v>
      </c>
    </row>
    <row r="10056" spans="1:2">
      <c r="A10056" s="7">
        <v>-1.42</v>
      </c>
      <c r="B10056" s="7">
        <v>4.621251</v>
      </c>
    </row>
    <row r="10057" spans="1:2">
      <c r="A10057" s="7">
        <v>-1.42</v>
      </c>
      <c r="B10057" s="7">
        <v>2.9912269999999999</v>
      </c>
    </row>
    <row r="10058" spans="1:2">
      <c r="A10058" s="7">
        <v>-1.42</v>
      </c>
      <c r="B10058" s="7">
        <v>2.8915519999999999</v>
      </c>
    </row>
    <row r="10059" spans="1:2">
      <c r="A10059" s="7">
        <v>-1.42</v>
      </c>
      <c r="B10059" s="7">
        <v>3.8824960000000002</v>
      </c>
    </row>
    <row r="10060" spans="1:2">
      <c r="A10060" s="7">
        <v>-1.42</v>
      </c>
      <c r="B10060" s="7">
        <v>2.8245469999999999</v>
      </c>
    </row>
    <row r="10061" spans="1:2">
      <c r="A10061" s="7">
        <v>-1.42</v>
      </c>
      <c r="B10061" s="7">
        <v>4.5193089999999998</v>
      </c>
    </row>
    <row r="10062" spans="1:2">
      <c r="A10062" s="7">
        <v>-1.42</v>
      </c>
      <c r="B10062" s="7">
        <v>3.597353</v>
      </c>
    </row>
    <row r="10063" spans="1:2">
      <c r="A10063" s="7">
        <v>-1.42</v>
      </c>
      <c r="B10063" s="7">
        <v>3.6970320000000001</v>
      </c>
    </row>
    <row r="10064" spans="1:2">
      <c r="A10064" s="7">
        <v>-1.42</v>
      </c>
      <c r="B10064" s="7">
        <v>4.1951710000000002</v>
      </c>
    </row>
    <row r="10065" spans="1:2">
      <c r="A10065" s="7">
        <v>-1.42</v>
      </c>
      <c r="B10065" s="7">
        <v>3.3667560000000001</v>
      </c>
    </row>
    <row r="10066" spans="1:2">
      <c r="A10066" s="7">
        <v>-1.42</v>
      </c>
      <c r="B10066" s="7">
        <v>3.7153510000000001</v>
      </c>
    </row>
    <row r="10067" spans="1:2">
      <c r="A10067" s="7">
        <v>-1.42</v>
      </c>
      <c r="B10067" s="7">
        <v>2.8074889999999999</v>
      </c>
    </row>
    <row r="10068" spans="1:2">
      <c r="A10068" s="7">
        <v>-1.42</v>
      </c>
      <c r="B10068" s="7">
        <v>3.2129189999999999</v>
      </c>
    </row>
    <row r="10069" spans="1:2">
      <c r="A10069" s="7">
        <v>-1.42</v>
      </c>
      <c r="B10069" s="7">
        <v>3.033226</v>
      </c>
    </row>
    <row r="10070" spans="1:2">
      <c r="A10070" s="7">
        <v>-1.42</v>
      </c>
      <c r="B10070" s="7">
        <v>2.577461</v>
      </c>
    </row>
    <row r="10071" spans="1:2">
      <c r="A10071" s="7">
        <v>-1.43</v>
      </c>
      <c r="B10071" s="7">
        <v>1.729382</v>
      </c>
    </row>
    <row r="10072" spans="1:2">
      <c r="A10072" s="7">
        <v>-1.43</v>
      </c>
      <c r="B10072" s="7">
        <v>2.5159310000000001</v>
      </c>
    </row>
    <row r="10073" spans="1:2">
      <c r="A10073" s="7">
        <v>-1.43</v>
      </c>
      <c r="B10073" s="7">
        <v>4.5014399999999997</v>
      </c>
    </row>
    <row r="10074" spans="1:2">
      <c r="A10074" s="7">
        <v>-1.43</v>
      </c>
      <c r="B10074" s="7">
        <v>2.0583040000000001</v>
      </c>
    </row>
    <row r="10075" spans="1:2">
      <c r="A10075" s="7">
        <v>-1.43</v>
      </c>
      <c r="B10075" s="7">
        <v>2.395133</v>
      </c>
    </row>
    <row r="10076" spans="1:2">
      <c r="A10076" s="7">
        <v>-1.43</v>
      </c>
      <c r="B10076" s="7">
        <v>3.2485650000000001</v>
      </c>
    </row>
    <row r="10077" spans="1:2">
      <c r="A10077" s="7">
        <v>-1.43</v>
      </c>
      <c r="B10077" s="7">
        <v>3.0508039999999998</v>
      </c>
    </row>
    <row r="10078" spans="1:2">
      <c r="A10078" s="7">
        <v>-1.43</v>
      </c>
      <c r="B10078" s="7">
        <v>5.012753</v>
      </c>
    </row>
    <row r="10079" spans="1:2">
      <c r="A10079" s="7">
        <v>-1.43</v>
      </c>
      <c r="B10079" s="7">
        <v>2.862949</v>
      </c>
    </row>
    <row r="10080" spans="1:2">
      <c r="A10080" s="7">
        <v>-1.43</v>
      </c>
      <c r="B10080" s="7">
        <v>3.4047190000000001</v>
      </c>
    </row>
    <row r="10081" spans="1:2">
      <c r="A10081" s="7">
        <v>-1.43</v>
      </c>
      <c r="B10081" s="7">
        <v>3.1258180000000002</v>
      </c>
    </row>
    <row r="10082" spans="1:2">
      <c r="A10082" s="7">
        <v>-1.43</v>
      </c>
      <c r="B10082" s="7">
        <v>4.3871209999999996</v>
      </c>
    </row>
    <row r="10083" spans="1:2">
      <c r="A10083" s="7">
        <v>-1.43</v>
      </c>
      <c r="B10083" s="7">
        <v>4.4516220000000004</v>
      </c>
    </row>
    <row r="10084" spans="1:2">
      <c r="A10084" s="7">
        <v>-1.43</v>
      </c>
      <c r="B10084" s="7">
        <v>3.363305</v>
      </c>
    </row>
    <row r="10085" spans="1:2">
      <c r="A10085" s="7">
        <v>-1.43</v>
      </c>
      <c r="B10085" s="7">
        <v>5.8990980000000004</v>
      </c>
    </row>
    <row r="10086" spans="1:2">
      <c r="A10086" s="7">
        <v>-1.43</v>
      </c>
      <c r="B10086" s="7">
        <v>2.12643</v>
      </c>
    </row>
    <row r="10087" spans="1:2">
      <c r="A10087" s="7">
        <v>-1.43</v>
      </c>
      <c r="B10087" s="7">
        <v>1.4886060000000001</v>
      </c>
    </row>
    <row r="10088" spans="1:2">
      <c r="A10088" s="7">
        <v>-1.43</v>
      </c>
      <c r="B10088" s="7">
        <v>2.1118830000000002</v>
      </c>
    </row>
    <row r="10089" spans="1:2">
      <c r="A10089" s="7">
        <v>-1.43</v>
      </c>
      <c r="B10089" s="7">
        <v>4.1227650000000002</v>
      </c>
    </row>
    <row r="10090" spans="1:2">
      <c r="A10090" s="7">
        <v>-1.43</v>
      </c>
      <c r="B10090" s="7">
        <v>3.1177670000000002</v>
      </c>
    </row>
    <row r="10091" spans="1:2">
      <c r="A10091" s="7">
        <v>-1.43</v>
      </c>
      <c r="B10091" s="7">
        <v>2.3756409999999999</v>
      </c>
    </row>
    <row r="10092" spans="1:2">
      <c r="A10092" s="7">
        <v>-1.43</v>
      </c>
      <c r="B10092" s="7">
        <v>1.595969</v>
      </c>
    </row>
    <row r="10093" spans="1:2">
      <c r="A10093" s="7">
        <v>-1.43</v>
      </c>
      <c r="B10093" s="7">
        <v>3.8157000000000001</v>
      </c>
    </row>
    <row r="10094" spans="1:2">
      <c r="A10094" s="7">
        <v>-1.43</v>
      </c>
      <c r="B10094" s="7">
        <v>3.042637</v>
      </c>
    </row>
    <row r="10095" spans="1:2">
      <c r="A10095" s="7">
        <v>-1.43</v>
      </c>
      <c r="B10095" s="7">
        <v>2.001099</v>
      </c>
    </row>
    <row r="10096" spans="1:2">
      <c r="A10096" s="7">
        <v>-1.43</v>
      </c>
      <c r="B10096" s="7">
        <v>3.4449109999999998</v>
      </c>
    </row>
    <row r="10097" spans="1:2">
      <c r="A10097" s="7">
        <v>-1.44</v>
      </c>
      <c r="B10097" s="7">
        <v>4.516445</v>
      </c>
    </row>
    <row r="10098" spans="1:2">
      <c r="A10098" s="7">
        <v>-1.44</v>
      </c>
      <c r="B10098" s="7">
        <v>2.98841</v>
      </c>
    </row>
    <row r="10099" spans="1:2">
      <c r="A10099" s="7">
        <v>-1.44</v>
      </c>
      <c r="B10099" s="7">
        <v>3.452086</v>
      </c>
    </row>
    <row r="10100" spans="1:2">
      <c r="A10100" s="7">
        <v>-1.44</v>
      </c>
      <c r="B10100" s="7">
        <v>4.0899210000000004</v>
      </c>
    </row>
    <row r="10101" spans="1:2">
      <c r="A10101" s="7">
        <v>-1.44</v>
      </c>
      <c r="B10101" s="7">
        <v>2.8319359999999998</v>
      </c>
    </row>
    <row r="10102" spans="1:2">
      <c r="A10102" s="7">
        <v>-1.44</v>
      </c>
      <c r="B10102" s="7">
        <v>3.1837770000000001</v>
      </c>
    </row>
    <row r="10103" spans="1:2">
      <c r="A10103" s="7">
        <v>-1.44</v>
      </c>
      <c r="B10103" s="7">
        <v>3.328268</v>
      </c>
    </row>
    <row r="10104" spans="1:2">
      <c r="A10104" s="7">
        <v>-1.44</v>
      </c>
      <c r="B10104" s="7">
        <v>2.5035699999999999</v>
      </c>
    </row>
    <row r="10105" spans="1:2">
      <c r="A10105" s="7">
        <v>-1.44</v>
      </c>
      <c r="B10105" s="7">
        <v>2.9955340000000001</v>
      </c>
    </row>
    <row r="10106" spans="1:2">
      <c r="A10106" s="7">
        <v>-1.44</v>
      </c>
      <c r="B10106" s="7">
        <v>4.3365460000000002</v>
      </c>
    </row>
    <row r="10107" spans="1:2">
      <c r="A10107" s="7">
        <v>-1.44</v>
      </c>
      <c r="B10107" s="7">
        <v>4.9830870000000003</v>
      </c>
    </row>
    <row r="10108" spans="1:2">
      <c r="A10108" s="7">
        <v>-1.44</v>
      </c>
      <c r="B10108" s="7">
        <v>2.784802</v>
      </c>
    </row>
    <row r="10109" spans="1:2">
      <c r="A10109" s="7">
        <v>-1.44</v>
      </c>
      <c r="B10109" s="7">
        <v>2.4093070000000001</v>
      </c>
    </row>
    <row r="10110" spans="1:2">
      <c r="A10110" s="7">
        <v>-1.44</v>
      </c>
      <c r="B10110" s="7">
        <v>3.622458</v>
      </c>
    </row>
    <row r="10111" spans="1:2">
      <c r="A10111" s="7">
        <v>-1.44</v>
      </c>
      <c r="B10111" s="7">
        <v>2.9920179999999998</v>
      </c>
    </row>
    <row r="10112" spans="1:2">
      <c r="A10112" s="7">
        <v>-1.44</v>
      </c>
      <c r="B10112" s="7">
        <v>2.727627</v>
      </c>
    </row>
    <row r="10113" spans="1:2">
      <c r="A10113" s="7">
        <v>-1.44</v>
      </c>
      <c r="B10113" s="7">
        <v>3.1398860000000002</v>
      </c>
    </row>
    <row r="10114" spans="1:2">
      <c r="A10114" s="7">
        <v>-1.44</v>
      </c>
      <c r="B10114" s="7">
        <v>4.4217659999999999</v>
      </c>
    </row>
    <row r="10115" spans="1:2">
      <c r="A10115" s="7">
        <v>-1.44</v>
      </c>
      <c r="B10115" s="7">
        <v>3.4971399999999999</v>
      </c>
    </row>
    <row r="10116" spans="1:2">
      <c r="A10116" s="7">
        <v>-1.44</v>
      </c>
      <c r="B10116" s="7">
        <v>3.5115949999999998</v>
      </c>
    </row>
    <row r="10117" spans="1:2">
      <c r="A10117" s="7">
        <v>-1.44</v>
      </c>
      <c r="B10117" s="7">
        <v>4.7883339999999999</v>
      </c>
    </row>
    <row r="10118" spans="1:2">
      <c r="A10118" s="7">
        <v>-1.44</v>
      </c>
      <c r="B10118" s="7">
        <v>1.976003</v>
      </c>
    </row>
    <row r="10119" spans="1:2">
      <c r="A10119" s="7">
        <v>-1.44</v>
      </c>
      <c r="B10119" s="7">
        <v>2.440204</v>
      </c>
    </row>
    <row r="10120" spans="1:2">
      <c r="A10120" s="7">
        <v>-1.44</v>
      </c>
      <c r="B10120" s="7">
        <v>4.4912999999999998</v>
      </c>
    </row>
    <row r="10121" spans="1:2">
      <c r="A10121" s="7">
        <v>-1.44</v>
      </c>
      <c r="B10121" s="7">
        <v>2.9293079999999998</v>
      </c>
    </row>
    <row r="10122" spans="1:2">
      <c r="A10122" s="7">
        <v>-1.44</v>
      </c>
      <c r="B10122" s="7">
        <v>1.9218040000000001</v>
      </c>
    </row>
    <row r="10123" spans="1:2">
      <c r="A10123" s="7">
        <v>-1.44</v>
      </c>
      <c r="B10123" s="7">
        <v>3.3828819999999999</v>
      </c>
    </row>
    <row r="10124" spans="1:2">
      <c r="A10124" s="7">
        <v>-1.44</v>
      </c>
      <c r="B10124" s="7">
        <v>2.0874290000000002</v>
      </c>
    </row>
    <row r="10125" spans="1:2">
      <c r="A10125" s="7">
        <v>-1.44</v>
      </c>
      <c r="B10125" s="7">
        <v>2.6296140000000001</v>
      </c>
    </row>
    <row r="10126" spans="1:2">
      <c r="A10126" s="7">
        <v>-1.44</v>
      </c>
      <c r="B10126" s="7">
        <v>2.966793</v>
      </c>
    </row>
    <row r="10127" spans="1:2">
      <c r="A10127" s="7">
        <v>-1.44</v>
      </c>
      <c r="B10127" s="7">
        <v>2.5402200000000001</v>
      </c>
    </row>
    <row r="10128" spans="1:2">
      <c r="A10128" s="7">
        <v>-1.44</v>
      </c>
      <c r="B10128" s="7">
        <v>2.6026410000000002</v>
      </c>
    </row>
    <row r="10129" spans="1:2">
      <c r="A10129" s="7">
        <v>-1.44</v>
      </c>
      <c r="B10129" s="7">
        <v>3.3122850000000001</v>
      </c>
    </row>
    <row r="10130" spans="1:2">
      <c r="A10130" s="7">
        <v>-1.45</v>
      </c>
      <c r="B10130" s="7">
        <v>2.1911100000000001</v>
      </c>
    </row>
    <row r="10131" spans="1:2">
      <c r="A10131" s="7">
        <v>-1.45</v>
      </c>
      <c r="B10131" s="7">
        <v>3.882603</v>
      </c>
    </row>
    <row r="10132" spans="1:2">
      <c r="A10132" s="7">
        <v>-1.45</v>
      </c>
      <c r="B10132" s="7">
        <v>5.2197690000000003</v>
      </c>
    </row>
    <row r="10133" spans="1:2">
      <c r="A10133" s="7">
        <v>-1.45</v>
      </c>
      <c r="B10133" s="7">
        <v>4.9916320000000001</v>
      </c>
    </row>
    <row r="10134" spans="1:2">
      <c r="A10134" s="7">
        <v>-1.45</v>
      </c>
      <c r="B10134" s="7">
        <v>2.7064530000000002</v>
      </c>
    </row>
    <row r="10135" spans="1:2">
      <c r="A10135" s="7">
        <v>-1.45</v>
      </c>
      <c r="B10135" s="7">
        <v>4.174811</v>
      </c>
    </row>
    <row r="10136" spans="1:2">
      <c r="A10136" s="7">
        <v>-1.45</v>
      </c>
      <c r="B10136" s="7">
        <v>2.9088750000000001</v>
      </c>
    </row>
    <row r="10137" spans="1:2">
      <c r="A10137" s="7">
        <v>-1.45</v>
      </c>
      <c r="B10137" s="7">
        <v>2.5678770000000002</v>
      </c>
    </row>
    <row r="10138" spans="1:2">
      <c r="A10138" s="7">
        <v>-1.45</v>
      </c>
      <c r="B10138" s="7">
        <v>3.8248289999999998</v>
      </c>
    </row>
    <row r="10139" spans="1:2">
      <c r="A10139" s="7">
        <v>-1.45</v>
      </c>
      <c r="B10139" s="7">
        <v>4.8564590000000001</v>
      </c>
    </row>
    <row r="10140" spans="1:2">
      <c r="A10140" s="7">
        <v>-1.45</v>
      </c>
      <c r="B10140" s="7">
        <v>3.2215889999999998</v>
      </c>
    </row>
    <row r="10141" spans="1:2">
      <c r="A10141" s="7">
        <v>-1.45</v>
      </c>
      <c r="B10141" s="7">
        <v>3.543523</v>
      </c>
    </row>
    <row r="10142" spans="1:2">
      <c r="A10142" s="7">
        <v>-1.45</v>
      </c>
      <c r="B10142" s="7">
        <v>2.1787260000000002</v>
      </c>
    </row>
    <row r="10143" spans="1:2">
      <c r="A10143" s="7">
        <v>-1.45</v>
      </c>
      <c r="B10143" s="7">
        <v>4.5635709999999996</v>
      </c>
    </row>
    <row r="10144" spans="1:2">
      <c r="A10144" s="7">
        <v>-1.45</v>
      </c>
      <c r="B10144" s="7">
        <v>1.378304</v>
      </c>
    </row>
    <row r="10145" spans="1:2">
      <c r="A10145" s="7">
        <v>-1.45</v>
      </c>
      <c r="B10145" s="7">
        <v>4.0888289999999996</v>
      </c>
    </row>
    <row r="10146" spans="1:2">
      <c r="A10146" s="7">
        <v>-1.45</v>
      </c>
      <c r="B10146" s="7">
        <v>3.6153390000000001</v>
      </c>
    </row>
    <row r="10147" spans="1:2">
      <c r="A10147" s="7">
        <v>-1.45</v>
      </c>
      <c r="B10147" s="7">
        <v>4.4943549999999997</v>
      </c>
    </row>
    <row r="10148" spans="1:2">
      <c r="A10148" s="7">
        <v>-1.45</v>
      </c>
      <c r="B10148" s="7">
        <v>6.2802160000000002</v>
      </c>
    </row>
    <row r="10149" spans="1:2">
      <c r="A10149" s="7">
        <v>-1.45</v>
      </c>
      <c r="B10149" s="7">
        <v>6.2802160000000002</v>
      </c>
    </row>
    <row r="10150" spans="1:2">
      <c r="A10150" s="7">
        <v>-1.45</v>
      </c>
      <c r="B10150" s="7">
        <v>3.2686959999999998</v>
      </c>
    </row>
    <row r="10151" spans="1:2">
      <c r="A10151" s="7">
        <v>-1.45</v>
      </c>
      <c r="B10151" s="7">
        <v>2.6811759999999998</v>
      </c>
    </row>
    <row r="10152" spans="1:2">
      <c r="A10152" s="7">
        <v>-1.45</v>
      </c>
      <c r="B10152" s="7">
        <v>3.6525479999999999</v>
      </c>
    </row>
    <row r="10153" spans="1:2">
      <c r="A10153" s="7">
        <v>-1.45</v>
      </c>
      <c r="B10153" s="7">
        <v>3.7349139999999998</v>
      </c>
    </row>
    <row r="10154" spans="1:2">
      <c r="A10154" s="7">
        <v>-1.45</v>
      </c>
      <c r="B10154" s="7">
        <v>3.535161</v>
      </c>
    </row>
    <row r="10155" spans="1:2">
      <c r="A10155" s="7">
        <v>-1.45</v>
      </c>
      <c r="B10155" s="7">
        <v>3.274362</v>
      </c>
    </row>
    <row r="10156" spans="1:2">
      <c r="A10156" s="7">
        <v>-1.46</v>
      </c>
      <c r="B10156" s="7">
        <v>2.64913</v>
      </c>
    </row>
    <row r="10157" spans="1:2">
      <c r="A10157" s="7">
        <v>-1.46</v>
      </c>
      <c r="B10157" s="7">
        <v>1.657322</v>
      </c>
    </row>
    <row r="10158" spans="1:2">
      <c r="A10158" s="7">
        <v>-1.46</v>
      </c>
      <c r="B10158" s="7">
        <v>1.9456340000000001</v>
      </c>
    </row>
    <row r="10159" spans="1:2">
      <c r="A10159" s="7">
        <v>-1.46</v>
      </c>
      <c r="B10159" s="7">
        <v>1.6792320000000001</v>
      </c>
    </row>
    <row r="10160" spans="1:2">
      <c r="A10160" s="7">
        <v>-1.46</v>
      </c>
      <c r="B10160" s="7">
        <v>1.6792320000000001</v>
      </c>
    </row>
    <row r="10161" spans="1:2">
      <c r="A10161" s="7">
        <v>-1.46</v>
      </c>
      <c r="B10161" s="7">
        <v>3.5748500000000001</v>
      </c>
    </row>
    <row r="10162" spans="1:2">
      <c r="A10162" s="7">
        <v>-1.46</v>
      </c>
      <c r="B10162" s="7">
        <v>3.2729940000000002</v>
      </c>
    </row>
    <row r="10163" spans="1:2">
      <c r="A10163" s="7">
        <v>-1.46</v>
      </c>
      <c r="B10163" s="7">
        <v>3.6931989999999999</v>
      </c>
    </row>
    <row r="10164" spans="1:2">
      <c r="A10164" s="7">
        <v>-1.46</v>
      </c>
      <c r="B10164" s="7">
        <v>3.2174860000000001</v>
      </c>
    </row>
    <row r="10165" spans="1:2">
      <c r="A10165" s="7">
        <v>-1.46</v>
      </c>
      <c r="B10165" s="7">
        <v>3.7370830000000002</v>
      </c>
    </row>
    <row r="10166" spans="1:2">
      <c r="A10166" s="7">
        <v>-1.46</v>
      </c>
      <c r="B10166" s="7">
        <v>1.8331759999999999</v>
      </c>
    </row>
    <row r="10167" spans="1:2">
      <c r="A10167" s="7">
        <v>-1.46</v>
      </c>
      <c r="B10167" s="7">
        <v>2.6011609999999998</v>
      </c>
    </row>
    <row r="10168" spans="1:2">
      <c r="A10168" s="7">
        <v>-1.46</v>
      </c>
      <c r="B10168" s="7">
        <v>3.0230709999999998</v>
      </c>
    </row>
    <row r="10169" spans="1:2">
      <c r="A10169" s="7">
        <v>-1.46</v>
      </c>
      <c r="B10169" s="7">
        <v>5.5843379999999998</v>
      </c>
    </row>
    <row r="10170" spans="1:2">
      <c r="A10170" s="7">
        <v>-1.46</v>
      </c>
      <c r="B10170" s="7">
        <v>5.5843379999999998</v>
      </c>
    </row>
    <row r="10171" spans="1:2">
      <c r="A10171" s="7">
        <v>-1.46</v>
      </c>
      <c r="B10171" s="7">
        <v>3.3404050000000001</v>
      </c>
    </row>
    <row r="10172" spans="1:2">
      <c r="A10172" s="7">
        <v>-1.46</v>
      </c>
      <c r="B10172" s="7">
        <v>2.3121550000000002</v>
      </c>
    </row>
    <row r="10173" spans="1:2">
      <c r="A10173" s="7">
        <v>-1.46</v>
      </c>
      <c r="B10173" s="7">
        <v>2.7791399999999999</v>
      </c>
    </row>
    <row r="10174" spans="1:2">
      <c r="A10174" s="7">
        <v>-1.46</v>
      </c>
      <c r="B10174" s="7">
        <v>3.491654</v>
      </c>
    </row>
    <row r="10175" spans="1:2">
      <c r="A10175" s="7">
        <v>-1.47</v>
      </c>
      <c r="B10175" s="7">
        <v>1.9417279999999999</v>
      </c>
    </row>
    <row r="10176" spans="1:2">
      <c r="A10176" s="7">
        <v>-1.47</v>
      </c>
      <c r="B10176" s="7">
        <v>3.9721730000000002</v>
      </c>
    </row>
    <row r="10177" spans="1:2">
      <c r="A10177" s="7">
        <v>-1.47</v>
      </c>
      <c r="B10177" s="7">
        <v>1.56586</v>
      </c>
    </row>
    <row r="10178" spans="1:2">
      <c r="A10178" s="7">
        <v>-1.47</v>
      </c>
      <c r="B10178" s="7">
        <v>3.0855679999999999</v>
      </c>
    </row>
    <row r="10179" spans="1:2">
      <c r="A10179" s="7">
        <v>-1.47</v>
      </c>
      <c r="B10179" s="7">
        <v>1.6240159999999999</v>
      </c>
    </row>
    <row r="10180" spans="1:2">
      <c r="A10180" s="7">
        <v>-1.47</v>
      </c>
      <c r="B10180" s="7">
        <v>3.4826779999999999</v>
      </c>
    </row>
    <row r="10181" spans="1:2">
      <c r="A10181" s="7">
        <v>-1.47</v>
      </c>
      <c r="B10181" s="7">
        <v>1.981403</v>
      </c>
    </row>
    <row r="10182" spans="1:2">
      <c r="A10182" s="7">
        <v>-1.47</v>
      </c>
      <c r="B10182" s="7">
        <v>4.8695560000000002</v>
      </c>
    </row>
    <row r="10183" spans="1:2">
      <c r="A10183" s="7">
        <v>-1.47</v>
      </c>
      <c r="B10183" s="7">
        <v>2.4668779999999999</v>
      </c>
    </row>
    <row r="10184" spans="1:2">
      <c r="A10184" s="7">
        <v>-1.47</v>
      </c>
      <c r="B10184" s="7">
        <v>3.177162</v>
      </c>
    </row>
    <row r="10185" spans="1:2">
      <c r="A10185" s="7">
        <v>-1.47</v>
      </c>
      <c r="B10185" s="7">
        <v>2.3682059999999998</v>
      </c>
    </row>
    <row r="10186" spans="1:2">
      <c r="A10186" s="7">
        <v>-1.47</v>
      </c>
      <c r="B10186" s="7">
        <v>2.0949580000000001</v>
      </c>
    </row>
    <row r="10187" spans="1:2">
      <c r="A10187" s="7">
        <v>-1.47</v>
      </c>
      <c r="B10187" s="7">
        <v>2.9564330000000001</v>
      </c>
    </row>
    <row r="10188" spans="1:2">
      <c r="A10188" s="7">
        <v>-1.47</v>
      </c>
      <c r="B10188" s="7">
        <v>4.8800879999999998</v>
      </c>
    </row>
    <row r="10189" spans="1:2">
      <c r="A10189" s="7">
        <v>-1.47</v>
      </c>
      <c r="B10189" s="7">
        <v>4.5655989999999997</v>
      </c>
    </row>
    <row r="10190" spans="1:2">
      <c r="A10190" s="7">
        <v>-1.47</v>
      </c>
      <c r="B10190" s="7">
        <v>2.4368820000000002</v>
      </c>
    </row>
    <row r="10191" spans="1:2">
      <c r="A10191" s="7">
        <v>-1.47</v>
      </c>
      <c r="B10191" s="7">
        <v>5.3996500000000003</v>
      </c>
    </row>
    <row r="10192" spans="1:2">
      <c r="A10192" s="7">
        <v>-1.47</v>
      </c>
      <c r="B10192" s="7">
        <v>3.4906480000000002</v>
      </c>
    </row>
    <row r="10193" spans="1:2">
      <c r="A10193" s="7">
        <v>-1.47</v>
      </c>
      <c r="B10193" s="7">
        <v>3.019825</v>
      </c>
    </row>
    <row r="10194" spans="1:2">
      <c r="A10194" s="7">
        <v>-1.47</v>
      </c>
      <c r="B10194" s="7">
        <v>2.3592230000000001</v>
      </c>
    </row>
    <row r="10195" spans="1:2">
      <c r="A10195" s="7">
        <v>-1.47</v>
      </c>
      <c r="B10195" s="7">
        <v>3.3349139999999999</v>
      </c>
    </row>
    <row r="10196" spans="1:2">
      <c r="A10196" s="7">
        <v>-1.47</v>
      </c>
      <c r="B10196" s="7">
        <v>2.1693440000000002</v>
      </c>
    </row>
    <row r="10197" spans="1:2">
      <c r="A10197" s="7">
        <v>-1.47</v>
      </c>
      <c r="B10197" s="7">
        <v>4.6711489999999998</v>
      </c>
    </row>
    <row r="10198" spans="1:2">
      <c r="A10198" s="7">
        <v>-1.47</v>
      </c>
      <c r="B10198" s="7">
        <v>3.7658870000000002</v>
      </c>
    </row>
    <row r="10199" spans="1:2">
      <c r="A10199" s="7">
        <v>-1.47</v>
      </c>
      <c r="B10199" s="7">
        <v>3.092578</v>
      </c>
    </row>
    <row r="10200" spans="1:2">
      <c r="A10200" s="7">
        <v>-1.47</v>
      </c>
      <c r="B10200" s="7">
        <v>4.4606209999999997</v>
      </c>
    </row>
    <row r="10201" spans="1:2">
      <c r="A10201" s="7">
        <v>-1.47</v>
      </c>
      <c r="B10201" s="7">
        <v>1.947012</v>
      </c>
    </row>
    <row r="10202" spans="1:2">
      <c r="A10202" s="7">
        <v>-1.48</v>
      </c>
      <c r="B10202" s="7">
        <v>3.1988210000000001</v>
      </c>
    </row>
    <row r="10203" spans="1:2">
      <c r="A10203" s="7">
        <v>-1.48</v>
      </c>
      <c r="B10203" s="7">
        <v>3.2713489999999998</v>
      </c>
    </row>
    <row r="10204" spans="1:2">
      <c r="A10204" s="7">
        <v>-1.48</v>
      </c>
      <c r="B10204" s="7">
        <v>2.0885340000000001</v>
      </c>
    </row>
    <row r="10205" spans="1:2">
      <c r="A10205" s="7">
        <v>-1.48</v>
      </c>
      <c r="B10205" s="7">
        <v>1.495512</v>
      </c>
    </row>
    <row r="10206" spans="1:2">
      <c r="A10206" s="7">
        <v>-1.48</v>
      </c>
      <c r="B10206" s="7">
        <v>3.4760970000000002</v>
      </c>
    </row>
    <row r="10207" spans="1:2">
      <c r="A10207" s="7">
        <v>-1.48</v>
      </c>
      <c r="B10207" s="7">
        <v>2.6017049999999999</v>
      </c>
    </row>
    <row r="10208" spans="1:2">
      <c r="A10208" s="7">
        <v>-1.48</v>
      </c>
      <c r="B10208" s="7">
        <v>4.4748049999999999</v>
      </c>
    </row>
    <row r="10209" spans="1:2">
      <c r="A10209" s="7">
        <v>-1.48</v>
      </c>
      <c r="B10209" s="7">
        <v>3.7609689999999998</v>
      </c>
    </row>
    <row r="10210" spans="1:2">
      <c r="A10210" s="7">
        <v>-1.48</v>
      </c>
      <c r="B10210" s="7">
        <v>1.3666039999999999</v>
      </c>
    </row>
    <row r="10211" spans="1:2">
      <c r="A10211" s="7">
        <v>-1.48</v>
      </c>
      <c r="B10211" s="7">
        <v>3.1852649999999998</v>
      </c>
    </row>
    <row r="10212" spans="1:2">
      <c r="A10212" s="7">
        <v>-1.48</v>
      </c>
      <c r="B10212" s="7">
        <v>3.7798470000000002</v>
      </c>
    </row>
    <row r="10213" spans="1:2">
      <c r="A10213" s="7">
        <v>-1.48</v>
      </c>
      <c r="B10213" s="7">
        <v>4.1194290000000002</v>
      </c>
    </row>
    <row r="10214" spans="1:2">
      <c r="A10214" s="7">
        <v>-1.48</v>
      </c>
      <c r="B10214" s="7">
        <v>2.283566</v>
      </c>
    </row>
    <row r="10215" spans="1:2">
      <c r="A10215" s="7">
        <v>-1.48</v>
      </c>
      <c r="B10215" s="7">
        <v>2.3435630000000001</v>
      </c>
    </row>
    <row r="10216" spans="1:2">
      <c r="A10216" s="7">
        <v>-1.48</v>
      </c>
      <c r="B10216" s="7">
        <v>4.3116659999999998</v>
      </c>
    </row>
    <row r="10217" spans="1:2">
      <c r="A10217" s="7">
        <v>-1.48</v>
      </c>
      <c r="B10217" s="7">
        <v>4.3116659999999998</v>
      </c>
    </row>
    <row r="10218" spans="1:2">
      <c r="A10218" s="7">
        <v>-1.48</v>
      </c>
      <c r="B10218" s="7">
        <v>4.2508030000000003</v>
      </c>
    </row>
    <row r="10219" spans="1:2">
      <c r="A10219" s="7">
        <v>-1.48</v>
      </c>
      <c r="B10219" s="7">
        <v>2.2984049999999998</v>
      </c>
    </row>
    <row r="10220" spans="1:2">
      <c r="A10220" s="7">
        <v>-1.48</v>
      </c>
      <c r="B10220" s="7">
        <v>3.8371209999999998</v>
      </c>
    </row>
    <row r="10221" spans="1:2">
      <c r="A10221" s="7">
        <v>-1.48</v>
      </c>
      <c r="B10221" s="7">
        <v>3.2034690000000001</v>
      </c>
    </row>
    <row r="10222" spans="1:2">
      <c r="A10222" s="7">
        <v>-1.48</v>
      </c>
      <c r="B10222" s="7">
        <v>3.0138349999999998</v>
      </c>
    </row>
    <row r="10223" spans="1:2">
      <c r="A10223" s="7">
        <v>-1.48</v>
      </c>
      <c r="B10223" s="7">
        <v>3.1573090000000001</v>
      </c>
    </row>
    <row r="10224" spans="1:2">
      <c r="A10224" s="7">
        <v>-1.48</v>
      </c>
      <c r="B10224" s="7">
        <v>5.0712210000000004</v>
      </c>
    </row>
    <row r="10225" spans="1:2">
      <c r="A10225" s="7">
        <v>-1.48</v>
      </c>
      <c r="B10225" s="7">
        <v>4.1140270000000001</v>
      </c>
    </row>
    <row r="10226" spans="1:2">
      <c r="A10226" s="7">
        <v>-1.48</v>
      </c>
      <c r="B10226" s="7">
        <v>2.0956579999999998</v>
      </c>
    </row>
    <row r="10227" spans="1:2">
      <c r="A10227" s="7">
        <v>-1.49</v>
      </c>
      <c r="B10227" s="7">
        <v>1.799275</v>
      </c>
    </row>
    <row r="10228" spans="1:2">
      <c r="A10228" s="7">
        <v>-1.49</v>
      </c>
      <c r="B10228" s="7">
        <v>3.7091799999999999</v>
      </c>
    </row>
    <row r="10229" spans="1:2">
      <c r="A10229" s="7">
        <v>-1.49</v>
      </c>
      <c r="B10229" s="7">
        <v>3.2578040000000001</v>
      </c>
    </row>
    <row r="10230" spans="1:2">
      <c r="A10230" s="7">
        <v>-1.49</v>
      </c>
      <c r="B10230" s="7">
        <v>4.8161839999999998</v>
      </c>
    </row>
    <row r="10231" spans="1:2">
      <c r="A10231" s="7">
        <v>-1.49</v>
      </c>
      <c r="B10231" s="7">
        <v>3.6850320000000001</v>
      </c>
    </row>
    <row r="10232" spans="1:2">
      <c r="A10232" s="7">
        <v>-1.49</v>
      </c>
      <c r="B10232" s="7">
        <v>4.1743360000000003</v>
      </c>
    </row>
    <row r="10233" spans="1:2">
      <c r="A10233" s="7">
        <v>-1.49</v>
      </c>
      <c r="B10233" s="7">
        <v>1.7205429999999999</v>
      </c>
    </row>
    <row r="10234" spans="1:2">
      <c r="A10234" s="7">
        <v>-1.49</v>
      </c>
      <c r="B10234" s="7">
        <v>2.9992830000000001</v>
      </c>
    </row>
    <row r="10235" spans="1:2">
      <c r="A10235" s="7">
        <v>-1.49</v>
      </c>
      <c r="B10235" s="7">
        <v>2.9270749999999999</v>
      </c>
    </row>
    <row r="10236" spans="1:2">
      <c r="A10236" s="7">
        <v>-1.49</v>
      </c>
      <c r="B10236" s="7">
        <v>3.2807430000000002</v>
      </c>
    </row>
    <row r="10237" spans="1:2">
      <c r="A10237" s="7">
        <v>-1.49</v>
      </c>
      <c r="B10237" s="7">
        <v>3.2807430000000002</v>
      </c>
    </row>
    <row r="10238" spans="1:2">
      <c r="A10238" s="7">
        <v>-1.49</v>
      </c>
      <c r="B10238" s="7">
        <v>2.6441110000000001</v>
      </c>
    </row>
    <row r="10239" spans="1:2">
      <c r="A10239" s="7">
        <v>-1.49</v>
      </c>
      <c r="B10239" s="7">
        <v>3.6204510000000001</v>
      </c>
    </row>
    <row r="10240" spans="1:2">
      <c r="A10240" s="7">
        <v>-1.49</v>
      </c>
      <c r="B10240" s="7">
        <v>3.6204510000000001</v>
      </c>
    </row>
    <row r="10241" spans="1:2">
      <c r="A10241" s="7">
        <v>-1.49</v>
      </c>
      <c r="B10241" s="7">
        <v>2.6439680000000001</v>
      </c>
    </row>
    <row r="10242" spans="1:2">
      <c r="A10242" s="7">
        <v>-1.49</v>
      </c>
      <c r="B10242" s="7">
        <v>4.1548730000000003</v>
      </c>
    </row>
    <row r="10243" spans="1:2">
      <c r="A10243" s="7">
        <v>-1.49</v>
      </c>
      <c r="B10243" s="7">
        <v>3.7111550000000002</v>
      </c>
    </row>
    <row r="10244" spans="1:2">
      <c r="A10244" s="7">
        <v>-1.49</v>
      </c>
      <c r="B10244" s="7">
        <v>4.3672589999999998</v>
      </c>
    </row>
    <row r="10245" spans="1:2">
      <c r="A10245" s="7">
        <v>-1.49</v>
      </c>
      <c r="B10245" s="7">
        <v>4.1171870000000004</v>
      </c>
    </row>
    <row r="10246" spans="1:2">
      <c r="A10246" s="7">
        <v>-1.49</v>
      </c>
      <c r="B10246" s="7">
        <v>4.7979700000000003</v>
      </c>
    </row>
    <row r="10247" spans="1:2">
      <c r="A10247" s="7">
        <v>-1.49</v>
      </c>
      <c r="B10247" s="7">
        <v>3.9187910000000001</v>
      </c>
    </row>
    <row r="10248" spans="1:2">
      <c r="A10248" s="7">
        <v>-1.49</v>
      </c>
      <c r="B10248" s="7">
        <v>5.8565649999999998</v>
      </c>
    </row>
    <row r="10249" spans="1:2">
      <c r="A10249" s="7">
        <v>-1.49</v>
      </c>
      <c r="B10249" s="7">
        <v>1.8191299999999999</v>
      </c>
    </row>
    <row r="10250" spans="1:2">
      <c r="A10250" s="7">
        <v>-1.49</v>
      </c>
      <c r="B10250" s="7">
        <v>4.223821</v>
      </c>
    </row>
    <row r="10251" spans="1:2">
      <c r="A10251" s="7">
        <v>-1.49</v>
      </c>
      <c r="B10251" s="7">
        <v>3.393977</v>
      </c>
    </row>
    <row r="10252" spans="1:2">
      <c r="A10252" s="7">
        <v>-1.49</v>
      </c>
      <c r="B10252" s="7">
        <v>3.6331829999999998</v>
      </c>
    </row>
    <row r="10253" spans="1:2">
      <c r="A10253" s="7">
        <v>-1.49</v>
      </c>
      <c r="B10253" s="7">
        <v>3.6331829999999998</v>
      </c>
    </row>
    <row r="10254" spans="1:2">
      <c r="A10254" s="7">
        <v>-1.49</v>
      </c>
      <c r="B10254" s="7">
        <v>2.9034230000000001</v>
      </c>
    </row>
    <row r="10255" spans="1:2">
      <c r="A10255" s="7">
        <v>-1.49</v>
      </c>
      <c r="B10255" s="7">
        <v>4.0481800000000003</v>
      </c>
    </row>
    <row r="10256" spans="1:2">
      <c r="A10256" s="7">
        <v>-1.49</v>
      </c>
      <c r="B10256" s="7">
        <v>3.7760959999999999</v>
      </c>
    </row>
    <row r="10257" spans="1:2">
      <c r="A10257" s="7">
        <v>-1.49</v>
      </c>
      <c r="B10257" s="7">
        <v>4.3670159999999996</v>
      </c>
    </row>
    <row r="10258" spans="1:2">
      <c r="A10258" s="7">
        <v>-1.49</v>
      </c>
      <c r="B10258" s="7">
        <v>3.6018300000000001</v>
      </c>
    </row>
    <row r="10259" spans="1:2">
      <c r="A10259" s="7">
        <v>-1.5</v>
      </c>
      <c r="B10259" s="7">
        <v>2.847172</v>
      </c>
    </row>
    <row r="10260" spans="1:2">
      <c r="A10260" s="7">
        <v>-1.5</v>
      </c>
      <c r="B10260" s="7">
        <v>4.358187</v>
      </c>
    </row>
    <row r="10261" spans="1:2">
      <c r="A10261" s="7">
        <v>-1.5</v>
      </c>
      <c r="B10261" s="7">
        <v>1.4414560000000001</v>
      </c>
    </row>
    <row r="10262" spans="1:2">
      <c r="A10262" s="7">
        <v>-1.5</v>
      </c>
      <c r="B10262" s="7">
        <v>1.979619</v>
      </c>
    </row>
    <row r="10263" spans="1:2">
      <c r="A10263" s="7">
        <v>-1.5</v>
      </c>
      <c r="B10263" s="7">
        <v>2.7521800000000001</v>
      </c>
    </row>
    <row r="10264" spans="1:2">
      <c r="A10264" s="7">
        <v>-1.5</v>
      </c>
      <c r="B10264" s="7">
        <v>3.3087749999999998</v>
      </c>
    </row>
    <row r="10265" spans="1:2">
      <c r="A10265" s="7">
        <v>-1.5</v>
      </c>
      <c r="B10265" s="7">
        <v>4.3156129999999999</v>
      </c>
    </row>
    <row r="10266" spans="1:2">
      <c r="A10266" s="7">
        <v>-1.5</v>
      </c>
      <c r="B10266" s="7">
        <v>3.8797079999999999</v>
      </c>
    </row>
    <row r="10267" spans="1:2">
      <c r="A10267" s="7">
        <v>-1.5</v>
      </c>
      <c r="B10267" s="7">
        <v>3.7921079999999998</v>
      </c>
    </row>
    <row r="10268" spans="1:2">
      <c r="A10268" s="7">
        <v>-1.5</v>
      </c>
      <c r="B10268" s="7">
        <v>4.3070380000000004</v>
      </c>
    </row>
    <row r="10269" spans="1:2">
      <c r="A10269" s="7">
        <v>-1.5</v>
      </c>
      <c r="B10269" s="7">
        <v>3.760751</v>
      </c>
    </row>
    <row r="10270" spans="1:2">
      <c r="A10270" s="7">
        <v>-1.5</v>
      </c>
      <c r="B10270" s="7">
        <v>4.1771659999999997</v>
      </c>
    </row>
    <row r="10271" spans="1:2">
      <c r="A10271" s="7">
        <v>-1.5</v>
      </c>
      <c r="B10271" s="7">
        <v>1.828112</v>
      </c>
    </row>
    <row r="10272" spans="1:2">
      <c r="A10272" s="7">
        <v>-1.5</v>
      </c>
      <c r="B10272" s="7">
        <v>2.633235</v>
      </c>
    </row>
    <row r="10273" spans="1:2">
      <c r="A10273" s="7">
        <v>-1.5</v>
      </c>
      <c r="B10273" s="7">
        <v>2.6881719999999998</v>
      </c>
    </row>
    <row r="10274" spans="1:2">
      <c r="A10274" s="7">
        <v>-1.5</v>
      </c>
      <c r="B10274" s="7">
        <v>2.0051450000000002</v>
      </c>
    </row>
    <row r="10275" spans="1:2">
      <c r="A10275" s="7">
        <v>-1.5</v>
      </c>
      <c r="B10275" s="7">
        <v>3.781838</v>
      </c>
    </row>
    <row r="10276" spans="1:2">
      <c r="A10276" s="7">
        <v>-1.5</v>
      </c>
      <c r="B10276" s="7">
        <v>2.8283990000000001</v>
      </c>
    </row>
    <row r="10277" spans="1:2">
      <c r="A10277" s="7">
        <v>-1.51</v>
      </c>
      <c r="B10277" s="7">
        <v>2.5383550000000001</v>
      </c>
    </row>
    <row r="10278" spans="1:2">
      <c r="A10278" s="7">
        <v>-1.51</v>
      </c>
      <c r="B10278" s="7">
        <v>2.5383550000000001</v>
      </c>
    </row>
    <row r="10279" spans="1:2">
      <c r="A10279" s="7">
        <v>-1.51</v>
      </c>
      <c r="B10279" s="7">
        <v>4.9830870000000003</v>
      </c>
    </row>
    <row r="10280" spans="1:2">
      <c r="A10280" s="7">
        <v>-1.51</v>
      </c>
      <c r="B10280" s="7">
        <v>4.9830870000000003</v>
      </c>
    </row>
    <row r="10281" spans="1:2">
      <c r="A10281" s="7">
        <v>-1.51</v>
      </c>
      <c r="B10281" s="7">
        <v>3.6775850000000001</v>
      </c>
    </row>
    <row r="10282" spans="1:2">
      <c r="A10282" s="7">
        <v>-1.51</v>
      </c>
      <c r="B10282" s="7">
        <v>1.710553</v>
      </c>
    </row>
    <row r="10283" spans="1:2">
      <c r="A10283" s="7">
        <v>-1.51</v>
      </c>
      <c r="B10283" s="7">
        <v>2.4547810000000001</v>
      </c>
    </row>
    <row r="10284" spans="1:2">
      <c r="A10284" s="7">
        <v>-1.51</v>
      </c>
      <c r="B10284" s="7">
        <v>2.9847800000000002</v>
      </c>
    </row>
    <row r="10285" spans="1:2">
      <c r="A10285" s="7">
        <v>-1.51</v>
      </c>
      <c r="B10285" s="7">
        <v>4.1837359999999997</v>
      </c>
    </row>
    <row r="10286" spans="1:2">
      <c r="A10286" s="7">
        <v>-1.51</v>
      </c>
      <c r="B10286" s="7">
        <v>2.8175509999999999</v>
      </c>
    </row>
    <row r="10287" spans="1:2">
      <c r="A10287" s="7">
        <v>-1.51</v>
      </c>
      <c r="B10287" s="7">
        <v>4.7699020000000001</v>
      </c>
    </row>
    <row r="10288" spans="1:2">
      <c r="A10288" s="7">
        <v>-1.51</v>
      </c>
      <c r="B10288" s="7">
        <v>2.7483040000000001</v>
      </c>
    </row>
    <row r="10289" spans="1:2">
      <c r="A10289" s="7">
        <v>-1.51</v>
      </c>
      <c r="B10289" s="7">
        <v>4.8953790000000001</v>
      </c>
    </row>
    <row r="10290" spans="1:2">
      <c r="A10290" s="7">
        <v>-1.51</v>
      </c>
      <c r="B10290" s="7">
        <v>4.4015360000000001</v>
      </c>
    </row>
    <row r="10291" spans="1:2">
      <c r="A10291" s="7">
        <v>-1.51</v>
      </c>
      <c r="B10291" s="7">
        <v>2.8368340000000001</v>
      </c>
    </row>
    <row r="10292" spans="1:2">
      <c r="A10292" s="7">
        <v>-1.51</v>
      </c>
      <c r="B10292" s="7">
        <v>2.8505389999999999</v>
      </c>
    </row>
    <row r="10293" spans="1:2">
      <c r="A10293" s="7">
        <v>-1.51</v>
      </c>
      <c r="B10293" s="7">
        <v>4.2926250000000001</v>
      </c>
    </row>
    <row r="10294" spans="1:2">
      <c r="A10294" s="7">
        <v>-1.51</v>
      </c>
      <c r="B10294" s="7">
        <v>2.8971680000000002</v>
      </c>
    </row>
    <row r="10295" spans="1:2">
      <c r="A10295" s="7">
        <v>-1.51</v>
      </c>
      <c r="B10295" s="7">
        <v>3.3866869999999998</v>
      </c>
    </row>
    <row r="10296" spans="1:2">
      <c r="A10296" s="7">
        <v>-1.51</v>
      </c>
      <c r="B10296" s="7">
        <v>3.170118</v>
      </c>
    </row>
    <row r="10297" spans="1:2">
      <c r="A10297" s="7">
        <v>-1.51</v>
      </c>
      <c r="B10297" s="7">
        <v>3.292176</v>
      </c>
    </row>
    <row r="10298" spans="1:2">
      <c r="A10298" s="7">
        <v>-1.51</v>
      </c>
      <c r="B10298" s="7">
        <v>3.640031</v>
      </c>
    </row>
    <row r="10299" spans="1:2">
      <c r="A10299" s="7">
        <v>-1.51</v>
      </c>
      <c r="B10299" s="7">
        <v>5.4083940000000004</v>
      </c>
    </row>
    <row r="10300" spans="1:2">
      <c r="A10300" s="7">
        <v>-1.51</v>
      </c>
      <c r="B10300" s="7">
        <v>3.8990490000000002</v>
      </c>
    </row>
    <row r="10301" spans="1:2">
      <c r="A10301" s="7">
        <v>-1.52</v>
      </c>
      <c r="B10301" s="7">
        <v>2.2068880000000002</v>
      </c>
    </row>
    <row r="10302" spans="1:2">
      <c r="A10302" s="7">
        <v>-1.52</v>
      </c>
      <c r="B10302" s="7">
        <v>3.9964279999999999</v>
      </c>
    </row>
    <row r="10303" spans="1:2">
      <c r="A10303" s="7">
        <v>-1.52</v>
      </c>
      <c r="B10303" s="7">
        <v>3.459692</v>
      </c>
    </row>
    <row r="10304" spans="1:2">
      <c r="A10304" s="7">
        <v>-1.52</v>
      </c>
      <c r="B10304" s="7">
        <v>3.113696</v>
      </c>
    </row>
    <row r="10305" spans="1:2">
      <c r="A10305" s="7">
        <v>-1.52</v>
      </c>
      <c r="B10305" s="7">
        <v>4.250057</v>
      </c>
    </row>
    <row r="10306" spans="1:2">
      <c r="A10306" s="7">
        <v>-1.52</v>
      </c>
      <c r="B10306" s="7">
        <v>3.276322</v>
      </c>
    </row>
    <row r="10307" spans="1:2">
      <c r="A10307" s="7">
        <v>-1.52</v>
      </c>
      <c r="B10307" s="7">
        <v>1.7871379999999999</v>
      </c>
    </row>
    <row r="10308" spans="1:2">
      <c r="A10308" s="7">
        <v>-1.52</v>
      </c>
      <c r="B10308" s="7">
        <v>3.18912</v>
      </c>
    </row>
    <row r="10309" spans="1:2">
      <c r="A10309" s="7">
        <v>-1.52</v>
      </c>
      <c r="B10309" s="7">
        <v>4.9912530000000004</v>
      </c>
    </row>
    <row r="10310" spans="1:2">
      <c r="A10310" s="7">
        <v>-1.52</v>
      </c>
      <c r="B10310" s="7">
        <v>4.5188930000000003</v>
      </c>
    </row>
    <row r="10311" spans="1:2">
      <c r="A10311" s="7">
        <v>-1.52</v>
      </c>
      <c r="B10311" s="7">
        <v>3.3496090000000001</v>
      </c>
    </row>
    <row r="10312" spans="1:2">
      <c r="A10312" s="7">
        <v>-1.52</v>
      </c>
      <c r="B10312" s="7">
        <v>4.307855</v>
      </c>
    </row>
    <row r="10313" spans="1:2">
      <c r="A10313" s="7">
        <v>-1.52</v>
      </c>
      <c r="B10313" s="7">
        <v>3.1852649999999998</v>
      </c>
    </row>
    <row r="10314" spans="1:2">
      <c r="A10314" s="7">
        <v>-1.52</v>
      </c>
      <c r="B10314" s="7">
        <v>4.7467759999999997</v>
      </c>
    </row>
    <row r="10315" spans="1:2">
      <c r="A10315" s="7">
        <v>-1.52</v>
      </c>
      <c r="B10315" s="7">
        <v>4.1948080000000001</v>
      </c>
    </row>
    <row r="10316" spans="1:2">
      <c r="A10316" s="7">
        <v>-1.52</v>
      </c>
      <c r="B10316" s="7">
        <v>3.8021720000000001</v>
      </c>
    </row>
    <row r="10317" spans="1:2">
      <c r="A10317" s="7">
        <v>-1.52</v>
      </c>
      <c r="B10317" s="7">
        <v>4.9554720000000003</v>
      </c>
    </row>
    <row r="10318" spans="1:2">
      <c r="A10318" s="7">
        <v>-1.52</v>
      </c>
      <c r="B10318" s="7">
        <v>2.6416919999999999</v>
      </c>
    </row>
    <row r="10319" spans="1:2">
      <c r="A10319" s="7">
        <v>-1.52</v>
      </c>
      <c r="B10319" s="7">
        <v>3.5062669999999998</v>
      </c>
    </row>
    <row r="10320" spans="1:2">
      <c r="A10320" s="7">
        <v>-1.52</v>
      </c>
      <c r="B10320" s="7">
        <v>4.6370630000000004</v>
      </c>
    </row>
    <row r="10321" spans="1:2">
      <c r="A10321" s="7">
        <v>-1.52</v>
      </c>
      <c r="B10321" s="7">
        <v>4.6370630000000004</v>
      </c>
    </row>
    <row r="10322" spans="1:2">
      <c r="A10322" s="7">
        <v>-1.52</v>
      </c>
      <c r="B10322" s="7">
        <v>3.168031</v>
      </c>
    </row>
    <row r="10323" spans="1:2">
      <c r="A10323" s="7">
        <v>-1.52</v>
      </c>
      <c r="B10323" s="7">
        <v>2.6631089999999999</v>
      </c>
    </row>
    <row r="10324" spans="1:2">
      <c r="A10324" s="7">
        <v>-1.52</v>
      </c>
      <c r="B10324" s="7">
        <v>1.8766160000000001</v>
      </c>
    </row>
    <row r="10325" spans="1:2">
      <c r="A10325" s="7">
        <v>-1.52</v>
      </c>
      <c r="B10325" s="7">
        <v>1.3778170000000001</v>
      </c>
    </row>
    <row r="10326" spans="1:2">
      <c r="A10326" s="7">
        <v>-1.52</v>
      </c>
      <c r="B10326" s="7">
        <v>1.798578</v>
      </c>
    </row>
    <row r="10327" spans="1:2">
      <c r="A10327" s="7">
        <v>-1.52</v>
      </c>
      <c r="B10327" s="7">
        <v>3.991085</v>
      </c>
    </row>
    <row r="10328" spans="1:2">
      <c r="A10328" s="7">
        <v>-1.52</v>
      </c>
      <c r="B10328" s="7">
        <v>3.209959</v>
      </c>
    </row>
    <row r="10329" spans="1:2">
      <c r="A10329" s="7">
        <v>-1.52</v>
      </c>
      <c r="B10329" s="7">
        <v>1.993617</v>
      </c>
    </row>
    <row r="10330" spans="1:2">
      <c r="A10330" s="7">
        <v>-1.53</v>
      </c>
      <c r="B10330" s="7">
        <v>2.3429660000000001</v>
      </c>
    </row>
    <row r="10331" spans="1:2">
      <c r="A10331" s="7">
        <v>-1.53</v>
      </c>
      <c r="B10331" s="7">
        <v>3.0695000000000001</v>
      </c>
    </row>
    <row r="10332" spans="1:2">
      <c r="A10332" s="7">
        <v>-1.53</v>
      </c>
      <c r="B10332" s="7">
        <v>3.46271</v>
      </c>
    </row>
    <row r="10333" spans="1:2">
      <c r="A10333" s="7">
        <v>-1.53</v>
      </c>
      <c r="B10333" s="7">
        <v>3.4984350000000002</v>
      </c>
    </row>
    <row r="10334" spans="1:2">
      <c r="A10334" s="7">
        <v>-1.53</v>
      </c>
      <c r="B10334" s="7">
        <v>3.6864659999999998</v>
      </c>
    </row>
    <row r="10335" spans="1:2">
      <c r="A10335" s="7">
        <v>-1.53</v>
      </c>
      <c r="B10335" s="7">
        <v>3.446377</v>
      </c>
    </row>
    <row r="10336" spans="1:2">
      <c r="A10336" s="7">
        <v>-1.53</v>
      </c>
      <c r="B10336" s="7">
        <v>3.1731379999999998</v>
      </c>
    </row>
    <row r="10337" spans="1:2">
      <c r="A10337" s="7">
        <v>-1.53</v>
      </c>
      <c r="B10337" s="7">
        <v>1.7092860000000001</v>
      </c>
    </row>
    <row r="10338" spans="1:2">
      <c r="A10338" s="7">
        <v>-1.53</v>
      </c>
      <c r="B10338" s="7">
        <v>5.1933420000000003</v>
      </c>
    </row>
    <row r="10339" spans="1:2">
      <c r="A10339" s="7">
        <v>-1.53</v>
      </c>
      <c r="B10339" s="7">
        <v>3.4211649999999998</v>
      </c>
    </row>
    <row r="10340" spans="1:2">
      <c r="A10340" s="7">
        <v>-1.53</v>
      </c>
      <c r="B10340" s="7">
        <v>4.332827</v>
      </c>
    </row>
    <row r="10341" spans="1:2">
      <c r="A10341" s="7">
        <v>-1.53</v>
      </c>
      <c r="B10341" s="7">
        <v>2.0455269999999999</v>
      </c>
    </row>
    <row r="10342" spans="1:2">
      <c r="A10342" s="7">
        <v>-1.53</v>
      </c>
      <c r="B10342" s="7">
        <v>2.694029</v>
      </c>
    </row>
    <row r="10343" spans="1:2">
      <c r="A10343" s="7">
        <v>-1.53</v>
      </c>
      <c r="B10343" s="7">
        <v>3.7373859999999999</v>
      </c>
    </row>
    <row r="10344" spans="1:2">
      <c r="A10344" s="7">
        <v>-1.53</v>
      </c>
      <c r="B10344" s="7">
        <v>5.182436</v>
      </c>
    </row>
    <row r="10345" spans="1:2">
      <c r="A10345" s="7">
        <v>-1.53</v>
      </c>
      <c r="B10345" s="7">
        <v>5.0973069999999998</v>
      </c>
    </row>
    <row r="10346" spans="1:2">
      <c r="A10346" s="7">
        <v>-1.53</v>
      </c>
      <c r="B10346" s="7">
        <v>4.320513</v>
      </c>
    </row>
    <row r="10347" spans="1:2">
      <c r="A10347" s="7">
        <v>-1.53</v>
      </c>
      <c r="B10347" s="7">
        <v>3.1847850000000002</v>
      </c>
    </row>
    <row r="10348" spans="1:2">
      <c r="A10348" s="7">
        <v>-1.54</v>
      </c>
      <c r="B10348" s="7">
        <v>4.8917770000000003</v>
      </c>
    </row>
    <row r="10349" spans="1:2">
      <c r="A10349" s="7">
        <v>-1.54</v>
      </c>
      <c r="B10349" s="7">
        <v>3.2666780000000002</v>
      </c>
    </row>
    <row r="10350" spans="1:2">
      <c r="A10350" s="7">
        <v>-1.54</v>
      </c>
      <c r="B10350" s="7">
        <v>3.5014460000000001</v>
      </c>
    </row>
    <row r="10351" spans="1:2">
      <c r="A10351" s="7">
        <v>-1.54</v>
      </c>
      <c r="B10351" s="7">
        <v>1.8233330000000001</v>
      </c>
    </row>
    <row r="10352" spans="1:2">
      <c r="A10352" s="7">
        <v>-1.54</v>
      </c>
      <c r="B10352" s="7">
        <v>4.8810120000000001</v>
      </c>
    </row>
    <row r="10353" spans="1:2">
      <c r="A10353" s="7">
        <v>-1.54</v>
      </c>
      <c r="B10353" s="7">
        <v>3.9829300000000001</v>
      </c>
    </row>
    <row r="10354" spans="1:2">
      <c r="A10354" s="7">
        <v>-1.54</v>
      </c>
      <c r="B10354" s="7">
        <v>2.8589799999999999</v>
      </c>
    </row>
    <row r="10355" spans="1:2">
      <c r="A10355" s="7">
        <v>-1.54</v>
      </c>
      <c r="B10355" s="7">
        <v>3.6371180000000001</v>
      </c>
    </row>
    <row r="10356" spans="1:2">
      <c r="A10356" s="7">
        <v>-1.54</v>
      </c>
      <c r="B10356" s="7">
        <v>3.7618670000000001</v>
      </c>
    </row>
    <row r="10357" spans="1:2">
      <c r="A10357" s="7">
        <v>-1.54</v>
      </c>
      <c r="B10357" s="7">
        <v>2.8464499999999999</v>
      </c>
    </row>
    <row r="10358" spans="1:2">
      <c r="A10358" s="7">
        <v>-1.54</v>
      </c>
      <c r="B10358" s="7">
        <v>3.0018250000000002</v>
      </c>
    </row>
    <row r="10359" spans="1:2">
      <c r="A10359" s="7">
        <v>-1.54</v>
      </c>
      <c r="B10359" s="7">
        <v>6.4723410000000001</v>
      </c>
    </row>
    <row r="10360" spans="1:2">
      <c r="A10360" s="7">
        <v>-1.54</v>
      </c>
      <c r="B10360" s="7">
        <v>3.2470150000000002</v>
      </c>
    </row>
    <row r="10361" spans="1:2">
      <c r="A10361" s="7">
        <v>-1.54</v>
      </c>
      <c r="B10361" s="7">
        <v>3.9998269999999998</v>
      </c>
    </row>
    <row r="10362" spans="1:2">
      <c r="A10362" s="7">
        <v>-1.54</v>
      </c>
      <c r="B10362" s="7">
        <v>2.0742699999999998</v>
      </c>
    </row>
    <row r="10363" spans="1:2">
      <c r="A10363" s="7">
        <v>-1.54</v>
      </c>
      <c r="B10363" s="7">
        <v>2.108365</v>
      </c>
    </row>
    <row r="10364" spans="1:2">
      <c r="A10364" s="7">
        <v>-1.54</v>
      </c>
      <c r="B10364" s="7">
        <v>3.1327229999999999</v>
      </c>
    </row>
    <row r="10365" spans="1:2">
      <c r="A10365" s="7">
        <v>-1.54</v>
      </c>
      <c r="B10365" s="7">
        <v>3.3653580000000001</v>
      </c>
    </row>
    <row r="10366" spans="1:2">
      <c r="A10366" s="7">
        <v>-1.54</v>
      </c>
      <c r="B10366" s="7">
        <v>4.4558280000000003</v>
      </c>
    </row>
    <row r="10367" spans="1:2">
      <c r="A10367" s="7">
        <v>-1.54</v>
      </c>
      <c r="B10367" s="7">
        <v>4.163062</v>
      </c>
    </row>
    <row r="10368" spans="1:2">
      <c r="A10368" s="7">
        <v>-1.55</v>
      </c>
      <c r="B10368" s="7">
        <v>2.6932040000000002</v>
      </c>
    </row>
    <row r="10369" spans="1:2">
      <c r="A10369" s="7">
        <v>-1.55</v>
      </c>
      <c r="B10369" s="7">
        <v>3.4211649999999998</v>
      </c>
    </row>
    <row r="10370" spans="1:2">
      <c r="A10370" s="7">
        <v>-1.55</v>
      </c>
      <c r="B10370" s="7">
        <v>4.1032440000000001</v>
      </c>
    </row>
    <row r="10371" spans="1:2">
      <c r="A10371" s="7">
        <v>-1.55</v>
      </c>
      <c r="B10371" s="7">
        <v>1.7366440000000001</v>
      </c>
    </row>
    <row r="10372" spans="1:2">
      <c r="A10372" s="7">
        <v>-1.55</v>
      </c>
      <c r="B10372" s="7">
        <v>5.1464169999999996</v>
      </c>
    </row>
    <row r="10373" spans="1:2">
      <c r="A10373" s="7">
        <v>-1.55</v>
      </c>
      <c r="B10373" s="7">
        <v>2.0332720000000002</v>
      </c>
    </row>
    <row r="10374" spans="1:2">
      <c r="A10374" s="7">
        <v>-1.55</v>
      </c>
      <c r="B10374" s="7">
        <v>4.0144919999999997</v>
      </c>
    </row>
    <row r="10375" spans="1:2">
      <c r="A10375" s="7">
        <v>-1.55</v>
      </c>
      <c r="B10375" s="7">
        <v>3.7912029999999999</v>
      </c>
    </row>
    <row r="10376" spans="1:2">
      <c r="A10376" s="7">
        <v>-1.55</v>
      </c>
      <c r="B10376" s="7">
        <v>4.4579000000000004</v>
      </c>
    </row>
    <row r="10377" spans="1:2">
      <c r="A10377" s="7">
        <v>-1.55</v>
      </c>
      <c r="B10377" s="7">
        <v>2.3950420000000001</v>
      </c>
    </row>
    <row r="10378" spans="1:2">
      <c r="A10378" s="7">
        <v>-1.55</v>
      </c>
      <c r="B10378" s="7">
        <v>3.8176549999999998</v>
      </c>
    </row>
    <row r="10379" spans="1:2">
      <c r="A10379" s="7">
        <v>-1.55</v>
      </c>
      <c r="B10379" s="7">
        <v>3.8176549999999998</v>
      </c>
    </row>
    <row r="10380" spans="1:2">
      <c r="A10380" s="7">
        <v>-1.55</v>
      </c>
      <c r="B10380" s="7">
        <v>2.3799649999999999</v>
      </c>
    </row>
    <row r="10381" spans="1:2">
      <c r="A10381" s="7">
        <v>-1.55</v>
      </c>
      <c r="B10381" s="7">
        <v>5.2240409999999997</v>
      </c>
    </row>
    <row r="10382" spans="1:2">
      <c r="A10382" s="7">
        <v>-1.55</v>
      </c>
      <c r="B10382" s="7">
        <v>4.2938520000000002</v>
      </c>
    </row>
    <row r="10383" spans="1:2">
      <c r="A10383" s="7">
        <v>-1.55</v>
      </c>
      <c r="B10383" s="7">
        <v>3.4551440000000002</v>
      </c>
    </row>
    <row r="10384" spans="1:2">
      <c r="A10384" s="7">
        <v>-1.55</v>
      </c>
      <c r="B10384" s="7">
        <v>2.9507050000000001</v>
      </c>
    </row>
    <row r="10385" spans="1:2">
      <c r="A10385" s="7">
        <v>-1.55</v>
      </c>
      <c r="B10385" s="7">
        <v>5.3354309999999998</v>
      </c>
    </row>
    <row r="10386" spans="1:2">
      <c r="A10386" s="7">
        <v>-1.55</v>
      </c>
      <c r="B10386" s="7">
        <v>3.6879300000000002</v>
      </c>
    </row>
    <row r="10387" spans="1:2">
      <c r="A10387" s="7">
        <v>-1.55</v>
      </c>
      <c r="B10387" s="7">
        <v>4.4673559999999997</v>
      </c>
    </row>
    <row r="10388" spans="1:2">
      <c r="A10388" s="7">
        <v>-1.55</v>
      </c>
      <c r="B10388" s="7">
        <v>2.0499130000000001</v>
      </c>
    </row>
    <row r="10389" spans="1:2">
      <c r="A10389" s="7">
        <v>-1.55</v>
      </c>
      <c r="B10389" s="7">
        <v>2.7261669999999998</v>
      </c>
    </row>
    <row r="10390" spans="1:2">
      <c r="A10390" s="7">
        <v>-1.56</v>
      </c>
      <c r="B10390" s="7">
        <v>3.2666780000000002</v>
      </c>
    </row>
    <row r="10391" spans="1:2">
      <c r="A10391" s="7">
        <v>-1.56</v>
      </c>
      <c r="B10391" s="7">
        <v>5.2455040000000004</v>
      </c>
    </row>
    <row r="10392" spans="1:2">
      <c r="A10392" s="7">
        <v>-1.56</v>
      </c>
      <c r="B10392" s="7">
        <v>4.646026</v>
      </c>
    </row>
    <row r="10393" spans="1:2">
      <c r="A10393" s="7">
        <v>-1.56</v>
      </c>
      <c r="B10393" s="7">
        <v>3.1567720000000001</v>
      </c>
    </row>
    <row r="10394" spans="1:2">
      <c r="A10394" s="7">
        <v>-1.56</v>
      </c>
      <c r="B10394" s="7">
        <v>2.5539459999999998</v>
      </c>
    </row>
    <row r="10395" spans="1:2">
      <c r="A10395" s="7">
        <v>-1.56</v>
      </c>
      <c r="B10395" s="7">
        <v>3.3242690000000001</v>
      </c>
    </row>
    <row r="10396" spans="1:2">
      <c r="A10396" s="7">
        <v>-1.56</v>
      </c>
      <c r="B10396" s="7">
        <v>2.012165</v>
      </c>
    </row>
    <row r="10397" spans="1:2">
      <c r="A10397" s="7">
        <v>-1.56</v>
      </c>
      <c r="B10397" s="7">
        <v>4.7706189999999999</v>
      </c>
    </row>
    <row r="10398" spans="1:2">
      <c r="A10398" s="7">
        <v>-1.56</v>
      </c>
      <c r="B10398" s="7">
        <v>1.5322819999999999</v>
      </c>
    </row>
    <row r="10399" spans="1:2">
      <c r="A10399" s="7">
        <v>-1.56</v>
      </c>
      <c r="B10399" s="7">
        <v>1.966669</v>
      </c>
    </row>
    <row r="10400" spans="1:2">
      <c r="A10400" s="7">
        <v>-1.56</v>
      </c>
      <c r="B10400" s="7">
        <v>4.1064939999999996</v>
      </c>
    </row>
    <row r="10401" spans="1:2">
      <c r="A10401" s="7">
        <v>-1.56</v>
      </c>
      <c r="B10401" s="7">
        <v>3.0877940000000001</v>
      </c>
    </row>
    <row r="10402" spans="1:2">
      <c r="A10402" s="7">
        <v>-1.56</v>
      </c>
      <c r="B10402" s="7">
        <v>3.4840080000000002</v>
      </c>
    </row>
    <row r="10403" spans="1:2">
      <c r="A10403" s="7">
        <v>-1.56</v>
      </c>
      <c r="B10403" s="7">
        <v>5.927657</v>
      </c>
    </row>
    <row r="10404" spans="1:2">
      <c r="A10404" s="7">
        <v>-1.56</v>
      </c>
      <c r="B10404" s="7">
        <v>3.8514659999999998</v>
      </c>
    </row>
    <row r="10405" spans="1:2">
      <c r="A10405" s="7">
        <v>-1.56</v>
      </c>
      <c r="B10405" s="7">
        <v>3.1857030000000002</v>
      </c>
    </row>
    <row r="10406" spans="1:2">
      <c r="A10406" s="7">
        <v>-1.56</v>
      </c>
      <c r="B10406" s="7">
        <v>3.2079629999999999</v>
      </c>
    </row>
    <row r="10407" spans="1:2">
      <c r="A10407" s="7">
        <v>-1.57</v>
      </c>
      <c r="B10407" s="7">
        <v>1.3328599999999999</v>
      </c>
    </row>
    <row r="10408" spans="1:2">
      <c r="A10408" s="7">
        <v>-1.57</v>
      </c>
      <c r="B10408" s="7">
        <v>1.601008</v>
      </c>
    </row>
    <row r="10409" spans="1:2">
      <c r="A10409" s="7">
        <v>-1.57</v>
      </c>
      <c r="B10409" s="7">
        <v>1.8188329999999999</v>
      </c>
    </row>
    <row r="10410" spans="1:2">
      <c r="A10410" s="7">
        <v>-1.57</v>
      </c>
      <c r="B10410" s="7">
        <v>3.2793549999999998</v>
      </c>
    </row>
    <row r="10411" spans="1:2">
      <c r="A10411" s="7">
        <v>-1.57</v>
      </c>
      <c r="B10411" s="7">
        <v>3.6539730000000001</v>
      </c>
    </row>
    <row r="10412" spans="1:2">
      <c r="A10412" s="7">
        <v>-1.57</v>
      </c>
      <c r="B10412" s="7">
        <v>3.118452</v>
      </c>
    </row>
    <row r="10413" spans="1:2">
      <c r="A10413" s="7">
        <v>-1.57</v>
      </c>
      <c r="B10413" s="7">
        <v>4.5166979999999999</v>
      </c>
    </row>
    <row r="10414" spans="1:2">
      <c r="A10414" s="7">
        <v>-1.57</v>
      </c>
      <c r="B10414" s="7">
        <v>5.0329160000000002</v>
      </c>
    </row>
    <row r="10415" spans="1:2">
      <c r="A10415" s="7">
        <v>-1.57</v>
      </c>
      <c r="B10415" s="7">
        <v>3.7170200000000002</v>
      </c>
    </row>
    <row r="10416" spans="1:2">
      <c r="A10416" s="7">
        <v>-1.57</v>
      </c>
      <c r="B10416" s="7">
        <v>3.7170200000000002</v>
      </c>
    </row>
    <row r="10417" spans="1:2">
      <c r="A10417" s="7">
        <v>-1.57</v>
      </c>
      <c r="B10417" s="7">
        <v>3.90313</v>
      </c>
    </row>
    <row r="10418" spans="1:2">
      <c r="A10418" s="7">
        <v>-1.57</v>
      </c>
      <c r="B10418" s="7">
        <v>3.9250500000000001</v>
      </c>
    </row>
    <row r="10419" spans="1:2">
      <c r="A10419" s="7">
        <v>-1.57</v>
      </c>
      <c r="B10419" s="7">
        <v>4.2674440000000002</v>
      </c>
    </row>
    <row r="10420" spans="1:2">
      <c r="A10420" s="7">
        <v>-1.57</v>
      </c>
      <c r="B10420" s="7">
        <v>3.4357039999999999</v>
      </c>
    </row>
    <row r="10421" spans="1:2">
      <c r="A10421" s="7">
        <v>-1.57</v>
      </c>
      <c r="B10421" s="7">
        <v>1.972982</v>
      </c>
    </row>
    <row r="10422" spans="1:2">
      <c r="A10422" s="7">
        <v>-1.57</v>
      </c>
      <c r="B10422" s="7">
        <v>5.2076799999999999</v>
      </c>
    </row>
    <row r="10423" spans="1:2">
      <c r="A10423" s="7">
        <v>-1.57</v>
      </c>
      <c r="B10423" s="7">
        <v>6.1476819999999996</v>
      </c>
    </row>
    <row r="10424" spans="1:2">
      <c r="A10424" s="7">
        <v>-1.57</v>
      </c>
      <c r="B10424" s="7">
        <v>3.7061160000000002</v>
      </c>
    </row>
    <row r="10425" spans="1:2">
      <c r="A10425" s="7">
        <v>-1.57</v>
      </c>
      <c r="B10425" s="7">
        <v>5.6031779999999998</v>
      </c>
    </row>
    <row r="10426" spans="1:2">
      <c r="A10426" s="7">
        <v>-1.57</v>
      </c>
      <c r="B10426" s="7">
        <v>2.6757740000000001</v>
      </c>
    </row>
    <row r="10427" spans="1:2">
      <c r="A10427" s="7">
        <v>-1.57</v>
      </c>
      <c r="B10427" s="7">
        <v>3.901475</v>
      </c>
    </row>
    <row r="10428" spans="1:2">
      <c r="A10428" s="7">
        <v>-1.57</v>
      </c>
      <c r="B10428" s="7">
        <v>4.409999</v>
      </c>
    </row>
    <row r="10429" spans="1:2">
      <c r="A10429" s="7">
        <v>-1.57</v>
      </c>
      <c r="B10429" s="7">
        <v>4.409999</v>
      </c>
    </row>
    <row r="10430" spans="1:2">
      <c r="A10430" s="7">
        <v>-1.57</v>
      </c>
      <c r="B10430" s="7">
        <v>5.0283879999999996</v>
      </c>
    </row>
    <row r="10431" spans="1:2">
      <c r="A10431" s="7">
        <v>-1.57</v>
      </c>
      <c r="B10431" s="7">
        <v>4.6339269999999999</v>
      </c>
    </row>
    <row r="10432" spans="1:2">
      <c r="A10432" s="7">
        <v>-1.58</v>
      </c>
      <c r="B10432" s="7">
        <v>3.8801549999999998</v>
      </c>
    </row>
    <row r="10433" spans="1:2">
      <c r="A10433" s="7">
        <v>-1.58</v>
      </c>
      <c r="B10433" s="7">
        <v>3.403222</v>
      </c>
    </row>
    <row r="10434" spans="1:2">
      <c r="A10434" s="7">
        <v>-1.58</v>
      </c>
      <c r="B10434" s="7">
        <v>4.0414909999999997</v>
      </c>
    </row>
    <row r="10435" spans="1:2">
      <c r="A10435" s="7">
        <v>-1.58</v>
      </c>
      <c r="B10435" s="7">
        <v>4.2400580000000003</v>
      </c>
    </row>
    <row r="10436" spans="1:2">
      <c r="A10436" s="7">
        <v>-1.58</v>
      </c>
      <c r="B10436" s="7">
        <v>4.3037479999999997</v>
      </c>
    </row>
    <row r="10437" spans="1:2">
      <c r="A10437" s="7">
        <v>-1.58</v>
      </c>
      <c r="B10437" s="7">
        <v>2.7568800000000002</v>
      </c>
    </row>
    <row r="10438" spans="1:2">
      <c r="A10438" s="7">
        <v>-1.58</v>
      </c>
      <c r="B10438" s="7">
        <v>4.5901420000000002</v>
      </c>
    </row>
    <row r="10439" spans="1:2">
      <c r="A10439" s="7">
        <v>-1.58</v>
      </c>
      <c r="B10439" s="7">
        <v>2.5512269999999999</v>
      </c>
    </row>
    <row r="10440" spans="1:2">
      <c r="A10440" s="7">
        <v>-1.59</v>
      </c>
      <c r="B10440" s="7">
        <v>3.4093369999999998</v>
      </c>
    </row>
    <row r="10441" spans="1:2">
      <c r="A10441" s="7">
        <v>-1.59</v>
      </c>
      <c r="B10441" s="7">
        <v>4.1709189999999996</v>
      </c>
    </row>
    <row r="10442" spans="1:2">
      <c r="A10442" s="7">
        <v>-1.59</v>
      </c>
      <c r="B10442" s="7">
        <v>2.5936629999999998</v>
      </c>
    </row>
    <row r="10443" spans="1:2">
      <c r="A10443" s="7">
        <v>-1.59</v>
      </c>
      <c r="B10443" s="7">
        <v>3.5913580000000001</v>
      </c>
    </row>
    <row r="10444" spans="1:2">
      <c r="A10444" s="7">
        <v>-1.59</v>
      </c>
      <c r="B10444" s="7">
        <v>3.3666860000000001</v>
      </c>
    </row>
    <row r="10445" spans="1:2">
      <c r="A10445" s="7">
        <v>-1.59</v>
      </c>
      <c r="B10445" s="7">
        <v>3.3659279999999998</v>
      </c>
    </row>
    <row r="10446" spans="1:2">
      <c r="A10446" s="7">
        <v>-1.59</v>
      </c>
      <c r="B10446" s="7">
        <v>3.1371980000000002</v>
      </c>
    </row>
    <row r="10447" spans="1:2">
      <c r="A10447" s="7">
        <v>-1.59</v>
      </c>
      <c r="B10447" s="7">
        <v>1.879696</v>
      </c>
    </row>
    <row r="10448" spans="1:2">
      <c r="A10448" s="7">
        <v>-1.59</v>
      </c>
      <c r="B10448" s="7">
        <v>2.7967710000000001</v>
      </c>
    </row>
    <row r="10449" spans="1:2">
      <c r="A10449" s="7">
        <v>-1.59</v>
      </c>
      <c r="B10449" s="7">
        <v>3.1541619999999999</v>
      </c>
    </row>
    <row r="10450" spans="1:2">
      <c r="A10450" s="7">
        <v>-1.59</v>
      </c>
      <c r="B10450" s="7">
        <v>4.1395200000000001</v>
      </c>
    </row>
    <row r="10451" spans="1:2">
      <c r="A10451" s="7">
        <v>-1.59</v>
      </c>
      <c r="B10451" s="7">
        <v>3.1954560000000001</v>
      </c>
    </row>
    <row r="10452" spans="1:2">
      <c r="A10452" s="7">
        <v>-1.59</v>
      </c>
      <c r="B10452" s="7">
        <v>2.1717780000000002</v>
      </c>
    </row>
    <row r="10453" spans="1:2">
      <c r="A10453" s="7">
        <v>-1.59</v>
      </c>
      <c r="B10453" s="7">
        <v>1.3219160000000001</v>
      </c>
    </row>
    <row r="10454" spans="1:2">
      <c r="A10454" s="7">
        <v>-1.59</v>
      </c>
      <c r="B10454" s="7">
        <v>3.2371500000000002</v>
      </c>
    </row>
    <row r="10455" spans="1:2">
      <c r="A10455" s="7">
        <v>-1.59</v>
      </c>
      <c r="B10455" s="7">
        <v>2.3488389999999999</v>
      </c>
    </row>
    <row r="10456" spans="1:2">
      <c r="A10456" s="7">
        <v>-1.59</v>
      </c>
      <c r="B10456" s="7">
        <v>2.3488389999999999</v>
      </c>
    </row>
    <row r="10457" spans="1:2">
      <c r="A10457" s="7">
        <v>-1.59</v>
      </c>
      <c r="B10457" s="7">
        <v>2.9189639999999999</v>
      </c>
    </row>
    <row r="10458" spans="1:2">
      <c r="A10458" s="7">
        <v>-1.59</v>
      </c>
      <c r="B10458" s="7">
        <v>1.5759860000000001</v>
      </c>
    </row>
    <row r="10459" spans="1:2">
      <c r="A10459" s="7">
        <v>-1.59</v>
      </c>
      <c r="B10459" s="7">
        <v>2.0966209999999998</v>
      </c>
    </row>
    <row r="10460" spans="1:2">
      <c r="A10460" s="7">
        <v>-1.59</v>
      </c>
      <c r="B10460" s="7">
        <v>4.0094120000000002</v>
      </c>
    </row>
    <row r="10461" spans="1:2">
      <c r="A10461" s="7">
        <v>-1.59</v>
      </c>
      <c r="B10461" s="7">
        <v>3.4217200000000001</v>
      </c>
    </row>
    <row r="10462" spans="1:2">
      <c r="A10462" s="7">
        <v>-1.59</v>
      </c>
      <c r="B10462" s="7">
        <v>3.0178340000000001</v>
      </c>
    </row>
    <row r="10463" spans="1:2">
      <c r="A10463" s="7">
        <v>-1.59</v>
      </c>
      <c r="B10463" s="7">
        <v>4.1615549999999999</v>
      </c>
    </row>
    <row r="10464" spans="1:2">
      <c r="A10464" s="7">
        <v>-1.59</v>
      </c>
      <c r="B10464" s="7">
        <v>4.1615549999999999</v>
      </c>
    </row>
    <row r="10465" spans="1:2">
      <c r="A10465" s="7">
        <v>-1.6</v>
      </c>
      <c r="B10465" s="7">
        <v>2.7559390000000001</v>
      </c>
    </row>
    <row r="10466" spans="1:2">
      <c r="A10466" s="7">
        <v>-1.6</v>
      </c>
      <c r="B10466" s="7">
        <v>2.769469</v>
      </c>
    </row>
    <row r="10467" spans="1:2">
      <c r="A10467" s="7">
        <v>-1.6</v>
      </c>
      <c r="B10467" s="7">
        <v>4.4665379999999999</v>
      </c>
    </row>
    <row r="10468" spans="1:2">
      <c r="A10468" s="7">
        <v>-1.6</v>
      </c>
      <c r="B10468" s="7">
        <v>2.9473509999999998</v>
      </c>
    </row>
    <row r="10469" spans="1:2">
      <c r="A10469" s="7">
        <v>-1.6</v>
      </c>
      <c r="B10469" s="7">
        <v>3.8672119999999999</v>
      </c>
    </row>
    <row r="10470" spans="1:2">
      <c r="A10470" s="7">
        <v>-1.6</v>
      </c>
      <c r="B10470" s="7">
        <v>4.8687699999999996</v>
      </c>
    </row>
    <row r="10471" spans="1:2">
      <c r="A10471" s="7">
        <v>-1.6</v>
      </c>
      <c r="B10471" s="7">
        <v>4.8687699999999996</v>
      </c>
    </row>
    <row r="10472" spans="1:2">
      <c r="A10472" s="7">
        <v>-1.6</v>
      </c>
      <c r="B10472" s="7">
        <v>2.9492409999999998</v>
      </c>
    </row>
    <row r="10473" spans="1:2">
      <c r="A10473" s="7">
        <v>-1.6</v>
      </c>
      <c r="B10473" s="7">
        <v>4.0198239999999998</v>
      </c>
    </row>
    <row r="10474" spans="1:2">
      <c r="A10474" s="7">
        <v>-1.6</v>
      </c>
      <c r="B10474" s="7">
        <v>2.8047909999999998</v>
      </c>
    </row>
    <row r="10475" spans="1:2">
      <c r="A10475" s="7">
        <v>-1.6</v>
      </c>
      <c r="B10475" s="7">
        <v>1.610174</v>
      </c>
    </row>
    <row r="10476" spans="1:2">
      <c r="A10476" s="7">
        <v>-1.6</v>
      </c>
      <c r="B10476" s="7">
        <v>3.4751120000000002</v>
      </c>
    </row>
    <row r="10477" spans="1:2">
      <c r="A10477" s="7">
        <v>-1.6</v>
      </c>
      <c r="B10477" s="7">
        <v>4.0192379999999996</v>
      </c>
    </row>
    <row r="10478" spans="1:2">
      <c r="A10478" s="7">
        <v>-1.6</v>
      </c>
      <c r="B10478" s="7">
        <v>3.3977179999999998</v>
      </c>
    </row>
    <row r="10479" spans="1:2">
      <c r="A10479" s="7">
        <v>-1.61</v>
      </c>
      <c r="B10479" s="7">
        <v>3.315833</v>
      </c>
    </row>
    <row r="10480" spans="1:2">
      <c r="A10480" s="7">
        <v>-1.61</v>
      </c>
      <c r="B10480" s="7">
        <v>4.1887059999999998</v>
      </c>
    </row>
    <row r="10481" spans="1:2">
      <c r="A10481" s="7">
        <v>-1.61</v>
      </c>
      <c r="B10481" s="7">
        <v>2.8014540000000001</v>
      </c>
    </row>
    <row r="10482" spans="1:2">
      <c r="A10482" s="7">
        <v>-1.61</v>
      </c>
      <c r="B10482" s="7">
        <v>2.4875250000000002</v>
      </c>
    </row>
    <row r="10483" spans="1:2">
      <c r="A10483" s="7">
        <v>-1.61</v>
      </c>
      <c r="B10483" s="7">
        <v>1.5691900000000001</v>
      </c>
    </row>
    <row r="10484" spans="1:2">
      <c r="A10484" s="7">
        <v>-1.61</v>
      </c>
      <c r="B10484" s="7">
        <v>2.3982290000000002</v>
      </c>
    </row>
    <row r="10485" spans="1:2">
      <c r="A10485" s="7">
        <v>-1.61</v>
      </c>
      <c r="B10485" s="7">
        <v>2.666766</v>
      </c>
    </row>
    <row r="10486" spans="1:2">
      <c r="A10486" s="7">
        <v>-1.61</v>
      </c>
      <c r="B10486" s="7">
        <v>2.5868150000000001</v>
      </c>
    </row>
    <row r="10487" spans="1:2">
      <c r="A10487" s="7">
        <v>-1.61</v>
      </c>
      <c r="B10487" s="7">
        <v>4.0226470000000001</v>
      </c>
    </row>
    <row r="10488" spans="1:2">
      <c r="A10488" s="7">
        <v>-1.61</v>
      </c>
      <c r="B10488" s="7">
        <v>3.155742</v>
      </c>
    </row>
    <row r="10489" spans="1:2">
      <c r="A10489" s="7">
        <v>-1.61</v>
      </c>
      <c r="B10489" s="7">
        <v>4.6759539999999999</v>
      </c>
    </row>
    <row r="10490" spans="1:2">
      <c r="A10490" s="7">
        <v>-1.61</v>
      </c>
      <c r="B10490" s="7">
        <v>3.1223290000000001</v>
      </c>
    </row>
    <row r="10491" spans="1:2">
      <c r="A10491" s="7">
        <v>-1.61</v>
      </c>
      <c r="B10491" s="7">
        <v>3.2056089999999999</v>
      </c>
    </row>
    <row r="10492" spans="1:2">
      <c r="A10492" s="7">
        <v>-1.61</v>
      </c>
      <c r="B10492" s="7">
        <v>3.2056089999999999</v>
      </c>
    </row>
    <row r="10493" spans="1:2">
      <c r="A10493" s="7">
        <v>-1.61</v>
      </c>
      <c r="B10493" s="7">
        <v>3.2056089999999999</v>
      </c>
    </row>
    <row r="10494" spans="1:2">
      <c r="A10494" s="7">
        <v>-1.61</v>
      </c>
      <c r="B10494" s="7">
        <v>3.2056089999999999</v>
      </c>
    </row>
    <row r="10495" spans="1:2">
      <c r="A10495" s="7">
        <v>-1.61</v>
      </c>
      <c r="B10495" s="7">
        <v>5.0767090000000001</v>
      </c>
    </row>
    <row r="10496" spans="1:2">
      <c r="A10496" s="7">
        <v>-1.61</v>
      </c>
      <c r="B10496" s="7">
        <v>3.1658750000000002</v>
      </c>
    </row>
    <row r="10497" spans="1:2">
      <c r="A10497" s="7">
        <v>-1.61</v>
      </c>
      <c r="B10497" s="7">
        <v>6.2802160000000002</v>
      </c>
    </row>
    <row r="10498" spans="1:2">
      <c r="A10498" s="7">
        <v>-1.62</v>
      </c>
      <c r="B10498" s="7">
        <v>4.435492</v>
      </c>
    </row>
    <row r="10499" spans="1:2">
      <c r="A10499" s="7">
        <v>-1.62</v>
      </c>
      <c r="B10499" s="7">
        <v>4.3854439999999997</v>
      </c>
    </row>
    <row r="10500" spans="1:2">
      <c r="A10500" s="7">
        <v>-1.62</v>
      </c>
      <c r="B10500" s="7">
        <v>2.7346119999999998</v>
      </c>
    </row>
    <row r="10501" spans="1:2">
      <c r="A10501" s="7">
        <v>-1.62</v>
      </c>
      <c r="B10501" s="7">
        <v>2.1254270000000002</v>
      </c>
    </row>
    <row r="10502" spans="1:2">
      <c r="A10502" s="7">
        <v>-1.62</v>
      </c>
      <c r="B10502" s="7">
        <v>3.568613</v>
      </c>
    </row>
    <row r="10503" spans="1:2">
      <c r="A10503" s="7">
        <v>-1.62</v>
      </c>
      <c r="B10503" s="7">
        <v>3.7133080000000001</v>
      </c>
    </row>
    <row r="10504" spans="1:2">
      <c r="A10504" s="7">
        <v>-1.62</v>
      </c>
      <c r="B10504" s="7">
        <v>3.3767429999999998</v>
      </c>
    </row>
    <row r="10505" spans="1:2">
      <c r="A10505" s="7">
        <v>-1.62</v>
      </c>
      <c r="B10505" s="7">
        <v>4.2298679999999997</v>
      </c>
    </row>
    <row r="10506" spans="1:2">
      <c r="A10506" s="7">
        <v>-1.62</v>
      </c>
      <c r="B10506" s="7">
        <v>2.5211109999999999</v>
      </c>
    </row>
    <row r="10507" spans="1:2">
      <c r="A10507" s="7">
        <v>-1.62</v>
      </c>
      <c r="B10507" s="7">
        <v>1.8376809999999999</v>
      </c>
    </row>
    <row r="10508" spans="1:2">
      <c r="A10508" s="7">
        <v>-1.62</v>
      </c>
      <c r="B10508" s="7">
        <v>5.3276529999999998</v>
      </c>
    </row>
    <row r="10509" spans="1:2">
      <c r="A10509" s="7">
        <v>-1.63</v>
      </c>
      <c r="B10509" s="7">
        <v>3.7349549999999998</v>
      </c>
    </row>
    <row r="10510" spans="1:2">
      <c r="A10510" s="7">
        <v>-1.63</v>
      </c>
      <c r="B10510" s="7">
        <v>4.2294890000000001</v>
      </c>
    </row>
    <row r="10511" spans="1:2">
      <c r="A10511" s="7">
        <v>-1.63</v>
      </c>
      <c r="B10511" s="7">
        <v>4.2532819999999996</v>
      </c>
    </row>
    <row r="10512" spans="1:2">
      <c r="A10512" s="7">
        <v>-1.63</v>
      </c>
      <c r="B10512" s="7">
        <v>3.9452720000000001</v>
      </c>
    </row>
    <row r="10513" spans="1:2">
      <c r="A10513" s="7">
        <v>-1.63</v>
      </c>
      <c r="B10513" s="7">
        <v>4.357316</v>
      </c>
    </row>
    <row r="10514" spans="1:2">
      <c r="A10514" s="7">
        <v>-1.63</v>
      </c>
      <c r="B10514" s="7">
        <v>4.1725560000000002</v>
      </c>
    </row>
    <row r="10515" spans="1:2">
      <c r="A10515" s="7">
        <v>-1.63</v>
      </c>
      <c r="B10515" s="7">
        <v>1.591191</v>
      </c>
    </row>
    <row r="10516" spans="1:2">
      <c r="A10516" s="7">
        <v>-1.63</v>
      </c>
      <c r="B10516" s="7">
        <v>2.5593520000000001</v>
      </c>
    </row>
    <row r="10517" spans="1:2">
      <c r="A10517" s="7">
        <v>-1.63</v>
      </c>
      <c r="B10517" s="7">
        <v>2.5593520000000001</v>
      </c>
    </row>
    <row r="10518" spans="1:2">
      <c r="A10518" s="7">
        <v>-1.63</v>
      </c>
      <c r="B10518" s="7">
        <v>3.3986489999999998</v>
      </c>
    </row>
    <row r="10519" spans="1:2">
      <c r="A10519" s="7">
        <v>-1.63</v>
      </c>
      <c r="B10519" s="7">
        <v>2.714388</v>
      </c>
    </row>
    <row r="10520" spans="1:2">
      <c r="A10520" s="7">
        <v>-1.63</v>
      </c>
      <c r="B10520" s="7">
        <v>5.0456969999999997</v>
      </c>
    </row>
    <row r="10521" spans="1:2">
      <c r="A10521" s="7">
        <v>-1.63</v>
      </c>
      <c r="B10521" s="7">
        <v>1.8854599999999999</v>
      </c>
    </row>
    <row r="10522" spans="1:2">
      <c r="A10522" s="7">
        <v>-1.63</v>
      </c>
      <c r="B10522" s="7">
        <v>1.8854599999999999</v>
      </c>
    </row>
    <row r="10523" spans="1:2">
      <c r="A10523" s="7">
        <v>-1.63</v>
      </c>
      <c r="B10523" s="7">
        <v>2.720294</v>
      </c>
    </row>
    <row r="10524" spans="1:2">
      <c r="A10524" s="7">
        <v>-1.63</v>
      </c>
      <c r="B10524" s="7">
        <v>2.5058280000000002</v>
      </c>
    </row>
    <row r="10525" spans="1:2">
      <c r="A10525" s="7">
        <v>-1.63</v>
      </c>
      <c r="B10525" s="7">
        <v>4.9002949999999998</v>
      </c>
    </row>
    <row r="10526" spans="1:2">
      <c r="A10526" s="7">
        <v>-1.63</v>
      </c>
      <c r="B10526" s="7">
        <v>4.9002949999999998</v>
      </c>
    </row>
    <row r="10527" spans="1:2">
      <c r="A10527" s="7">
        <v>-1.63</v>
      </c>
      <c r="B10527" s="7">
        <v>3.0875309999999998</v>
      </c>
    </row>
    <row r="10528" spans="1:2">
      <c r="A10528" s="7">
        <v>-1.63</v>
      </c>
      <c r="B10528" s="7">
        <v>2.3236029999999999</v>
      </c>
    </row>
    <row r="10529" spans="1:2">
      <c r="A10529" s="7">
        <v>-1.64</v>
      </c>
      <c r="B10529" s="7">
        <v>3.0371630000000001</v>
      </c>
    </row>
    <row r="10530" spans="1:2">
      <c r="A10530" s="7">
        <v>-1.64</v>
      </c>
      <c r="B10530" s="7">
        <v>2.282025</v>
      </c>
    </row>
    <row r="10531" spans="1:2">
      <c r="A10531" s="7">
        <v>-1.64</v>
      </c>
      <c r="B10531" s="7">
        <v>3.7229199999999998</v>
      </c>
    </row>
    <row r="10532" spans="1:2">
      <c r="A10532" s="7">
        <v>-1.64</v>
      </c>
      <c r="B10532" s="7">
        <v>2.880223</v>
      </c>
    </row>
    <row r="10533" spans="1:2">
      <c r="A10533" s="7">
        <v>-1.64</v>
      </c>
      <c r="B10533" s="7">
        <v>3.8956219999999999</v>
      </c>
    </row>
    <row r="10534" spans="1:2">
      <c r="A10534" s="7">
        <v>-1.64</v>
      </c>
      <c r="B10534" s="7">
        <v>3.5360019999999999</v>
      </c>
    </row>
    <row r="10535" spans="1:2">
      <c r="A10535" s="7">
        <v>-1.64</v>
      </c>
      <c r="B10535" s="7">
        <v>3.999231</v>
      </c>
    </row>
    <row r="10536" spans="1:2">
      <c r="A10536" s="7">
        <v>-1.64</v>
      </c>
      <c r="B10536" s="7">
        <v>4.1947099999999997</v>
      </c>
    </row>
    <row r="10537" spans="1:2">
      <c r="A10537" s="7">
        <v>-1.64</v>
      </c>
      <c r="B10537" s="7">
        <v>2.6852860000000001</v>
      </c>
    </row>
    <row r="10538" spans="1:2">
      <c r="A10538" s="7">
        <v>-1.64</v>
      </c>
      <c r="B10538" s="7">
        <v>3.784681</v>
      </c>
    </row>
    <row r="10539" spans="1:2">
      <c r="A10539" s="7">
        <v>-1.64</v>
      </c>
      <c r="B10539" s="7">
        <v>1.6213329999999999</v>
      </c>
    </row>
    <row r="10540" spans="1:2">
      <c r="A10540" s="7">
        <v>-1.64</v>
      </c>
      <c r="B10540" s="7">
        <v>2.2712940000000001</v>
      </c>
    </row>
    <row r="10541" spans="1:2">
      <c r="A10541" s="7">
        <v>-1.64</v>
      </c>
      <c r="B10541" s="7">
        <v>2.2289180000000002</v>
      </c>
    </row>
    <row r="10542" spans="1:2">
      <c r="A10542" s="7">
        <v>-1.64</v>
      </c>
      <c r="B10542" s="7">
        <v>4.4417679999999997</v>
      </c>
    </row>
    <row r="10543" spans="1:2">
      <c r="A10543" s="7">
        <v>-1.64</v>
      </c>
      <c r="B10543" s="7">
        <v>3.2281219999999999</v>
      </c>
    </row>
    <row r="10544" spans="1:2">
      <c r="A10544" s="7">
        <v>-1.64</v>
      </c>
      <c r="B10544" s="7">
        <v>2.7903600000000002</v>
      </c>
    </row>
    <row r="10545" spans="1:2">
      <c r="A10545" s="7">
        <v>-1.64</v>
      </c>
      <c r="B10545" s="7">
        <v>1.4425330000000001</v>
      </c>
    </row>
    <row r="10546" spans="1:2">
      <c r="A10546" s="7">
        <v>-1.64</v>
      </c>
      <c r="B10546" s="7">
        <v>2.4246319999999999</v>
      </c>
    </row>
    <row r="10547" spans="1:2">
      <c r="A10547" s="7">
        <v>-1.65</v>
      </c>
      <c r="B10547" s="7">
        <v>3.6242030000000001</v>
      </c>
    </row>
    <row r="10548" spans="1:2">
      <c r="A10548" s="7">
        <v>-1.65</v>
      </c>
      <c r="B10548" s="7">
        <v>4.4465890000000003</v>
      </c>
    </row>
    <row r="10549" spans="1:2">
      <c r="A10549" s="7">
        <v>-1.65</v>
      </c>
      <c r="B10549" s="7">
        <v>1.3116300000000001</v>
      </c>
    </row>
    <row r="10550" spans="1:2">
      <c r="A10550" s="7">
        <v>-1.65</v>
      </c>
      <c r="B10550" s="7">
        <v>3.1770130000000001</v>
      </c>
    </row>
    <row r="10551" spans="1:2">
      <c r="A10551" s="7">
        <v>-1.65</v>
      </c>
      <c r="B10551" s="7">
        <v>1.8386150000000001</v>
      </c>
    </row>
    <row r="10552" spans="1:2">
      <c r="A10552" s="7">
        <v>-1.65</v>
      </c>
      <c r="B10552" s="7">
        <v>4.9315680000000004</v>
      </c>
    </row>
    <row r="10553" spans="1:2">
      <c r="A10553" s="7">
        <v>-1.65</v>
      </c>
      <c r="B10553" s="7">
        <v>5.2985150000000001</v>
      </c>
    </row>
    <row r="10554" spans="1:2">
      <c r="A10554" s="7">
        <v>-1.65</v>
      </c>
      <c r="B10554" s="7">
        <v>2.5382259999999999</v>
      </c>
    </row>
    <row r="10555" spans="1:2">
      <c r="A10555" s="7">
        <v>-1.65</v>
      </c>
      <c r="B10555" s="7">
        <v>3.2152590000000001</v>
      </c>
    </row>
    <row r="10556" spans="1:2">
      <c r="A10556" s="7">
        <v>-1.65</v>
      </c>
      <c r="B10556" s="7">
        <v>1.82744</v>
      </c>
    </row>
    <row r="10557" spans="1:2">
      <c r="A10557" s="7">
        <v>-1.65</v>
      </c>
      <c r="B10557" s="7">
        <v>3.4453290000000001</v>
      </c>
    </row>
    <row r="10558" spans="1:2">
      <c r="A10558" s="7">
        <v>-1.65</v>
      </c>
      <c r="B10558" s="7">
        <v>4.4733289999999997</v>
      </c>
    </row>
    <row r="10559" spans="1:2">
      <c r="A10559" s="7">
        <v>-1.65</v>
      </c>
      <c r="B10559" s="7">
        <v>3.405646</v>
      </c>
    </row>
    <row r="10560" spans="1:2">
      <c r="A10560" s="7">
        <v>-1.65</v>
      </c>
      <c r="B10560" s="7">
        <v>4.036429</v>
      </c>
    </row>
    <row r="10561" spans="1:2">
      <c r="A10561" s="7">
        <v>-1.65</v>
      </c>
      <c r="B10561" s="7">
        <v>2.5669680000000001</v>
      </c>
    </row>
    <row r="10562" spans="1:2">
      <c r="A10562" s="7">
        <v>-1.65</v>
      </c>
      <c r="B10562" s="7">
        <v>3.2615059999999998</v>
      </c>
    </row>
    <row r="10563" spans="1:2">
      <c r="A10563" s="7">
        <v>-1.65</v>
      </c>
      <c r="B10563" s="7">
        <v>3.0981670000000001</v>
      </c>
    </row>
    <row r="10564" spans="1:2">
      <c r="A10564" s="7">
        <v>-1.65</v>
      </c>
      <c r="B10564" s="7">
        <v>3.3331949999999999</v>
      </c>
    </row>
    <row r="10565" spans="1:2">
      <c r="A10565" s="7">
        <v>-1.65</v>
      </c>
      <c r="B10565" s="7">
        <v>5.3101750000000001</v>
      </c>
    </row>
    <row r="10566" spans="1:2">
      <c r="A10566" s="7">
        <v>-1.65</v>
      </c>
      <c r="B10566" s="7">
        <v>2.8568069999999999</v>
      </c>
    </row>
    <row r="10567" spans="1:2">
      <c r="A10567" s="7">
        <v>-1.65</v>
      </c>
      <c r="B10567" s="7">
        <v>3.873043</v>
      </c>
    </row>
    <row r="10568" spans="1:2">
      <c r="A10568" s="7">
        <v>-1.65</v>
      </c>
      <c r="B10568" s="7">
        <v>2.4757440000000002</v>
      </c>
    </row>
    <row r="10569" spans="1:2">
      <c r="A10569" s="7">
        <v>-1.66</v>
      </c>
      <c r="B10569" s="7">
        <v>3.1885270000000001</v>
      </c>
    </row>
    <row r="10570" spans="1:2">
      <c r="A10570" s="7">
        <v>-1.66</v>
      </c>
      <c r="B10570" s="7">
        <v>4.0771040000000003</v>
      </c>
    </row>
    <row r="10571" spans="1:2">
      <c r="A10571" s="7">
        <v>-1.66</v>
      </c>
      <c r="B10571" s="7">
        <v>2.2357230000000001</v>
      </c>
    </row>
    <row r="10572" spans="1:2">
      <c r="A10572" s="7">
        <v>-1.66</v>
      </c>
      <c r="B10572" s="7">
        <v>2.9142519999999998</v>
      </c>
    </row>
    <row r="10573" spans="1:2">
      <c r="A10573" s="7">
        <v>-1.66</v>
      </c>
      <c r="B10573" s="7">
        <v>1.8297079999999999</v>
      </c>
    </row>
    <row r="10574" spans="1:2">
      <c r="A10574" s="7">
        <v>-1.66</v>
      </c>
      <c r="B10574" s="7">
        <v>1.5290239999999999</v>
      </c>
    </row>
    <row r="10575" spans="1:2">
      <c r="A10575" s="7">
        <v>-1.66</v>
      </c>
      <c r="B10575" s="7">
        <v>3.204612</v>
      </c>
    </row>
    <row r="10576" spans="1:2">
      <c r="A10576" s="7">
        <v>-1.66</v>
      </c>
      <c r="B10576" s="7">
        <v>3.3411599999999999</v>
      </c>
    </row>
    <row r="10577" spans="1:2">
      <c r="A10577" s="7">
        <v>-1.66</v>
      </c>
      <c r="B10577" s="7">
        <v>3.8237960000000002</v>
      </c>
    </row>
    <row r="10578" spans="1:2">
      <c r="A10578" s="7">
        <v>-1.66</v>
      </c>
      <c r="B10578" s="7">
        <v>4.3655030000000004</v>
      </c>
    </row>
    <row r="10579" spans="1:2">
      <c r="A10579" s="7">
        <v>-1.66</v>
      </c>
      <c r="B10579" s="7">
        <v>3.5203690000000001</v>
      </c>
    </row>
    <row r="10580" spans="1:2">
      <c r="A10580" s="7">
        <v>-1.66</v>
      </c>
      <c r="B10580" s="7">
        <v>4.2011139999999996</v>
      </c>
    </row>
    <row r="10581" spans="1:2">
      <c r="A10581" s="7">
        <v>-1.66</v>
      </c>
      <c r="B10581" s="7">
        <v>2.6688200000000002</v>
      </c>
    </row>
    <row r="10582" spans="1:2">
      <c r="A10582" s="7">
        <v>-1.66</v>
      </c>
      <c r="B10582" s="7">
        <v>5.3967749999999999</v>
      </c>
    </row>
    <row r="10583" spans="1:2">
      <c r="A10583" s="7">
        <v>-1.66</v>
      </c>
      <c r="B10583" s="7">
        <v>5.8888379999999998</v>
      </c>
    </row>
    <row r="10584" spans="1:2">
      <c r="A10584" s="7">
        <v>-1.66</v>
      </c>
      <c r="B10584" s="7">
        <v>3.2506270000000002</v>
      </c>
    </row>
    <row r="10585" spans="1:2">
      <c r="A10585" s="7">
        <v>-1.67</v>
      </c>
      <c r="B10585" s="7">
        <v>3.0836290000000002</v>
      </c>
    </row>
    <row r="10586" spans="1:2">
      <c r="A10586" s="7">
        <v>-1.67</v>
      </c>
      <c r="B10586" s="7">
        <v>3.0836290000000002</v>
      </c>
    </row>
    <row r="10587" spans="1:2">
      <c r="A10587" s="7">
        <v>-1.67</v>
      </c>
      <c r="B10587" s="7">
        <v>2.8289689999999998</v>
      </c>
    </row>
    <row r="10588" spans="1:2">
      <c r="A10588" s="7">
        <v>-1.67</v>
      </c>
      <c r="B10588" s="7">
        <v>2.6538020000000002</v>
      </c>
    </row>
    <row r="10589" spans="1:2">
      <c r="A10589" s="7">
        <v>-1.67</v>
      </c>
      <c r="B10589" s="7">
        <v>1.545652</v>
      </c>
    </row>
    <row r="10590" spans="1:2">
      <c r="A10590" s="7">
        <v>-1.67</v>
      </c>
      <c r="B10590" s="7">
        <v>2.9429449999999999</v>
      </c>
    </row>
    <row r="10591" spans="1:2">
      <c r="A10591" s="7">
        <v>-1.67</v>
      </c>
      <c r="B10591" s="7">
        <v>3.8439260000000002</v>
      </c>
    </row>
    <row r="10592" spans="1:2">
      <c r="A10592" s="7">
        <v>-1.67</v>
      </c>
      <c r="B10592" s="7">
        <v>2.4851169999999998</v>
      </c>
    </row>
    <row r="10593" spans="1:2">
      <c r="A10593" s="7">
        <v>-1.67</v>
      </c>
      <c r="B10593" s="7">
        <v>3.187627</v>
      </c>
    </row>
    <row r="10594" spans="1:2">
      <c r="A10594" s="7">
        <v>-1.67</v>
      </c>
      <c r="B10594" s="7">
        <v>4.0447009999999999</v>
      </c>
    </row>
    <row r="10595" spans="1:2">
      <c r="A10595" s="7">
        <v>-1.67</v>
      </c>
      <c r="B10595" s="7">
        <v>3.3950740000000001</v>
      </c>
    </row>
    <row r="10596" spans="1:2">
      <c r="A10596" s="7">
        <v>-1.67</v>
      </c>
      <c r="B10596" s="7">
        <v>3.3401230000000002</v>
      </c>
    </row>
    <row r="10597" spans="1:2">
      <c r="A10597" s="7">
        <v>-1.67</v>
      </c>
      <c r="B10597" s="7">
        <v>3.9982530000000001</v>
      </c>
    </row>
    <row r="10598" spans="1:2">
      <c r="A10598" s="7">
        <v>-1.67</v>
      </c>
      <c r="B10598" s="7">
        <v>2.145073</v>
      </c>
    </row>
    <row r="10599" spans="1:2">
      <c r="A10599" s="7">
        <v>-1.67</v>
      </c>
      <c r="B10599" s="7">
        <v>4.6360200000000003</v>
      </c>
    </row>
    <row r="10600" spans="1:2">
      <c r="A10600" s="7">
        <v>-1.67</v>
      </c>
      <c r="B10600" s="7">
        <v>5.4805849999999996</v>
      </c>
    </row>
    <row r="10601" spans="1:2">
      <c r="A10601" s="7">
        <v>-1.67</v>
      </c>
      <c r="B10601" s="7">
        <v>1.8696470000000001</v>
      </c>
    </row>
    <row r="10602" spans="1:2">
      <c r="A10602" s="7">
        <v>-1.67</v>
      </c>
      <c r="B10602" s="7">
        <v>3.3826610000000001</v>
      </c>
    </row>
    <row r="10603" spans="1:2">
      <c r="A10603" s="7">
        <v>-1.67</v>
      </c>
      <c r="B10603" s="7">
        <v>2.8914529999999998</v>
      </c>
    </row>
    <row r="10604" spans="1:2">
      <c r="A10604" s="7">
        <v>-1.68</v>
      </c>
      <c r="B10604" s="7">
        <v>2.8827229999999999</v>
      </c>
    </row>
    <row r="10605" spans="1:2">
      <c r="A10605" s="7">
        <v>-1.68</v>
      </c>
      <c r="B10605" s="7">
        <v>4.4922829999999996</v>
      </c>
    </row>
    <row r="10606" spans="1:2">
      <c r="A10606" s="7">
        <v>-1.68</v>
      </c>
      <c r="B10606" s="7">
        <v>3.5826389999999999</v>
      </c>
    </row>
    <row r="10607" spans="1:2">
      <c r="A10607" s="7">
        <v>-1.68</v>
      </c>
      <c r="B10607" s="7">
        <v>3.3378399999999999</v>
      </c>
    </row>
    <row r="10608" spans="1:2">
      <c r="A10608" s="7">
        <v>-1.68</v>
      </c>
      <c r="B10608" s="7">
        <v>1.8394429999999999</v>
      </c>
    </row>
    <row r="10609" spans="1:2">
      <c r="A10609" s="7">
        <v>-1.68</v>
      </c>
      <c r="B10609" s="7">
        <v>2.0321560000000001</v>
      </c>
    </row>
    <row r="10610" spans="1:2">
      <c r="A10610" s="7">
        <v>-1.68</v>
      </c>
      <c r="B10610" s="7">
        <v>1.7032350000000001</v>
      </c>
    </row>
    <row r="10611" spans="1:2">
      <c r="A10611" s="7">
        <v>-1.68</v>
      </c>
      <c r="B10611" s="7">
        <v>3.6793779999999998</v>
      </c>
    </row>
    <row r="10612" spans="1:2">
      <c r="A10612" s="7">
        <v>-1.68</v>
      </c>
      <c r="B10612" s="7">
        <v>4.2086370000000004</v>
      </c>
    </row>
    <row r="10613" spans="1:2">
      <c r="A10613" s="7">
        <v>-1.68</v>
      </c>
      <c r="B10613" s="7">
        <v>4.138274</v>
      </c>
    </row>
    <row r="10614" spans="1:2">
      <c r="A10614" s="7">
        <v>-1.68</v>
      </c>
      <c r="B10614" s="7">
        <v>4.5097199999999997</v>
      </c>
    </row>
    <row r="10615" spans="1:2">
      <c r="A10615" s="7">
        <v>-1.68</v>
      </c>
      <c r="B10615" s="7">
        <v>4.3179040000000004</v>
      </c>
    </row>
    <row r="10616" spans="1:2">
      <c r="A10616" s="7">
        <v>-1.68</v>
      </c>
      <c r="B10616" s="7">
        <v>3.866053</v>
      </c>
    </row>
    <row r="10617" spans="1:2">
      <c r="A10617" s="7">
        <v>-1.68</v>
      </c>
      <c r="B10617" s="7">
        <v>2.4671509999999999</v>
      </c>
    </row>
    <row r="10618" spans="1:2">
      <c r="A10618" s="7">
        <v>-1.68</v>
      </c>
      <c r="B10618" s="7">
        <v>2.7240899999999999</v>
      </c>
    </row>
    <row r="10619" spans="1:2">
      <c r="A10619" s="7">
        <v>-1.69</v>
      </c>
      <c r="B10619" s="7">
        <v>4.5205159999999998</v>
      </c>
    </row>
    <row r="10620" spans="1:2">
      <c r="A10620" s="7">
        <v>-1.69</v>
      </c>
      <c r="B10620" s="7">
        <v>5.335356</v>
      </c>
    </row>
    <row r="10621" spans="1:2">
      <c r="A10621" s="7">
        <v>-1.69</v>
      </c>
      <c r="B10621" s="7">
        <v>4.7531629999999998</v>
      </c>
    </row>
    <row r="10622" spans="1:2">
      <c r="A10622" s="7">
        <v>-1.69</v>
      </c>
      <c r="B10622" s="7">
        <v>4.7150530000000002</v>
      </c>
    </row>
    <row r="10623" spans="1:2">
      <c r="A10623" s="7">
        <v>-1.69</v>
      </c>
      <c r="B10623" s="7">
        <v>4.388312</v>
      </c>
    </row>
    <row r="10624" spans="1:2">
      <c r="A10624" s="7">
        <v>-1.69</v>
      </c>
      <c r="B10624" s="7">
        <v>3.0210849999999998</v>
      </c>
    </row>
    <row r="10625" spans="1:2">
      <c r="A10625" s="7">
        <v>-1.69</v>
      </c>
      <c r="B10625" s="7">
        <v>3.7131219999999998</v>
      </c>
    </row>
    <row r="10626" spans="1:2">
      <c r="A10626" s="7">
        <v>-1.69</v>
      </c>
      <c r="B10626" s="7">
        <v>3.7533889999999999</v>
      </c>
    </row>
    <row r="10627" spans="1:2">
      <c r="A10627" s="7">
        <v>-1.69</v>
      </c>
      <c r="B10627" s="7">
        <v>3.8794490000000001</v>
      </c>
    </row>
    <row r="10628" spans="1:2">
      <c r="A10628" s="7">
        <v>-1.69</v>
      </c>
      <c r="B10628" s="7">
        <v>2.2940649999999998</v>
      </c>
    </row>
    <row r="10629" spans="1:2">
      <c r="A10629" s="7">
        <v>-1.69</v>
      </c>
      <c r="B10629" s="7">
        <v>2.6272389999999999</v>
      </c>
    </row>
    <row r="10630" spans="1:2">
      <c r="A10630" s="7">
        <v>-1.69</v>
      </c>
      <c r="B10630" s="7">
        <v>4.4369170000000002</v>
      </c>
    </row>
    <row r="10631" spans="1:2">
      <c r="A10631" s="7">
        <v>-1.7</v>
      </c>
      <c r="B10631" s="7">
        <v>4.2724019999999996</v>
      </c>
    </row>
    <row r="10632" spans="1:2">
      <c r="A10632" s="7">
        <v>-1.7</v>
      </c>
      <c r="B10632" s="7">
        <v>3.7036180000000001</v>
      </c>
    </row>
    <row r="10633" spans="1:2">
      <c r="A10633" s="7">
        <v>-1.7</v>
      </c>
      <c r="B10633" s="7">
        <v>2.5899239999999999</v>
      </c>
    </row>
    <row r="10634" spans="1:2">
      <c r="A10634" s="7">
        <v>-1.7</v>
      </c>
      <c r="B10634" s="7">
        <v>1.9618599999999999</v>
      </c>
    </row>
    <row r="10635" spans="1:2">
      <c r="A10635" s="7">
        <v>-1.7</v>
      </c>
      <c r="B10635" s="7">
        <v>4.0575739999999998</v>
      </c>
    </row>
    <row r="10636" spans="1:2">
      <c r="A10636" s="7">
        <v>-1.7</v>
      </c>
      <c r="B10636" s="7">
        <v>4.2158069999999999</v>
      </c>
    </row>
    <row r="10637" spans="1:2">
      <c r="A10637" s="7">
        <v>-1.7</v>
      </c>
      <c r="B10637" s="7">
        <v>4.6719179999999998</v>
      </c>
    </row>
    <row r="10638" spans="1:2">
      <c r="A10638" s="7">
        <v>-1.7</v>
      </c>
      <c r="B10638" s="7">
        <v>6.6508209999999996</v>
      </c>
    </row>
    <row r="10639" spans="1:2">
      <c r="A10639" s="7">
        <v>-1.7</v>
      </c>
      <c r="B10639" s="7">
        <v>6.6508209999999996</v>
      </c>
    </row>
    <row r="10640" spans="1:2">
      <c r="A10640" s="7">
        <v>-1.7</v>
      </c>
      <c r="B10640" s="7">
        <v>1.488556</v>
      </c>
    </row>
    <row r="10641" spans="1:2">
      <c r="A10641" s="7">
        <v>-1.7</v>
      </c>
      <c r="B10641" s="7">
        <v>3.512842</v>
      </c>
    </row>
    <row r="10642" spans="1:2">
      <c r="A10642" s="7">
        <v>-1.7</v>
      </c>
      <c r="B10642" s="7">
        <v>2.516108</v>
      </c>
    </row>
    <row r="10643" spans="1:2">
      <c r="A10643" s="7">
        <v>-1.7</v>
      </c>
      <c r="B10643" s="7">
        <v>2.516108</v>
      </c>
    </row>
    <row r="10644" spans="1:2">
      <c r="A10644" s="7">
        <v>-1.7</v>
      </c>
      <c r="B10644" s="7">
        <v>3.833504</v>
      </c>
    </row>
    <row r="10645" spans="1:2">
      <c r="A10645" s="7">
        <v>-1.7</v>
      </c>
      <c r="B10645" s="7">
        <v>2.7020080000000002</v>
      </c>
    </row>
    <row r="10646" spans="1:2">
      <c r="A10646" s="7">
        <v>-1.7</v>
      </c>
      <c r="B10646" s="7">
        <v>4.1951710000000002</v>
      </c>
    </row>
    <row r="10647" spans="1:2">
      <c r="A10647" s="7">
        <v>-1.7</v>
      </c>
      <c r="B10647" s="7">
        <v>4.808967</v>
      </c>
    </row>
    <row r="10648" spans="1:2">
      <c r="A10648" s="7">
        <v>-1.7</v>
      </c>
      <c r="B10648" s="7">
        <v>3.6446070000000002</v>
      </c>
    </row>
    <row r="10649" spans="1:2">
      <c r="A10649" s="7">
        <v>-1.7</v>
      </c>
      <c r="B10649" s="7">
        <v>1.8060020000000001</v>
      </c>
    </row>
    <row r="10650" spans="1:2">
      <c r="A10650" s="7">
        <v>-1.7</v>
      </c>
      <c r="B10650" s="7">
        <v>1.684599</v>
      </c>
    </row>
    <row r="10651" spans="1:2">
      <c r="A10651" s="7">
        <v>-1.7</v>
      </c>
      <c r="B10651" s="7">
        <v>2.8763260000000002</v>
      </c>
    </row>
    <row r="10652" spans="1:2">
      <c r="A10652" s="7">
        <v>-1.71</v>
      </c>
      <c r="B10652" s="7">
        <v>3.0867589999999998</v>
      </c>
    </row>
    <row r="10653" spans="1:2">
      <c r="A10653" s="7">
        <v>-1.71</v>
      </c>
      <c r="B10653" s="7">
        <v>2.3906299999999998</v>
      </c>
    </row>
    <row r="10654" spans="1:2">
      <c r="A10654" s="7">
        <v>-1.71</v>
      </c>
      <c r="B10654" s="7">
        <v>1.7018340000000001</v>
      </c>
    </row>
    <row r="10655" spans="1:2">
      <c r="A10655" s="7">
        <v>-1.71</v>
      </c>
      <c r="B10655" s="7">
        <v>2.6425709999999998</v>
      </c>
    </row>
    <row r="10656" spans="1:2">
      <c r="A10656" s="7">
        <v>-1.71</v>
      </c>
      <c r="B10656" s="7">
        <v>5.1777509999999998</v>
      </c>
    </row>
    <row r="10657" spans="1:2">
      <c r="A10657" s="7">
        <v>-1.71</v>
      </c>
      <c r="B10657" s="7">
        <v>2.3614820000000001</v>
      </c>
    </row>
    <row r="10658" spans="1:2">
      <c r="A10658" s="7">
        <v>-1.71</v>
      </c>
      <c r="B10658" s="7">
        <v>3.9742799999999998</v>
      </c>
    </row>
    <row r="10659" spans="1:2">
      <c r="A10659" s="7">
        <v>-1.71</v>
      </c>
      <c r="B10659" s="7">
        <v>2.5359820000000002</v>
      </c>
    </row>
    <row r="10660" spans="1:2">
      <c r="A10660" s="7">
        <v>-1.71</v>
      </c>
      <c r="B10660" s="7">
        <v>4.015568</v>
      </c>
    </row>
    <row r="10661" spans="1:2">
      <c r="A10661" s="7">
        <v>-1.71</v>
      </c>
      <c r="B10661" s="7">
        <v>6.0175359999999998</v>
      </c>
    </row>
    <row r="10662" spans="1:2">
      <c r="A10662" s="7">
        <v>-1.71</v>
      </c>
      <c r="B10662" s="7">
        <v>6.0175359999999998</v>
      </c>
    </row>
    <row r="10663" spans="1:2">
      <c r="A10663" s="7">
        <v>-1.71</v>
      </c>
      <c r="B10663" s="7">
        <v>4.2423919999999997</v>
      </c>
    </row>
    <row r="10664" spans="1:2">
      <c r="A10664" s="7">
        <v>-1.71</v>
      </c>
      <c r="B10664" s="7">
        <v>2.7231519999999998</v>
      </c>
    </row>
    <row r="10665" spans="1:2">
      <c r="A10665" s="7">
        <v>-1.71</v>
      </c>
      <c r="B10665" s="7">
        <v>2.3763800000000002</v>
      </c>
    </row>
    <row r="10666" spans="1:2">
      <c r="A10666" s="7">
        <v>-1.71</v>
      </c>
      <c r="B10666" s="7">
        <v>3.2634949999999998</v>
      </c>
    </row>
    <row r="10667" spans="1:2">
      <c r="A10667" s="7">
        <v>-1.72</v>
      </c>
      <c r="B10667" s="7">
        <v>3.891778</v>
      </c>
    </row>
    <row r="10668" spans="1:2">
      <c r="A10668" s="7">
        <v>-1.72</v>
      </c>
      <c r="B10668" s="7">
        <v>3.891778</v>
      </c>
    </row>
    <row r="10669" spans="1:2">
      <c r="A10669" s="7">
        <v>-1.72</v>
      </c>
      <c r="B10669" s="7">
        <v>2.4481890000000002</v>
      </c>
    </row>
    <row r="10670" spans="1:2">
      <c r="A10670" s="7">
        <v>-1.72</v>
      </c>
      <c r="B10670" s="7">
        <v>5.0283879999999996</v>
      </c>
    </row>
    <row r="10671" spans="1:2">
      <c r="A10671" s="7">
        <v>-1.72</v>
      </c>
      <c r="B10671" s="7">
        <v>3.154182</v>
      </c>
    </row>
    <row r="10672" spans="1:2">
      <c r="A10672" s="7">
        <v>-1.72</v>
      </c>
      <c r="B10672" s="7">
        <v>2.8413560000000002</v>
      </c>
    </row>
    <row r="10673" spans="1:2">
      <c r="A10673" s="7">
        <v>-1.72</v>
      </c>
      <c r="B10673" s="7">
        <v>3.0096919999999998</v>
      </c>
    </row>
    <row r="10674" spans="1:2">
      <c r="A10674" s="7">
        <v>-1.72</v>
      </c>
      <c r="B10674" s="7">
        <v>2.9318900000000001</v>
      </c>
    </row>
    <row r="10675" spans="1:2">
      <c r="A10675" s="7">
        <v>-1.72</v>
      </c>
      <c r="B10675" s="7">
        <v>2.936992</v>
      </c>
    </row>
    <row r="10676" spans="1:2">
      <c r="A10676" s="7">
        <v>-1.72</v>
      </c>
      <c r="B10676" s="7">
        <v>1.4706920000000001</v>
      </c>
    </row>
    <row r="10677" spans="1:2">
      <c r="A10677" s="7">
        <v>-1.72</v>
      </c>
      <c r="B10677" s="7">
        <v>3.1643370000000002</v>
      </c>
    </row>
    <row r="10678" spans="1:2">
      <c r="A10678" s="7">
        <v>-1.72</v>
      </c>
      <c r="B10678" s="7">
        <v>3.574443</v>
      </c>
    </row>
    <row r="10679" spans="1:2">
      <c r="A10679" s="7">
        <v>-1.72</v>
      </c>
      <c r="B10679" s="7">
        <v>4.2879860000000001</v>
      </c>
    </row>
    <row r="10680" spans="1:2">
      <c r="A10680" s="7">
        <v>-1.72</v>
      </c>
      <c r="B10680" s="7">
        <v>4.2879860000000001</v>
      </c>
    </row>
    <row r="10681" spans="1:2">
      <c r="A10681" s="7">
        <v>-1.72</v>
      </c>
      <c r="B10681" s="7">
        <v>3.3757109999999999</v>
      </c>
    </row>
    <row r="10682" spans="1:2">
      <c r="A10682" s="7">
        <v>-1.72</v>
      </c>
      <c r="B10682" s="7">
        <v>4.7341930000000003</v>
      </c>
    </row>
    <row r="10683" spans="1:2">
      <c r="A10683" s="7">
        <v>-1.73</v>
      </c>
      <c r="B10683" s="7">
        <v>2.5579399999999999</v>
      </c>
    </row>
    <row r="10684" spans="1:2">
      <c r="A10684" s="7">
        <v>-1.73</v>
      </c>
      <c r="B10684" s="7">
        <v>3.4752320000000001</v>
      </c>
    </row>
    <row r="10685" spans="1:2">
      <c r="A10685" s="7">
        <v>-1.73</v>
      </c>
      <c r="B10685" s="7">
        <v>3.4752320000000001</v>
      </c>
    </row>
    <row r="10686" spans="1:2">
      <c r="A10686" s="7">
        <v>-1.73</v>
      </c>
      <c r="B10686" s="7">
        <v>3.7191589999999999</v>
      </c>
    </row>
    <row r="10687" spans="1:2">
      <c r="A10687" s="7">
        <v>-1.73</v>
      </c>
      <c r="B10687" s="7">
        <v>4.482119</v>
      </c>
    </row>
    <row r="10688" spans="1:2">
      <c r="A10688" s="7">
        <v>-1.73</v>
      </c>
      <c r="B10688" s="7">
        <v>4.5890469999999999</v>
      </c>
    </row>
    <row r="10689" spans="1:2">
      <c r="A10689" s="7">
        <v>-1.73</v>
      </c>
      <c r="B10689" s="7">
        <v>1.4366209999999999</v>
      </c>
    </row>
    <row r="10690" spans="1:2">
      <c r="A10690" s="7">
        <v>-1.73</v>
      </c>
      <c r="B10690" s="7">
        <v>1.884922</v>
      </c>
    </row>
    <row r="10691" spans="1:2">
      <c r="A10691" s="7">
        <v>-1.73</v>
      </c>
      <c r="B10691" s="7">
        <v>4.2809980000000003</v>
      </c>
    </row>
    <row r="10692" spans="1:2">
      <c r="A10692" s="7">
        <v>-1.73</v>
      </c>
      <c r="B10692" s="7">
        <v>2.1190570000000002</v>
      </c>
    </row>
    <row r="10693" spans="1:2">
      <c r="A10693" s="7">
        <v>-1.73</v>
      </c>
      <c r="B10693" s="7">
        <v>2.9673430000000001</v>
      </c>
    </row>
    <row r="10694" spans="1:2">
      <c r="A10694" s="7">
        <v>-1.73</v>
      </c>
      <c r="B10694" s="7">
        <v>3.7670430000000001</v>
      </c>
    </row>
    <row r="10695" spans="1:2">
      <c r="A10695" s="7">
        <v>-1.73</v>
      </c>
      <c r="B10695" s="7">
        <v>4.0160169999999997</v>
      </c>
    </row>
    <row r="10696" spans="1:2">
      <c r="A10696" s="7">
        <v>-1.73</v>
      </c>
      <c r="B10696" s="7">
        <v>4.4757009999999999</v>
      </c>
    </row>
    <row r="10697" spans="1:2">
      <c r="A10697" s="7">
        <v>-1.73</v>
      </c>
      <c r="B10697" s="7">
        <v>3.6636199999999999</v>
      </c>
    </row>
    <row r="10698" spans="1:2">
      <c r="A10698" s="7">
        <v>-1.74</v>
      </c>
      <c r="B10698" s="7">
        <v>1.637785</v>
      </c>
    </row>
    <row r="10699" spans="1:2">
      <c r="A10699" s="7">
        <v>-1.74</v>
      </c>
      <c r="B10699" s="7">
        <v>2.381983</v>
      </c>
    </row>
    <row r="10700" spans="1:2">
      <c r="A10700" s="7">
        <v>-1.74</v>
      </c>
      <c r="B10700" s="7">
        <v>3.1024720000000001</v>
      </c>
    </row>
    <row r="10701" spans="1:2">
      <c r="A10701" s="7">
        <v>-1.74</v>
      </c>
      <c r="B10701" s="7">
        <v>4.4981020000000003</v>
      </c>
    </row>
    <row r="10702" spans="1:2">
      <c r="A10702" s="7">
        <v>-1.74</v>
      </c>
      <c r="B10702" s="7">
        <v>2.9785279999999998</v>
      </c>
    </row>
    <row r="10703" spans="1:2">
      <c r="A10703" s="7">
        <v>-1.74</v>
      </c>
      <c r="B10703" s="7">
        <v>2.5529190000000002</v>
      </c>
    </row>
    <row r="10704" spans="1:2">
      <c r="A10704" s="7">
        <v>-1.74</v>
      </c>
      <c r="B10704" s="7">
        <v>3.7676249999999998</v>
      </c>
    </row>
    <row r="10705" spans="1:2">
      <c r="A10705" s="7">
        <v>-1.74</v>
      </c>
      <c r="B10705" s="7">
        <v>3.275496</v>
      </c>
    </row>
    <row r="10706" spans="1:2">
      <c r="A10706" s="7">
        <v>-1.74</v>
      </c>
      <c r="B10706" s="7">
        <v>2.8783340000000002</v>
      </c>
    </row>
    <row r="10707" spans="1:2">
      <c r="A10707" s="7">
        <v>-1.74</v>
      </c>
      <c r="B10707" s="7">
        <v>4.1651590000000001</v>
      </c>
    </row>
    <row r="10708" spans="1:2">
      <c r="A10708" s="7">
        <v>-1.74</v>
      </c>
      <c r="B10708" s="7">
        <v>4.4119820000000001</v>
      </c>
    </row>
    <row r="10709" spans="1:2">
      <c r="A10709" s="7">
        <v>-1.74</v>
      </c>
      <c r="B10709" s="7">
        <v>2.8983699999999999</v>
      </c>
    </row>
    <row r="10710" spans="1:2">
      <c r="A10710" s="7">
        <v>-1.74</v>
      </c>
      <c r="B10710" s="7">
        <v>2.7368420000000002</v>
      </c>
    </row>
    <row r="10711" spans="1:2">
      <c r="A10711" s="7">
        <v>-1.74</v>
      </c>
      <c r="B10711" s="7">
        <v>3.9431099999999999</v>
      </c>
    </row>
    <row r="10712" spans="1:2">
      <c r="A10712" s="7">
        <v>-1.74</v>
      </c>
      <c r="B10712" s="7">
        <v>3.646576</v>
      </c>
    </row>
    <row r="10713" spans="1:2">
      <c r="A10713" s="7">
        <v>-1.74</v>
      </c>
      <c r="B10713" s="7">
        <v>3.561922</v>
      </c>
    </row>
    <row r="10714" spans="1:2">
      <c r="A10714" s="7">
        <v>-1.74</v>
      </c>
      <c r="B10714" s="7">
        <v>2.0491229999999998</v>
      </c>
    </row>
    <row r="10715" spans="1:2">
      <c r="A10715" s="7">
        <v>-1.74</v>
      </c>
      <c r="B10715" s="7">
        <v>1.8226370000000001</v>
      </c>
    </row>
    <row r="10716" spans="1:2">
      <c r="A10716" s="7">
        <v>-1.74</v>
      </c>
      <c r="B10716" s="7">
        <v>3.2523149999999998</v>
      </c>
    </row>
    <row r="10717" spans="1:2">
      <c r="A10717" s="7">
        <v>-1.74</v>
      </c>
      <c r="B10717" s="7">
        <v>1.867219</v>
      </c>
    </row>
    <row r="10718" spans="1:2">
      <c r="A10718" s="7">
        <v>-1.74</v>
      </c>
      <c r="B10718" s="7">
        <v>3.1942330000000001</v>
      </c>
    </row>
    <row r="10719" spans="1:2">
      <c r="A10719" s="7">
        <v>-1.74</v>
      </c>
      <c r="B10719" s="7">
        <v>1.5715650000000001</v>
      </c>
    </row>
    <row r="10720" spans="1:2">
      <c r="A10720" s="7">
        <v>-1.74</v>
      </c>
      <c r="B10720" s="7">
        <v>3.999231</v>
      </c>
    </row>
    <row r="10721" spans="1:2">
      <c r="A10721" s="7">
        <v>-1.75</v>
      </c>
      <c r="B10721" s="7">
        <v>2.1403500000000002</v>
      </c>
    </row>
    <row r="10722" spans="1:2">
      <c r="A10722" s="7">
        <v>-1.75</v>
      </c>
      <c r="B10722" s="7">
        <v>4.6586239999999997</v>
      </c>
    </row>
    <row r="10723" spans="1:2">
      <c r="A10723" s="7">
        <v>-1.75</v>
      </c>
      <c r="B10723" s="7">
        <v>3.1573769999999999</v>
      </c>
    </row>
    <row r="10724" spans="1:2">
      <c r="A10724" s="7">
        <v>-1.75</v>
      </c>
      <c r="B10724" s="7">
        <v>4.4385130000000004</v>
      </c>
    </row>
    <row r="10725" spans="1:2">
      <c r="A10725" s="7">
        <v>-1.75</v>
      </c>
      <c r="B10725" s="7">
        <v>3.6617060000000001</v>
      </c>
    </row>
    <row r="10726" spans="1:2">
      <c r="A10726" s="7">
        <v>-1.75</v>
      </c>
      <c r="B10726" s="7">
        <v>2.4691709999999998</v>
      </c>
    </row>
    <row r="10727" spans="1:2">
      <c r="A10727" s="7">
        <v>-1.75</v>
      </c>
      <c r="B10727" s="7">
        <v>4.1781230000000003</v>
      </c>
    </row>
    <row r="10728" spans="1:2">
      <c r="A10728" s="7">
        <v>-1.75</v>
      </c>
      <c r="B10728" s="7">
        <v>2.0036200000000002</v>
      </c>
    </row>
    <row r="10729" spans="1:2">
      <c r="A10729" s="7">
        <v>-1.75</v>
      </c>
      <c r="B10729" s="7">
        <v>4.2469619999999999</v>
      </c>
    </row>
    <row r="10730" spans="1:2">
      <c r="A10730" s="7">
        <v>-1.75</v>
      </c>
      <c r="B10730" s="7">
        <v>5.0835749999999997</v>
      </c>
    </row>
    <row r="10731" spans="1:2">
      <c r="A10731" s="7">
        <v>-1.75</v>
      </c>
      <c r="B10731" s="7">
        <v>4.8825669999999999</v>
      </c>
    </row>
    <row r="10732" spans="1:2">
      <c r="A10732" s="7">
        <v>-1.75</v>
      </c>
      <c r="B10732" s="7">
        <v>3.3670949999999999</v>
      </c>
    </row>
    <row r="10733" spans="1:2">
      <c r="A10733" s="7">
        <v>-1.76</v>
      </c>
      <c r="B10733" s="7">
        <v>4.604298</v>
      </c>
    </row>
    <row r="10734" spans="1:2">
      <c r="A10734" s="7">
        <v>-1.76</v>
      </c>
      <c r="B10734" s="7">
        <v>3.894323</v>
      </c>
    </row>
    <row r="10735" spans="1:2">
      <c r="A10735" s="7">
        <v>-1.76</v>
      </c>
      <c r="B10735" s="7">
        <v>4.3680770000000004</v>
      </c>
    </row>
    <row r="10736" spans="1:2">
      <c r="A10736" s="7">
        <v>-1.76</v>
      </c>
      <c r="B10736" s="7">
        <v>5.5333649999999999</v>
      </c>
    </row>
    <row r="10737" spans="1:2">
      <c r="A10737" s="7">
        <v>-1.76</v>
      </c>
      <c r="B10737" s="7">
        <v>3.9642900000000001</v>
      </c>
    </row>
    <row r="10738" spans="1:2">
      <c r="A10738" s="7">
        <v>-1.76</v>
      </c>
      <c r="B10738" s="7">
        <v>2.3132250000000001</v>
      </c>
    </row>
    <row r="10739" spans="1:2">
      <c r="A10739" s="7">
        <v>-1.76</v>
      </c>
      <c r="B10739" s="7">
        <v>3.258947</v>
      </c>
    </row>
    <row r="10740" spans="1:2">
      <c r="A10740" s="7">
        <v>-1.76</v>
      </c>
      <c r="B10740" s="7">
        <v>3.062055</v>
      </c>
    </row>
    <row r="10741" spans="1:2">
      <c r="A10741" s="7">
        <v>-1.76</v>
      </c>
      <c r="B10741" s="7">
        <v>4.8064299999999998</v>
      </c>
    </row>
    <row r="10742" spans="1:2">
      <c r="A10742" s="7">
        <v>-1.76</v>
      </c>
      <c r="B10742" s="7">
        <v>4.9979290000000001</v>
      </c>
    </row>
    <row r="10743" spans="1:2">
      <c r="A10743" s="7">
        <v>-1.77</v>
      </c>
      <c r="B10743" s="7">
        <v>3.9310149999999999</v>
      </c>
    </row>
    <row r="10744" spans="1:2">
      <c r="A10744" s="7">
        <v>-1.77</v>
      </c>
      <c r="B10744" s="7">
        <v>2.9714809999999998</v>
      </c>
    </row>
    <row r="10745" spans="1:2">
      <c r="A10745" s="7">
        <v>-1.77</v>
      </c>
      <c r="B10745" s="7">
        <v>1.7055359999999999</v>
      </c>
    </row>
    <row r="10746" spans="1:2">
      <c r="A10746" s="7">
        <v>-1.77</v>
      </c>
      <c r="B10746" s="7">
        <v>2.980613</v>
      </c>
    </row>
    <row r="10747" spans="1:2">
      <c r="A10747" s="7">
        <v>-1.77</v>
      </c>
      <c r="B10747" s="7">
        <v>4.5510700000000002</v>
      </c>
    </row>
    <row r="10748" spans="1:2">
      <c r="A10748" s="7">
        <v>-1.77</v>
      </c>
      <c r="B10748" s="7">
        <v>4.5510700000000002</v>
      </c>
    </row>
    <row r="10749" spans="1:2">
      <c r="A10749" s="7">
        <v>-1.77</v>
      </c>
      <c r="B10749" s="7">
        <v>4.0456110000000001</v>
      </c>
    </row>
    <row r="10750" spans="1:2">
      <c r="A10750" s="7">
        <v>-1.77</v>
      </c>
      <c r="B10750" s="7">
        <v>1.7096530000000001</v>
      </c>
    </row>
    <row r="10751" spans="1:2">
      <c r="A10751" s="7">
        <v>-1.77</v>
      </c>
      <c r="B10751" s="7">
        <v>4.7058759999999999</v>
      </c>
    </row>
    <row r="10752" spans="1:2">
      <c r="A10752" s="7">
        <v>-1.77</v>
      </c>
      <c r="B10752" s="7">
        <v>3.5766339999999999</v>
      </c>
    </row>
    <row r="10753" spans="1:2">
      <c r="A10753" s="7">
        <v>-1.77</v>
      </c>
      <c r="B10753" s="7">
        <v>1.664496</v>
      </c>
    </row>
    <row r="10754" spans="1:2">
      <c r="A10754" s="7">
        <v>-1.77</v>
      </c>
      <c r="B10754" s="7">
        <v>3.3444799999999999</v>
      </c>
    </row>
    <row r="10755" spans="1:2">
      <c r="A10755" s="7">
        <v>-1.77</v>
      </c>
      <c r="B10755" s="7">
        <v>3.4078590000000002</v>
      </c>
    </row>
    <row r="10756" spans="1:2">
      <c r="A10756" s="7">
        <v>-1.77</v>
      </c>
      <c r="B10756" s="7">
        <v>2.377669</v>
      </c>
    </row>
    <row r="10757" spans="1:2">
      <c r="A10757" s="7">
        <v>-1.77</v>
      </c>
      <c r="B10757" s="7">
        <v>1.91848</v>
      </c>
    </row>
    <row r="10758" spans="1:2">
      <c r="A10758" s="7">
        <v>-1.78</v>
      </c>
      <c r="B10758" s="7">
        <v>3.5417540000000001</v>
      </c>
    </row>
    <row r="10759" spans="1:2">
      <c r="A10759" s="7">
        <v>-1.78</v>
      </c>
      <c r="B10759" s="7">
        <v>5.4610099999999999</v>
      </c>
    </row>
    <row r="10760" spans="1:2">
      <c r="A10760" s="7">
        <v>-1.78</v>
      </c>
      <c r="B10760" s="7">
        <v>2.263576</v>
      </c>
    </row>
    <row r="10761" spans="1:2">
      <c r="A10761" s="7">
        <v>-1.78</v>
      </c>
      <c r="B10761" s="7">
        <v>4.2714970000000001</v>
      </c>
    </row>
    <row r="10762" spans="1:2">
      <c r="A10762" s="7">
        <v>-1.78</v>
      </c>
      <c r="B10762" s="7">
        <v>3.2701470000000001</v>
      </c>
    </row>
    <row r="10763" spans="1:2">
      <c r="A10763" s="7">
        <v>-1.78</v>
      </c>
      <c r="B10763" s="7">
        <v>1.613936</v>
      </c>
    </row>
    <row r="10764" spans="1:2">
      <c r="A10764" s="7">
        <v>-1.78</v>
      </c>
      <c r="B10764" s="7">
        <v>2.8479760000000001</v>
      </c>
    </row>
    <row r="10765" spans="1:2">
      <c r="A10765" s="7">
        <v>-1.78</v>
      </c>
      <c r="B10765" s="7">
        <v>2.1307420000000001</v>
      </c>
    </row>
    <row r="10766" spans="1:2">
      <c r="A10766" s="7">
        <v>-1.78</v>
      </c>
      <c r="B10766" s="7">
        <v>2.6886869999999998</v>
      </c>
    </row>
    <row r="10767" spans="1:2">
      <c r="A10767" s="7">
        <v>-1.78</v>
      </c>
      <c r="B10767" s="7">
        <v>4.2254670000000001</v>
      </c>
    </row>
    <row r="10768" spans="1:2">
      <c r="A10768" s="7">
        <v>-1.78</v>
      </c>
      <c r="B10768" s="7">
        <v>4.2254670000000001</v>
      </c>
    </row>
    <row r="10769" spans="1:2">
      <c r="A10769" s="7">
        <v>-1.79</v>
      </c>
      <c r="B10769" s="7">
        <v>3.7820909999999999</v>
      </c>
    </row>
    <row r="10770" spans="1:2">
      <c r="A10770" s="7">
        <v>-1.79</v>
      </c>
      <c r="B10770" s="7">
        <v>2.8422100000000001</v>
      </c>
    </row>
    <row r="10771" spans="1:2">
      <c r="A10771" s="7">
        <v>-1.79</v>
      </c>
      <c r="B10771" s="7">
        <v>4.6853119999999997</v>
      </c>
    </row>
    <row r="10772" spans="1:2">
      <c r="A10772" s="7">
        <v>-1.79</v>
      </c>
      <c r="B10772" s="7">
        <v>4.1167809999999996</v>
      </c>
    </row>
    <row r="10773" spans="1:2">
      <c r="A10773" s="7">
        <v>-1.79</v>
      </c>
      <c r="B10773" s="7">
        <v>4.1167809999999996</v>
      </c>
    </row>
    <row r="10774" spans="1:2">
      <c r="A10774" s="7">
        <v>-1.79</v>
      </c>
      <c r="B10774" s="7">
        <v>2.675773</v>
      </c>
    </row>
    <row r="10775" spans="1:2">
      <c r="A10775" s="7">
        <v>-1.79</v>
      </c>
      <c r="B10775" s="7">
        <v>3.1780810000000002</v>
      </c>
    </row>
    <row r="10776" spans="1:2">
      <c r="A10776" s="7">
        <v>-1.79</v>
      </c>
      <c r="B10776" s="7">
        <v>2.8665419999999999</v>
      </c>
    </row>
    <row r="10777" spans="1:2">
      <c r="A10777" s="7">
        <v>-1.79</v>
      </c>
      <c r="B10777" s="7">
        <v>3.3564500000000002</v>
      </c>
    </row>
    <row r="10778" spans="1:2">
      <c r="A10778" s="7">
        <v>-1.8</v>
      </c>
      <c r="B10778" s="7">
        <v>3.895213</v>
      </c>
    </row>
    <row r="10779" spans="1:2">
      <c r="A10779" s="7">
        <v>-1.8</v>
      </c>
      <c r="B10779" s="7">
        <v>2.4752589999999999</v>
      </c>
    </row>
    <row r="10780" spans="1:2">
      <c r="A10780" s="7">
        <v>-1.8</v>
      </c>
      <c r="B10780" s="7">
        <v>3.9689739999999998</v>
      </c>
    </row>
    <row r="10781" spans="1:2">
      <c r="A10781" s="7">
        <v>-1.8</v>
      </c>
      <c r="B10781" s="7">
        <v>3.9388369999999999</v>
      </c>
    </row>
    <row r="10782" spans="1:2">
      <c r="A10782" s="7">
        <v>-1.8</v>
      </c>
      <c r="B10782" s="7">
        <v>4.6034220000000001</v>
      </c>
    </row>
    <row r="10783" spans="1:2">
      <c r="A10783" s="7">
        <v>-1.8</v>
      </c>
      <c r="B10783" s="7">
        <v>2.4992580000000002</v>
      </c>
    </row>
    <row r="10784" spans="1:2">
      <c r="A10784" s="7">
        <v>-1.8</v>
      </c>
      <c r="B10784" s="7">
        <v>4.1282459999999999</v>
      </c>
    </row>
    <row r="10785" spans="1:2">
      <c r="A10785" s="7">
        <v>-1.8</v>
      </c>
      <c r="B10785" s="7">
        <v>6.2639170000000002</v>
      </c>
    </row>
    <row r="10786" spans="1:2">
      <c r="A10786" s="7">
        <v>-1.8</v>
      </c>
      <c r="B10786" s="7">
        <v>6.2639170000000002</v>
      </c>
    </row>
    <row r="10787" spans="1:2">
      <c r="A10787" s="7">
        <v>-1.8</v>
      </c>
      <c r="B10787" s="7">
        <v>3.2564380000000002</v>
      </c>
    </row>
    <row r="10788" spans="1:2">
      <c r="A10788" s="7">
        <v>-1.8</v>
      </c>
      <c r="B10788" s="7">
        <v>3.8157000000000001</v>
      </c>
    </row>
    <row r="10789" spans="1:2">
      <c r="A10789" s="7">
        <v>-1.8</v>
      </c>
      <c r="B10789" s="7">
        <v>3.8157000000000001</v>
      </c>
    </row>
    <row r="10790" spans="1:2">
      <c r="A10790" s="7">
        <v>-1.8</v>
      </c>
      <c r="B10790" s="7">
        <v>2.6737549999999999</v>
      </c>
    </row>
    <row r="10791" spans="1:2">
      <c r="A10791" s="7">
        <v>-1.8</v>
      </c>
      <c r="B10791" s="7">
        <v>4.6198730000000001</v>
      </c>
    </row>
    <row r="10792" spans="1:2">
      <c r="A10792" s="7">
        <v>-1.8</v>
      </c>
      <c r="B10792" s="7">
        <v>3.2987410000000001</v>
      </c>
    </row>
    <row r="10793" spans="1:2">
      <c r="A10793" s="7">
        <v>-1.8</v>
      </c>
      <c r="B10793" s="7">
        <v>2.8627229999999999</v>
      </c>
    </row>
    <row r="10794" spans="1:2">
      <c r="A10794" s="7">
        <v>-1.8</v>
      </c>
      <c r="B10794" s="7">
        <v>3.5132270000000001</v>
      </c>
    </row>
    <row r="10795" spans="1:2">
      <c r="A10795" s="7">
        <v>-1.8</v>
      </c>
      <c r="B10795" s="7">
        <v>3.0412400000000002</v>
      </c>
    </row>
    <row r="10796" spans="1:2">
      <c r="A10796" s="7">
        <v>-1.8</v>
      </c>
      <c r="B10796" s="7">
        <v>4.7301989999999998</v>
      </c>
    </row>
    <row r="10797" spans="1:2">
      <c r="A10797" s="7">
        <v>-1.8</v>
      </c>
      <c r="B10797" s="7">
        <v>4.7301989999999998</v>
      </c>
    </row>
    <row r="10798" spans="1:2">
      <c r="A10798" s="7">
        <v>-1.81</v>
      </c>
      <c r="B10798" s="7">
        <v>2.9946419999999998</v>
      </c>
    </row>
    <row r="10799" spans="1:2">
      <c r="A10799" s="7">
        <v>-1.81</v>
      </c>
      <c r="B10799" s="7">
        <v>2.7539509999999998</v>
      </c>
    </row>
    <row r="10800" spans="1:2">
      <c r="A10800" s="7">
        <v>-1.81</v>
      </c>
      <c r="B10800" s="7">
        <v>3.5128189999999999</v>
      </c>
    </row>
    <row r="10801" spans="1:2">
      <c r="A10801" s="7">
        <v>-1.81</v>
      </c>
      <c r="B10801" s="7">
        <v>6.0206499999999998</v>
      </c>
    </row>
    <row r="10802" spans="1:2">
      <c r="A10802" s="7">
        <v>-1.81</v>
      </c>
      <c r="B10802" s="7">
        <v>5.2722600000000002</v>
      </c>
    </row>
    <row r="10803" spans="1:2">
      <c r="A10803" s="7">
        <v>-1.81</v>
      </c>
      <c r="B10803" s="7">
        <v>3.659618</v>
      </c>
    </row>
    <row r="10804" spans="1:2">
      <c r="A10804" s="7">
        <v>-1.81</v>
      </c>
      <c r="B10804" s="7">
        <v>2.0920540000000001</v>
      </c>
    </row>
    <row r="10805" spans="1:2">
      <c r="A10805" s="7">
        <v>-1.82</v>
      </c>
      <c r="B10805" s="7">
        <v>5.2271429999999999</v>
      </c>
    </row>
    <row r="10806" spans="1:2">
      <c r="A10806" s="7">
        <v>-1.82</v>
      </c>
      <c r="B10806" s="7">
        <v>3.0541550000000002</v>
      </c>
    </row>
    <row r="10807" spans="1:2">
      <c r="A10807" s="7">
        <v>-1.82</v>
      </c>
      <c r="B10807" s="7">
        <v>2.8432909999999998</v>
      </c>
    </row>
    <row r="10808" spans="1:2">
      <c r="A10808" s="7">
        <v>-1.82</v>
      </c>
      <c r="B10808" s="7">
        <v>2.8079070000000002</v>
      </c>
    </row>
    <row r="10809" spans="1:2">
      <c r="A10809" s="7">
        <v>-1.82</v>
      </c>
      <c r="B10809" s="7">
        <v>4.0732619999999997</v>
      </c>
    </row>
    <row r="10810" spans="1:2">
      <c r="A10810" s="7">
        <v>-1.82</v>
      </c>
      <c r="B10810" s="7">
        <v>2.7345259999999998</v>
      </c>
    </row>
    <row r="10811" spans="1:2">
      <c r="A10811" s="7">
        <v>-1.82</v>
      </c>
      <c r="B10811" s="7">
        <v>3.3530139999999999</v>
      </c>
    </row>
    <row r="10812" spans="1:2">
      <c r="A10812" s="7">
        <v>-1.82</v>
      </c>
      <c r="B10812" s="7">
        <v>4.3832430000000002</v>
      </c>
    </row>
    <row r="10813" spans="1:2">
      <c r="A10813" s="7">
        <v>-1.82</v>
      </c>
      <c r="B10813" s="7">
        <v>4.3832430000000002</v>
      </c>
    </row>
    <row r="10814" spans="1:2">
      <c r="A10814" s="7">
        <v>-1.82</v>
      </c>
      <c r="B10814" s="7">
        <v>3.0794869999999999</v>
      </c>
    </row>
    <row r="10815" spans="1:2">
      <c r="A10815" s="7">
        <v>-1.82</v>
      </c>
      <c r="B10815" s="7">
        <v>1.7350140000000001</v>
      </c>
    </row>
    <row r="10816" spans="1:2">
      <c r="A10816" s="7">
        <v>-1.82</v>
      </c>
      <c r="B10816" s="7">
        <v>4.369567</v>
      </c>
    </row>
    <row r="10817" spans="1:2">
      <c r="A10817" s="7">
        <v>-1.82</v>
      </c>
      <c r="B10817" s="7">
        <v>2.238642</v>
      </c>
    </row>
    <row r="10818" spans="1:2">
      <c r="A10818" s="7">
        <v>-1.82</v>
      </c>
      <c r="B10818" s="7">
        <v>4.0720539999999996</v>
      </c>
    </row>
    <row r="10819" spans="1:2">
      <c r="A10819" s="7">
        <v>-1.83</v>
      </c>
      <c r="B10819" s="7">
        <v>2.7637299999999998</v>
      </c>
    </row>
    <row r="10820" spans="1:2">
      <c r="A10820" s="7">
        <v>-1.83</v>
      </c>
      <c r="B10820" s="7">
        <v>3.4229080000000001</v>
      </c>
    </row>
    <row r="10821" spans="1:2">
      <c r="A10821" s="7">
        <v>-1.83</v>
      </c>
      <c r="B10821" s="7">
        <v>4.6185479999999997</v>
      </c>
    </row>
    <row r="10822" spans="1:2">
      <c r="A10822" s="7">
        <v>-1.83</v>
      </c>
      <c r="B10822" s="7">
        <v>3.5732889999999999</v>
      </c>
    </row>
    <row r="10823" spans="1:2">
      <c r="A10823" s="7">
        <v>-1.83</v>
      </c>
      <c r="B10823" s="7">
        <v>5.9801419999999998</v>
      </c>
    </row>
    <row r="10824" spans="1:2">
      <c r="A10824" s="7">
        <v>-1.83</v>
      </c>
      <c r="B10824" s="7">
        <v>3.619761</v>
      </c>
    </row>
    <row r="10825" spans="1:2">
      <c r="A10825" s="7">
        <v>-1.83</v>
      </c>
      <c r="B10825" s="7">
        <v>4.7994760000000003</v>
      </c>
    </row>
    <row r="10826" spans="1:2">
      <c r="A10826" s="7">
        <v>-1.83</v>
      </c>
      <c r="B10826" s="7">
        <v>2.683786</v>
      </c>
    </row>
    <row r="10827" spans="1:2">
      <c r="A10827" s="7">
        <v>-1.83</v>
      </c>
      <c r="B10827" s="7">
        <v>3.1157300000000001</v>
      </c>
    </row>
    <row r="10828" spans="1:2">
      <c r="A10828" s="7">
        <v>-1.84</v>
      </c>
      <c r="B10828" s="7">
        <v>4.6719179999999998</v>
      </c>
    </row>
    <row r="10829" spans="1:2">
      <c r="A10829" s="7">
        <v>-1.84</v>
      </c>
      <c r="B10829" s="7">
        <v>4.676812</v>
      </c>
    </row>
    <row r="10830" spans="1:2">
      <c r="A10830" s="7">
        <v>-1.84</v>
      </c>
      <c r="B10830" s="7">
        <v>3.4505849999999998</v>
      </c>
    </row>
    <row r="10831" spans="1:2">
      <c r="A10831" s="7">
        <v>-1.84</v>
      </c>
      <c r="B10831" s="7">
        <v>4.844703</v>
      </c>
    </row>
    <row r="10832" spans="1:2">
      <c r="A10832" s="7">
        <v>-1.84</v>
      </c>
      <c r="B10832" s="7">
        <v>4.7212529999999999</v>
      </c>
    </row>
    <row r="10833" spans="1:2">
      <c r="A10833" s="7">
        <v>-1.84</v>
      </c>
      <c r="B10833" s="7">
        <v>3.5062359999999999</v>
      </c>
    </row>
    <row r="10834" spans="1:2">
      <c r="A10834" s="7">
        <v>-1.84</v>
      </c>
      <c r="B10834" s="7">
        <v>4.051323</v>
      </c>
    </row>
    <row r="10835" spans="1:2">
      <c r="A10835" s="7">
        <v>-1.84</v>
      </c>
      <c r="B10835" s="7">
        <v>4.6564459999999999</v>
      </c>
    </row>
    <row r="10836" spans="1:2">
      <c r="A10836" s="7">
        <v>-1.84</v>
      </c>
      <c r="B10836" s="7">
        <v>3.2202809999999999</v>
      </c>
    </row>
    <row r="10837" spans="1:2">
      <c r="A10837" s="7">
        <v>-1.84</v>
      </c>
      <c r="B10837" s="7">
        <v>5.4006829999999999</v>
      </c>
    </row>
    <row r="10838" spans="1:2">
      <c r="A10838" s="7">
        <v>-1.84</v>
      </c>
      <c r="B10838" s="7">
        <v>3.705638</v>
      </c>
    </row>
    <row r="10839" spans="1:2">
      <c r="A10839" s="7">
        <v>-1.84</v>
      </c>
      <c r="B10839" s="7">
        <v>3.172698</v>
      </c>
    </row>
    <row r="10840" spans="1:2">
      <c r="A10840" s="7">
        <v>-1.84</v>
      </c>
      <c r="B10840" s="7">
        <v>3.172698</v>
      </c>
    </row>
    <row r="10841" spans="1:2">
      <c r="A10841" s="7">
        <v>-1.84</v>
      </c>
      <c r="B10841" s="7">
        <v>4.3144229999999997</v>
      </c>
    </row>
    <row r="10842" spans="1:2">
      <c r="A10842" s="7">
        <v>-1.84</v>
      </c>
      <c r="B10842" s="7">
        <v>2.9808819999999998</v>
      </c>
    </row>
    <row r="10843" spans="1:2">
      <c r="A10843" s="7">
        <v>-1.85</v>
      </c>
      <c r="B10843" s="7">
        <v>3.6956289999999998</v>
      </c>
    </row>
    <row r="10844" spans="1:2">
      <c r="A10844" s="7">
        <v>-1.85</v>
      </c>
      <c r="B10844" s="7">
        <v>4.8318260000000004</v>
      </c>
    </row>
    <row r="10845" spans="1:2">
      <c r="A10845" s="7">
        <v>-1.85</v>
      </c>
      <c r="B10845" s="7">
        <v>3.6609950000000002</v>
      </c>
    </row>
    <row r="10846" spans="1:2">
      <c r="A10846" s="7">
        <v>-1.85</v>
      </c>
      <c r="B10846" s="7">
        <v>4.860703</v>
      </c>
    </row>
    <row r="10847" spans="1:2">
      <c r="A10847" s="7">
        <v>-1.85</v>
      </c>
      <c r="B10847" s="7">
        <v>2.7850060000000001</v>
      </c>
    </row>
    <row r="10848" spans="1:2">
      <c r="A10848" s="7">
        <v>-1.85</v>
      </c>
      <c r="B10848" s="7">
        <v>4.2341230000000003</v>
      </c>
    </row>
    <row r="10849" spans="1:2">
      <c r="A10849" s="7">
        <v>-1.85</v>
      </c>
      <c r="B10849" s="7">
        <v>4.2062359999999996</v>
      </c>
    </row>
    <row r="10850" spans="1:2">
      <c r="A10850" s="7">
        <v>-1.85</v>
      </c>
      <c r="B10850" s="7">
        <v>4.0723560000000001</v>
      </c>
    </row>
    <row r="10851" spans="1:2">
      <c r="A10851" s="7">
        <v>-1.85</v>
      </c>
      <c r="B10851" s="7">
        <v>3.0553379999999999</v>
      </c>
    </row>
    <row r="10852" spans="1:2">
      <c r="A10852" s="7">
        <v>-1.85</v>
      </c>
      <c r="B10852" s="7">
        <v>3.2759420000000001</v>
      </c>
    </row>
    <row r="10853" spans="1:2">
      <c r="A10853" s="7">
        <v>-1.85</v>
      </c>
      <c r="B10853" s="7">
        <v>3.679907</v>
      </c>
    </row>
    <row r="10854" spans="1:2">
      <c r="A10854" s="7">
        <v>-1.85</v>
      </c>
      <c r="B10854" s="7">
        <v>3.5131839999999999</v>
      </c>
    </row>
    <row r="10855" spans="1:2">
      <c r="A10855" s="7">
        <v>-1.86</v>
      </c>
      <c r="B10855" s="7">
        <v>4.9802860000000004</v>
      </c>
    </row>
    <row r="10856" spans="1:2">
      <c r="A10856" s="7">
        <v>-1.86</v>
      </c>
      <c r="B10856" s="7">
        <v>4.6419949999999996</v>
      </c>
    </row>
    <row r="10857" spans="1:2">
      <c r="A10857" s="7">
        <v>-1.86</v>
      </c>
      <c r="B10857" s="7">
        <v>2.5465399999999998</v>
      </c>
    </row>
    <row r="10858" spans="1:2">
      <c r="A10858" s="7">
        <v>-1.86</v>
      </c>
      <c r="B10858" s="7">
        <v>2.152927</v>
      </c>
    </row>
    <row r="10859" spans="1:2">
      <c r="A10859" s="7">
        <v>-1.86</v>
      </c>
      <c r="B10859" s="7">
        <v>2.8835660000000001</v>
      </c>
    </row>
    <row r="10860" spans="1:2">
      <c r="A10860" s="7">
        <v>-1.86</v>
      </c>
      <c r="B10860" s="7">
        <v>4.636501</v>
      </c>
    </row>
    <row r="10861" spans="1:2">
      <c r="A10861" s="7">
        <v>-1.86</v>
      </c>
      <c r="B10861" s="7">
        <v>3.201864</v>
      </c>
    </row>
    <row r="10862" spans="1:2">
      <c r="A10862" s="7">
        <v>-1.86</v>
      </c>
      <c r="B10862" s="7">
        <v>3.3118609999999999</v>
      </c>
    </row>
    <row r="10863" spans="1:2">
      <c r="A10863" s="7">
        <v>-1.86</v>
      </c>
      <c r="B10863" s="7">
        <v>2.9175520000000001</v>
      </c>
    </row>
    <row r="10864" spans="1:2">
      <c r="A10864" s="7">
        <v>-1.86</v>
      </c>
      <c r="B10864" s="7">
        <v>4.0641530000000001</v>
      </c>
    </row>
    <row r="10865" spans="1:2">
      <c r="A10865" s="7">
        <v>-1.86</v>
      </c>
      <c r="B10865" s="7">
        <v>2.1311619999999998</v>
      </c>
    </row>
    <row r="10866" spans="1:2">
      <c r="A10866" s="7">
        <v>-1.86</v>
      </c>
      <c r="B10866" s="7">
        <v>4.0071070000000004</v>
      </c>
    </row>
    <row r="10867" spans="1:2">
      <c r="A10867" s="7">
        <v>-1.86</v>
      </c>
      <c r="B10867" s="7">
        <v>4.224431</v>
      </c>
    </row>
    <row r="10868" spans="1:2">
      <c r="A10868" s="7">
        <v>-1.86</v>
      </c>
      <c r="B10868" s="7">
        <v>1.945956</v>
      </c>
    </row>
    <row r="10869" spans="1:2">
      <c r="A10869" s="7">
        <v>-1.86</v>
      </c>
      <c r="B10869" s="7">
        <v>1.6809609999999999</v>
      </c>
    </row>
    <row r="10870" spans="1:2">
      <c r="A10870" s="7">
        <v>-1.87</v>
      </c>
      <c r="B10870" s="7">
        <v>3.0720519999999998</v>
      </c>
    </row>
    <row r="10871" spans="1:2">
      <c r="A10871" s="7">
        <v>-1.87</v>
      </c>
      <c r="B10871" s="7">
        <v>2.89567</v>
      </c>
    </row>
    <row r="10872" spans="1:2">
      <c r="A10872" s="7">
        <v>-1.87</v>
      </c>
      <c r="B10872" s="7">
        <v>3.3165079999999998</v>
      </c>
    </row>
    <row r="10873" spans="1:2">
      <c r="A10873" s="7">
        <v>-1.87</v>
      </c>
      <c r="B10873" s="7">
        <v>3.3165079999999998</v>
      </c>
    </row>
    <row r="10874" spans="1:2">
      <c r="A10874" s="7">
        <v>-1.87</v>
      </c>
      <c r="B10874" s="7">
        <v>5.0984470000000002</v>
      </c>
    </row>
    <row r="10875" spans="1:2">
      <c r="A10875" s="7">
        <v>-1.87</v>
      </c>
      <c r="B10875" s="7">
        <v>3.0695139999999999</v>
      </c>
    </row>
    <row r="10876" spans="1:2">
      <c r="A10876" s="7">
        <v>-1.87</v>
      </c>
      <c r="B10876" s="7">
        <v>3.6717810000000002</v>
      </c>
    </row>
    <row r="10877" spans="1:2">
      <c r="A10877" s="7">
        <v>-1.87</v>
      </c>
      <c r="B10877" s="7">
        <v>3.3828230000000001</v>
      </c>
    </row>
    <row r="10878" spans="1:2">
      <c r="A10878" s="7">
        <v>-1.87</v>
      </c>
      <c r="B10878" s="7">
        <v>4.6019509999999997</v>
      </c>
    </row>
    <row r="10879" spans="1:2">
      <c r="A10879" s="7">
        <v>-1.87</v>
      </c>
      <c r="B10879" s="7">
        <v>3.8205460000000002</v>
      </c>
    </row>
    <row r="10880" spans="1:2">
      <c r="A10880" s="7">
        <v>-1.88</v>
      </c>
      <c r="B10880" s="7">
        <v>3.9904299999999999</v>
      </c>
    </row>
    <row r="10881" spans="1:2">
      <c r="A10881" s="7">
        <v>-1.88</v>
      </c>
      <c r="B10881" s="7">
        <v>4.0920579999999998</v>
      </c>
    </row>
    <row r="10882" spans="1:2">
      <c r="A10882" s="7">
        <v>-1.88</v>
      </c>
      <c r="B10882" s="7">
        <v>4.8429399999999996</v>
      </c>
    </row>
    <row r="10883" spans="1:2">
      <c r="A10883" s="7">
        <v>-1.88</v>
      </c>
      <c r="B10883" s="7">
        <v>3.6035919999999999</v>
      </c>
    </row>
    <row r="10884" spans="1:2">
      <c r="A10884" s="7">
        <v>-1.88</v>
      </c>
      <c r="B10884" s="7">
        <v>4.8370749999999996</v>
      </c>
    </row>
    <row r="10885" spans="1:2">
      <c r="A10885" s="7">
        <v>-1.88</v>
      </c>
      <c r="B10885" s="7">
        <v>4.3674790000000003</v>
      </c>
    </row>
    <row r="10886" spans="1:2">
      <c r="A10886" s="7">
        <v>-1.88</v>
      </c>
      <c r="B10886" s="7">
        <v>3.1424310000000002</v>
      </c>
    </row>
    <row r="10887" spans="1:2">
      <c r="A10887" s="7">
        <v>-1.89</v>
      </c>
      <c r="B10887" s="7">
        <v>3.9972150000000002</v>
      </c>
    </row>
    <row r="10888" spans="1:2">
      <c r="A10888" s="7">
        <v>-1.89</v>
      </c>
      <c r="B10888" s="7">
        <v>2.8609450000000001</v>
      </c>
    </row>
    <row r="10889" spans="1:2">
      <c r="A10889" s="7">
        <v>-1.89</v>
      </c>
      <c r="B10889" s="7">
        <v>3.7375229999999999</v>
      </c>
    </row>
    <row r="10890" spans="1:2">
      <c r="A10890" s="7">
        <v>-1.89</v>
      </c>
      <c r="B10890" s="7">
        <v>3.9463509999999999</v>
      </c>
    </row>
    <row r="10891" spans="1:2">
      <c r="A10891" s="7">
        <v>-1.9</v>
      </c>
      <c r="B10891" s="7">
        <v>3.1064500000000002</v>
      </c>
    </row>
    <row r="10892" spans="1:2">
      <c r="A10892" s="7">
        <v>-1.9</v>
      </c>
      <c r="B10892" s="7">
        <v>2.6835740000000001</v>
      </c>
    </row>
    <row r="10893" spans="1:2">
      <c r="A10893" s="7">
        <v>-1.9</v>
      </c>
      <c r="B10893" s="7">
        <v>4.710318</v>
      </c>
    </row>
    <row r="10894" spans="1:2">
      <c r="A10894" s="7">
        <v>-1.9</v>
      </c>
      <c r="B10894" s="7">
        <v>5.4328859999999999</v>
      </c>
    </row>
    <row r="10895" spans="1:2">
      <c r="A10895" s="7">
        <v>-1.9</v>
      </c>
      <c r="B10895" s="7">
        <v>3.8001640000000001</v>
      </c>
    </row>
    <row r="10896" spans="1:2">
      <c r="A10896" s="7">
        <v>-1.9</v>
      </c>
      <c r="B10896" s="7">
        <v>3.633588</v>
      </c>
    </row>
    <row r="10897" spans="1:2">
      <c r="A10897" s="7">
        <v>-1.9</v>
      </c>
      <c r="B10897" s="7">
        <v>3.4195579999999999</v>
      </c>
    </row>
    <row r="10898" spans="1:2">
      <c r="A10898" s="7">
        <v>-1.9</v>
      </c>
      <c r="B10898" s="7">
        <v>1.8150230000000001</v>
      </c>
    </row>
    <row r="10899" spans="1:2">
      <c r="A10899" s="7">
        <v>-1.9</v>
      </c>
      <c r="B10899" s="7">
        <v>2.889662</v>
      </c>
    </row>
    <row r="10900" spans="1:2">
      <c r="A10900" s="7">
        <v>-1.9</v>
      </c>
      <c r="B10900" s="7">
        <v>3.2345890000000002</v>
      </c>
    </row>
    <row r="10901" spans="1:2">
      <c r="A10901" s="7">
        <v>-1.91</v>
      </c>
      <c r="B10901" s="7">
        <v>3.439378</v>
      </c>
    </row>
    <row r="10902" spans="1:2">
      <c r="A10902" s="7">
        <v>-1.91</v>
      </c>
      <c r="B10902" s="7">
        <v>3.439378</v>
      </c>
    </row>
    <row r="10903" spans="1:2">
      <c r="A10903" s="7">
        <v>-1.91</v>
      </c>
      <c r="B10903" s="7">
        <v>2.5980560000000001</v>
      </c>
    </row>
    <row r="10904" spans="1:2">
      <c r="A10904" s="7">
        <v>-1.91</v>
      </c>
      <c r="B10904" s="7">
        <v>4.0179530000000003</v>
      </c>
    </row>
    <row r="10905" spans="1:2">
      <c r="A10905" s="7">
        <v>-1.91</v>
      </c>
      <c r="B10905" s="7">
        <v>4.2703509999999998</v>
      </c>
    </row>
    <row r="10906" spans="1:2">
      <c r="A10906" s="7">
        <v>-1.91</v>
      </c>
      <c r="B10906" s="7">
        <v>2.875232</v>
      </c>
    </row>
    <row r="10907" spans="1:2">
      <c r="A10907" s="7">
        <v>-1.91</v>
      </c>
      <c r="B10907" s="7">
        <v>2.8825069999999999</v>
      </c>
    </row>
    <row r="10908" spans="1:2">
      <c r="A10908" s="7">
        <v>-1.91</v>
      </c>
      <c r="B10908" s="7">
        <v>3.8509600000000002</v>
      </c>
    </row>
    <row r="10909" spans="1:2">
      <c r="A10909" s="7">
        <v>-1.91</v>
      </c>
      <c r="B10909" s="7">
        <v>3.208809</v>
      </c>
    </row>
    <row r="10910" spans="1:2">
      <c r="A10910" s="7">
        <v>-1.91</v>
      </c>
      <c r="B10910" s="7">
        <v>3.2955719999999999</v>
      </c>
    </row>
    <row r="10911" spans="1:2">
      <c r="A10911" s="7">
        <v>-1.91</v>
      </c>
      <c r="B10911" s="7">
        <v>2.776275</v>
      </c>
    </row>
    <row r="10912" spans="1:2">
      <c r="A10912" s="7">
        <v>-1.91</v>
      </c>
      <c r="B10912" s="7">
        <v>1.969705</v>
      </c>
    </row>
    <row r="10913" spans="1:2">
      <c r="A10913" s="7">
        <v>-1.91</v>
      </c>
      <c r="B10913" s="7">
        <v>5.0973069999999998</v>
      </c>
    </row>
    <row r="10914" spans="1:2">
      <c r="A10914" s="7">
        <v>-1.91</v>
      </c>
      <c r="B10914" s="7">
        <v>3.3110789999999999</v>
      </c>
    </row>
    <row r="10915" spans="1:2">
      <c r="A10915" s="7">
        <v>-1.92</v>
      </c>
      <c r="B10915" s="7">
        <v>4.5348230000000003</v>
      </c>
    </row>
    <row r="10916" spans="1:2">
      <c r="A10916" s="7">
        <v>-1.92</v>
      </c>
      <c r="B10916" s="7">
        <v>2.4245999999999999</v>
      </c>
    </row>
    <row r="10917" spans="1:2">
      <c r="A10917" s="7">
        <v>-1.92</v>
      </c>
      <c r="B10917" s="7">
        <v>4.654077</v>
      </c>
    </row>
    <row r="10918" spans="1:2">
      <c r="A10918" s="7">
        <v>-1.92</v>
      </c>
      <c r="B10918" s="7">
        <v>3.262375</v>
      </c>
    </row>
    <row r="10919" spans="1:2">
      <c r="A10919" s="7">
        <v>-1.92</v>
      </c>
      <c r="B10919" s="7">
        <v>3.0058699999999998</v>
      </c>
    </row>
    <row r="10920" spans="1:2">
      <c r="A10920" s="7">
        <v>-1.92</v>
      </c>
      <c r="B10920" s="7">
        <v>4.206169</v>
      </c>
    </row>
    <row r="10921" spans="1:2">
      <c r="A10921" s="7">
        <v>-1.92</v>
      </c>
      <c r="B10921" s="7">
        <v>4.3182140000000002</v>
      </c>
    </row>
    <row r="10922" spans="1:2">
      <c r="A10922" s="7">
        <v>-1.92</v>
      </c>
      <c r="B10922" s="7">
        <v>5.7479990000000001</v>
      </c>
    </row>
    <row r="10923" spans="1:2">
      <c r="A10923" s="7">
        <v>-1.92</v>
      </c>
      <c r="B10923" s="7">
        <v>1.377988</v>
      </c>
    </row>
    <row r="10924" spans="1:2">
      <c r="A10924" s="7">
        <v>-1.92</v>
      </c>
      <c r="B10924" s="7">
        <v>1.7908329999999999</v>
      </c>
    </row>
    <row r="10925" spans="1:2">
      <c r="A10925" s="7">
        <v>-1.92</v>
      </c>
      <c r="B10925" s="7">
        <v>3.5538180000000001</v>
      </c>
    </row>
    <row r="10926" spans="1:2">
      <c r="A10926" s="7">
        <v>-1.92</v>
      </c>
      <c r="B10926" s="7">
        <v>4.5330870000000001</v>
      </c>
    </row>
    <row r="10927" spans="1:2">
      <c r="A10927" s="7">
        <v>-1.93</v>
      </c>
      <c r="B10927" s="7">
        <v>4.4981999999999998</v>
      </c>
    </row>
    <row r="10928" spans="1:2">
      <c r="A10928" s="7">
        <v>-1.93</v>
      </c>
      <c r="B10928" s="7">
        <v>4.5022589999999996</v>
      </c>
    </row>
    <row r="10929" spans="1:2">
      <c r="A10929" s="7">
        <v>-1.93</v>
      </c>
      <c r="B10929" s="7">
        <v>3.2800039999999999</v>
      </c>
    </row>
    <row r="10930" spans="1:2">
      <c r="A10930" s="7">
        <v>-1.93</v>
      </c>
      <c r="B10930" s="7">
        <v>3.2800039999999999</v>
      </c>
    </row>
    <row r="10931" spans="1:2">
      <c r="A10931" s="7">
        <v>-1.93</v>
      </c>
      <c r="B10931" s="7">
        <v>4.9912530000000004</v>
      </c>
    </row>
    <row r="10932" spans="1:2">
      <c r="A10932" s="7">
        <v>-1.93</v>
      </c>
      <c r="B10932" s="7">
        <v>1.99261</v>
      </c>
    </row>
    <row r="10933" spans="1:2">
      <c r="A10933" s="7">
        <v>-1.93</v>
      </c>
      <c r="B10933" s="7">
        <v>3.0854780000000002</v>
      </c>
    </row>
    <row r="10934" spans="1:2">
      <c r="A10934" s="7">
        <v>-1.93</v>
      </c>
      <c r="B10934" s="7">
        <v>3.6516440000000001</v>
      </c>
    </row>
    <row r="10935" spans="1:2">
      <c r="A10935" s="7">
        <v>-1.93</v>
      </c>
      <c r="B10935" s="7">
        <v>2.726121</v>
      </c>
    </row>
    <row r="10936" spans="1:2">
      <c r="A10936" s="7">
        <v>-1.93</v>
      </c>
      <c r="B10936" s="7">
        <v>3.975374</v>
      </c>
    </row>
    <row r="10937" spans="1:2">
      <c r="A10937" s="7">
        <v>-1.94</v>
      </c>
      <c r="B10937" s="7">
        <v>4.5704779999999996</v>
      </c>
    </row>
    <row r="10938" spans="1:2">
      <c r="A10938" s="7">
        <v>-1.94</v>
      </c>
      <c r="B10938" s="7">
        <v>2.9454020000000001</v>
      </c>
    </row>
    <row r="10939" spans="1:2">
      <c r="A10939" s="7">
        <v>-1.94</v>
      </c>
      <c r="B10939" s="7">
        <v>2.6750600000000002</v>
      </c>
    </row>
    <row r="10940" spans="1:2">
      <c r="A10940" s="7">
        <v>-1.94</v>
      </c>
      <c r="B10940" s="7">
        <v>3.1852640000000001</v>
      </c>
    </row>
    <row r="10941" spans="1:2">
      <c r="A10941" s="7">
        <v>-1.94</v>
      </c>
      <c r="B10941" s="7">
        <v>3.4992610000000002</v>
      </c>
    </row>
    <row r="10942" spans="1:2">
      <c r="A10942" s="7">
        <v>-1.94</v>
      </c>
      <c r="B10942" s="7">
        <v>4.5381070000000001</v>
      </c>
    </row>
    <row r="10943" spans="1:2">
      <c r="A10943" s="7">
        <v>-1.94</v>
      </c>
      <c r="B10943" s="7">
        <v>3.121956</v>
      </c>
    </row>
    <row r="10944" spans="1:2">
      <c r="A10944" s="7">
        <v>-1.94</v>
      </c>
      <c r="B10944" s="7">
        <v>4.7490699999999997</v>
      </c>
    </row>
    <row r="10945" spans="1:2">
      <c r="A10945" s="7">
        <v>-1.94</v>
      </c>
      <c r="B10945" s="7">
        <v>2.7985720000000001</v>
      </c>
    </row>
    <row r="10946" spans="1:2">
      <c r="A10946" s="7">
        <v>-1.94</v>
      </c>
      <c r="B10946" s="7">
        <v>3.0255359999999998</v>
      </c>
    </row>
    <row r="10947" spans="1:2">
      <c r="A10947" s="7">
        <v>-1.94</v>
      </c>
      <c r="B10947" s="7">
        <v>4.8635809999999999</v>
      </c>
    </row>
    <row r="10948" spans="1:2">
      <c r="A10948" s="7">
        <v>-1.94</v>
      </c>
      <c r="B10948" s="7">
        <v>3.5160429999999998</v>
      </c>
    </row>
    <row r="10949" spans="1:2">
      <c r="A10949" s="7">
        <v>-1.94</v>
      </c>
      <c r="B10949" s="7">
        <v>2.9869219999999999</v>
      </c>
    </row>
    <row r="10950" spans="1:2">
      <c r="A10950" s="7">
        <v>-1.94</v>
      </c>
      <c r="B10950" s="7">
        <v>4.8061829999999999</v>
      </c>
    </row>
    <row r="10951" spans="1:2">
      <c r="A10951" s="7">
        <v>-1.94</v>
      </c>
      <c r="B10951" s="7">
        <v>3.9244789999999998</v>
      </c>
    </row>
    <row r="10952" spans="1:2">
      <c r="A10952" s="7">
        <v>-1.94</v>
      </c>
      <c r="B10952" s="7">
        <v>4.538138</v>
      </c>
    </row>
    <row r="10953" spans="1:2">
      <c r="A10953" s="7">
        <v>-1.95</v>
      </c>
      <c r="B10953" s="7">
        <v>2.7047680000000001</v>
      </c>
    </row>
    <row r="10954" spans="1:2">
      <c r="A10954" s="7">
        <v>-1.95</v>
      </c>
      <c r="B10954" s="7">
        <v>2.7047680000000001</v>
      </c>
    </row>
    <row r="10955" spans="1:2">
      <c r="A10955" s="7">
        <v>-1.95</v>
      </c>
      <c r="B10955" s="7">
        <v>3.2194959999999999</v>
      </c>
    </row>
    <row r="10956" spans="1:2">
      <c r="A10956" s="7">
        <v>-1.95</v>
      </c>
      <c r="B10956" s="7">
        <v>3.026297</v>
      </c>
    </row>
    <row r="10957" spans="1:2">
      <c r="A10957" s="7">
        <v>-1.95</v>
      </c>
      <c r="B10957" s="7">
        <v>2.87127</v>
      </c>
    </row>
    <row r="10958" spans="1:2">
      <c r="A10958" s="7">
        <v>-1.95</v>
      </c>
      <c r="B10958" s="7">
        <v>2.0697679999999998</v>
      </c>
    </row>
    <row r="10959" spans="1:2">
      <c r="A10959" s="7">
        <v>-1.95</v>
      </c>
      <c r="B10959" s="7">
        <v>2.0697679999999998</v>
      </c>
    </row>
    <row r="10960" spans="1:2">
      <c r="A10960" s="7">
        <v>-1.95</v>
      </c>
      <c r="B10960" s="7">
        <v>3.2357900000000002</v>
      </c>
    </row>
    <row r="10961" spans="1:2">
      <c r="A10961" s="7">
        <v>-1.95</v>
      </c>
      <c r="B10961" s="7">
        <v>3.2357900000000002</v>
      </c>
    </row>
    <row r="10962" spans="1:2">
      <c r="A10962" s="7">
        <v>-1.95</v>
      </c>
      <c r="B10962" s="7">
        <v>2.0877469999999998</v>
      </c>
    </row>
    <row r="10963" spans="1:2">
      <c r="A10963" s="7">
        <v>-1.95</v>
      </c>
      <c r="B10963" s="7">
        <v>4.1449660000000002</v>
      </c>
    </row>
    <row r="10964" spans="1:2">
      <c r="A10964" s="7">
        <v>-1.95</v>
      </c>
      <c r="B10964" s="7">
        <v>3.6881979999999999</v>
      </c>
    </row>
    <row r="10965" spans="1:2">
      <c r="A10965" s="7">
        <v>-1.95</v>
      </c>
      <c r="B10965" s="7">
        <v>4.1866399999999997</v>
      </c>
    </row>
    <row r="10966" spans="1:2">
      <c r="A10966" s="7">
        <v>-1.95</v>
      </c>
      <c r="B10966" s="7">
        <v>2.8417889999999999</v>
      </c>
    </row>
    <row r="10967" spans="1:2">
      <c r="A10967" s="7">
        <v>-1.96</v>
      </c>
      <c r="B10967" s="7">
        <v>3.3097590000000001</v>
      </c>
    </row>
    <row r="10968" spans="1:2">
      <c r="A10968" s="7">
        <v>-1.96</v>
      </c>
      <c r="B10968" s="7">
        <v>6.2639170000000002</v>
      </c>
    </row>
    <row r="10969" spans="1:2">
      <c r="A10969" s="7">
        <v>-1.96</v>
      </c>
      <c r="B10969" s="7">
        <v>4.5205279999999997</v>
      </c>
    </row>
    <row r="10970" spans="1:2">
      <c r="A10970" s="7">
        <v>-1.96</v>
      </c>
      <c r="B10970" s="7">
        <v>1.4904569999999999</v>
      </c>
    </row>
    <row r="10971" spans="1:2">
      <c r="A10971" s="7">
        <v>-1.96</v>
      </c>
      <c r="B10971" s="7">
        <v>3.6494719999999998</v>
      </c>
    </row>
    <row r="10972" spans="1:2">
      <c r="A10972" s="7">
        <v>-1.96</v>
      </c>
      <c r="B10972" s="7">
        <v>3.4164690000000002</v>
      </c>
    </row>
    <row r="10973" spans="1:2">
      <c r="A10973" s="7">
        <v>-1.96</v>
      </c>
      <c r="B10973" s="7">
        <v>2.649864</v>
      </c>
    </row>
    <row r="10974" spans="1:2">
      <c r="A10974" s="7">
        <v>-1.96</v>
      </c>
      <c r="B10974" s="7">
        <v>2.649864</v>
      </c>
    </row>
    <row r="10975" spans="1:2">
      <c r="A10975" s="7">
        <v>-1.96</v>
      </c>
      <c r="B10975" s="7">
        <v>2.649864</v>
      </c>
    </row>
    <row r="10976" spans="1:2">
      <c r="A10976" s="7">
        <v>-1.96</v>
      </c>
      <c r="B10976" s="7">
        <v>2.649864</v>
      </c>
    </row>
    <row r="10977" spans="1:2">
      <c r="A10977" s="7">
        <v>-1.96</v>
      </c>
      <c r="B10977" s="7">
        <v>2.2009989999999999</v>
      </c>
    </row>
    <row r="10978" spans="1:2">
      <c r="A10978" s="7">
        <v>-1.96</v>
      </c>
      <c r="B10978" s="7">
        <v>4.8282299999999996</v>
      </c>
    </row>
    <row r="10979" spans="1:2">
      <c r="A10979" s="7">
        <v>-1.97</v>
      </c>
      <c r="B10979" s="7">
        <v>3.2012610000000001</v>
      </c>
    </row>
    <row r="10980" spans="1:2">
      <c r="A10980" s="7">
        <v>-1.97</v>
      </c>
      <c r="B10980" s="7">
        <v>5.5005280000000001</v>
      </c>
    </row>
    <row r="10981" spans="1:2">
      <c r="A10981" s="7">
        <v>-1.97</v>
      </c>
      <c r="B10981" s="7">
        <v>4.6343439999999996</v>
      </c>
    </row>
    <row r="10982" spans="1:2">
      <c r="A10982" s="7">
        <v>-1.97</v>
      </c>
      <c r="B10982" s="7">
        <v>3.318422</v>
      </c>
    </row>
    <row r="10983" spans="1:2">
      <c r="A10983" s="7">
        <v>-1.97</v>
      </c>
      <c r="B10983" s="7">
        <v>5.092295</v>
      </c>
    </row>
    <row r="10984" spans="1:2">
      <c r="A10984" s="7">
        <v>-1.97</v>
      </c>
      <c r="B10984" s="7">
        <v>3.734823</v>
      </c>
    </row>
    <row r="10985" spans="1:2">
      <c r="A10985" s="7">
        <v>-1.97</v>
      </c>
      <c r="B10985" s="7">
        <v>3.382917</v>
      </c>
    </row>
    <row r="10986" spans="1:2">
      <c r="A10986" s="7">
        <v>-1.97</v>
      </c>
      <c r="B10986" s="7">
        <v>2.2163659999999998</v>
      </c>
    </row>
    <row r="10987" spans="1:2">
      <c r="A10987" s="7">
        <v>-1.97</v>
      </c>
      <c r="B10987" s="7">
        <v>2.4285549999999998</v>
      </c>
    </row>
    <row r="10988" spans="1:2">
      <c r="A10988" s="7">
        <v>-1.98</v>
      </c>
      <c r="B10988" s="7">
        <v>3.1770510000000001</v>
      </c>
    </row>
    <row r="10989" spans="1:2">
      <c r="A10989" s="7">
        <v>-1.98</v>
      </c>
      <c r="B10989" s="7">
        <v>3.982669</v>
      </c>
    </row>
    <row r="10990" spans="1:2">
      <c r="A10990" s="7">
        <v>-1.98</v>
      </c>
      <c r="B10990" s="7">
        <v>3.5944370000000001</v>
      </c>
    </row>
    <row r="10991" spans="1:2">
      <c r="A10991" s="7">
        <v>-1.98</v>
      </c>
      <c r="B10991" s="7">
        <v>2.687907</v>
      </c>
    </row>
    <row r="10992" spans="1:2">
      <c r="A10992" s="7">
        <v>-1.98</v>
      </c>
      <c r="B10992" s="7">
        <v>2.9638399999999998</v>
      </c>
    </row>
    <row r="10993" spans="1:2">
      <c r="A10993" s="7">
        <v>-1.98</v>
      </c>
      <c r="B10993" s="7">
        <v>4.8130670000000002</v>
      </c>
    </row>
    <row r="10994" spans="1:2">
      <c r="A10994" s="7">
        <v>-1.98</v>
      </c>
      <c r="B10994" s="7">
        <v>5.1435060000000004</v>
      </c>
    </row>
    <row r="10995" spans="1:2">
      <c r="A10995" s="7">
        <v>-1.98</v>
      </c>
      <c r="B10995" s="7">
        <v>2.7637640000000001</v>
      </c>
    </row>
    <row r="10996" spans="1:2">
      <c r="A10996" s="7">
        <v>-1.99</v>
      </c>
      <c r="B10996" s="7">
        <v>3.8913950000000002</v>
      </c>
    </row>
    <row r="10997" spans="1:2">
      <c r="A10997" s="7">
        <v>-1.99</v>
      </c>
      <c r="B10997" s="7">
        <v>3.8913950000000002</v>
      </c>
    </row>
    <row r="10998" spans="1:2">
      <c r="A10998" s="7">
        <v>-1.99</v>
      </c>
      <c r="B10998" s="7">
        <v>2.5469390000000001</v>
      </c>
    </row>
    <row r="10999" spans="1:2">
      <c r="A10999" s="7">
        <v>-1.99</v>
      </c>
      <c r="B10999" s="7">
        <v>2.4550260000000002</v>
      </c>
    </row>
    <row r="11000" spans="1:2">
      <c r="A11000" s="7">
        <v>-1.99</v>
      </c>
      <c r="B11000" s="7">
        <v>3.939702</v>
      </c>
    </row>
    <row r="11001" spans="1:2">
      <c r="A11001" s="7">
        <v>-1.99</v>
      </c>
      <c r="B11001" s="7">
        <v>4.4879340000000001</v>
      </c>
    </row>
    <row r="11002" spans="1:2">
      <c r="A11002" s="7">
        <v>-1.99</v>
      </c>
      <c r="B11002" s="7">
        <v>2.9442949999999999</v>
      </c>
    </row>
    <row r="11003" spans="1:2">
      <c r="A11003" s="7">
        <v>-1.99</v>
      </c>
      <c r="B11003" s="7">
        <v>3.466485</v>
      </c>
    </row>
    <row r="11004" spans="1:2">
      <c r="A11004" s="7">
        <v>-1.99</v>
      </c>
      <c r="B11004" s="7">
        <v>2.6590159999999998</v>
      </c>
    </row>
    <row r="11005" spans="1:2">
      <c r="A11005" s="7">
        <v>-1.99</v>
      </c>
      <c r="B11005" s="7">
        <v>3.182976</v>
      </c>
    </row>
    <row r="11006" spans="1:2">
      <c r="A11006" s="7">
        <v>-1.99</v>
      </c>
      <c r="B11006" s="7">
        <v>2.7505920000000001</v>
      </c>
    </row>
    <row r="11007" spans="1:2">
      <c r="A11007" s="7">
        <v>-2</v>
      </c>
      <c r="B11007" s="7">
        <v>4.4235090000000001</v>
      </c>
    </row>
    <row r="11008" spans="1:2">
      <c r="A11008" s="7">
        <v>-2</v>
      </c>
      <c r="B11008" s="7">
        <v>4.5205159999999998</v>
      </c>
    </row>
    <row r="11009" spans="1:2">
      <c r="A11009" s="7">
        <v>-2</v>
      </c>
      <c r="B11009" s="7">
        <v>3.4905940000000002</v>
      </c>
    </row>
    <row r="11010" spans="1:2">
      <c r="A11010" s="7">
        <v>-2</v>
      </c>
      <c r="B11010" s="7">
        <v>4.1574429999999998</v>
      </c>
    </row>
    <row r="11011" spans="1:2">
      <c r="A11011" s="7">
        <v>-2</v>
      </c>
      <c r="B11011" s="7">
        <v>5.5442790000000004</v>
      </c>
    </row>
    <row r="11012" spans="1:2">
      <c r="A11012" s="7">
        <v>-2</v>
      </c>
      <c r="B11012" s="7">
        <v>2.417875</v>
      </c>
    </row>
    <row r="11013" spans="1:2">
      <c r="A11013" s="7">
        <v>-2</v>
      </c>
      <c r="B11013" s="7">
        <v>2.854657</v>
      </c>
    </row>
    <row r="11014" spans="1:2">
      <c r="A11014" s="7">
        <v>-2</v>
      </c>
      <c r="B11014" s="7">
        <v>3.4966140000000001</v>
      </c>
    </row>
    <row r="11015" spans="1:2">
      <c r="A11015" s="7">
        <v>-2</v>
      </c>
      <c r="B11015" s="7">
        <v>3.5202360000000001</v>
      </c>
    </row>
    <row r="11016" spans="1:2">
      <c r="A11016" s="7">
        <v>-2</v>
      </c>
      <c r="B11016" s="7">
        <v>4.0772510000000004</v>
      </c>
    </row>
    <row r="11017" spans="1:2">
      <c r="A11017" s="7">
        <v>-2</v>
      </c>
      <c r="B11017" s="7">
        <v>2.7747229999999998</v>
      </c>
    </row>
    <row r="11018" spans="1:2">
      <c r="A11018" s="7">
        <v>-2</v>
      </c>
      <c r="B11018" s="7">
        <v>3.639529</v>
      </c>
    </row>
    <row r="11019" spans="1:2">
      <c r="A11019" s="7">
        <v>-2</v>
      </c>
      <c r="B11019" s="7">
        <v>2.9708199999999998</v>
      </c>
    </row>
    <row r="11020" spans="1:2">
      <c r="A11020" s="7">
        <v>-2</v>
      </c>
      <c r="B11020" s="7">
        <v>3.5553680000000001</v>
      </c>
    </row>
    <row r="11021" spans="1:2">
      <c r="A11021" s="7">
        <v>-2</v>
      </c>
      <c r="B11021" s="7">
        <v>3.5864159999999998</v>
      </c>
    </row>
    <row r="11022" spans="1:2">
      <c r="A11022" s="7">
        <v>-2.0099999999999998</v>
      </c>
      <c r="B11022" s="7">
        <v>3.340249</v>
      </c>
    </row>
    <row r="11023" spans="1:2">
      <c r="A11023" s="7">
        <v>-2.0099999999999998</v>
      </c>
      <c r="B11023" s="7">
        <v>3.0198239999999998</v>
      </c>
    </row>
    <row r="11024" spans="1:2">
      <c r="A11024" s="7">
        <v>-2.0099999999999998</v>
      </c>
      <c r="B11024" s="7">
        <v>1.828406</v>
      </c>
    </row>
    <row r="11025" spans="1:2">
      <c r="A11025" s="7">
        <v>-2.0099999999999998</v>
      </c>
      <c r="B11025" s="7">
        <v>3.105909</v>
      </c>
    </row>
    <row r="11026" spans="1:2">
      <c r="A11026" s="7">
        <v>-2.0099999999999998</v>
      </c>
      <c r="B11026" s="7">
        <v>3.105909</v>
      </c>
    </row>
    <row r="11027" spans="1:2">
      <c r="A11027" s="7">
        <v>-2.0099999999999998</v>
      </c>
      <c r="B11027" s="7">
        <v>2.9119739999999998</v>
      </c>
    </row>
    <row r="11028" spans="1:2">
      <c r="A11028" s="7">
        <v>-2.0099999999999998</v>
      </c>
      <c r="B11028" s="7">
        <v>3.9013080000000002</v>
      </c>
    </row>
    <row r="11029" spans="1:2">
      <c r="A11029" s="7">
        <v>-2.0099999999999998</v>
      </c>
      <c r="B11029" s="7">
        <v>4.0554959999999998</v>
      </c>
    </row>
    <row r="11030" spans="1:2">
      <c r="A11030" s="7">
        <v>-2.0099999999999998</v>
      </c>
      <c r="B11030" s="7">
        <v>1.306462</v>
      </c>
    </row>
    <row r="11031" spans="1:2">
      <c r="A11031" s="7">
        <v>-2.02</v>
      </c>
      <c r="B11031" s="7">
        <v>2.7888419999999998</v>
      </c>
    </row>
    <row r="11032" spans="1:2">
      <c r="A11032" s="7">
        <v>-2.02</v>
      </c>
      <c r="B11032" s="7">
        <v>1.7645649999999999</v>
      </c>
    </row>
    <row r="11033" spans="1:2">
      <c r="A11033" s="7">
        <v>-2.02</v>
      </c>
      <c r="B11033" s="7">
        <v>1.918884</v>
      </c>
    </row>
    <row r="11034" spans="1:2">
      <c r="A11034" s="7">
        <v>-2.02</v>
      </c>
      <c r="B11034" s="7">
        <v>4.5854949999999999</v>
      </c>
    </row>
    <row r="11035" spans="1:2">
      <c r="A11035" s="7">
        <v>-2.02</v>
      </c>
      <c r="B11035" s="7">
        <v>3.7763800000000001</v>
      </c>
    </row>
    <row r="11036" spans="1:2">
      <c r="A11036" s="7">
        <v>-2.02</v>
      </c>
      <c r="B11036" s="7">
        <v>4.814349</v>
      </c>
    </row>
    <row r="11037" spans="1:2">
      <c r="A11037" s="7">
        <v>-2.02</v>
      </c>
      <c r="B11037" s="7">
        <v>2.7619639999999999</v>
      </c>
    </row>
    <row r="11038" spans="1:2">
      <c r="A11038" s="7">
        <v>-2.02</v>
      </c>
      <c r="B11038" s="7">
        <v>2.890253</v>
      </c>
    </row>
    <row r="11039" spans="1:2">
      <c r="A11039" s="7">
        <v>-2.02</v>
      </c>
      <c r="B11039" s="7">
        <v>4.5796910000000004</v>
      </c>
    </row>
    <row r="11040" spans="1:2">
      <c r="A11040" s="7">
        <v>-2.02</v>
      </c>
      <c r="B11040" s="7">
        <v>4.6625180000000004</v>
      </c>
    </row>
    <row r="11041" spans="1:2">
      <c r="A11041" s="7">
        <v>-2.0299999999999998</v>
      </c>
      <c r="B11041" s="7">
        <v>2.2188460000000001</v>
      </c>
    </row>
    <row r="11042" spans="1:2">
      <c r="A11042" s="7">
        <v>-2.0299999999999998</v>
      </c>
      <c r="B11042" s="7">
        <v>4.2590769999999996</v>
      </c>
    </row>
    <row r="11043" spans="1:2">
      <c r="A11043" s="7">
        <v>-2.0299999999999998</v>
      </c>
      <c r="B11043" s="7">
        <v>4.3459620000000001</v>
      </c>
    </row>
    <row r="11044" spans="1:2">
      <c r="A11044" s="7">
        <v>-2.0299999999999998</v>
      </c>
      <c r="B11044" s="7">
        <v>3.8562259999999999</v>
      </c>
    </row>
    <row r="11045" spans="1:2">
      <c r="A11045" s="7">
        <v>-2.0299999999999998</v>
      </c>
      <c r="B11045" s="7">
        <v>3.8562259999999999</v>
      </c>
    </row>
    <row r="11046" spans="1:2">
      <c r="A11046" s="7">
        <v>-2.0299999999999998</v>
      </c>
      <c r="B11046" s="7">
        <v>3.75841</v>
      </c>
    </row>
    <row r="11047" spans="1:2">
      <c r="A11047" s="7">
        <v>-2.0299999999999998</v>
      </c>
      <c r="B11047" s="7">
        <v>2.0805220000000002</v>
      </c>
    </row>
    <row r="11048" spans="1:2">
      <c r="A11048" s="7">
        <v>-2.04</v>
      </c>
      <c r="B11048" s="7">
        <v>3.8857780000000002</v>
      </c>
    </row>
    <row r="11049" spans="1:2">
      <c r="A11049" s="7">
        <v>-2.04</v>
      </c>
      <c r="B11049" s="7">
        <v>2.2492109999999998</v>
      </c>
    </row>
    <row r="11050" spans="1:2">
      <c r="A11050" s="7">
        <v>-2.04</v>
      </c>
      <c r="B11050" s="7">
        <v>1.934925</v>
      </c>
    </row>
    <row r="11051" spans="1:2">
      <c r="A11051" s="7">
        <v>-2.04</v>
      </c>
      <c r="B11051" s="7">
        <v>2.8853970000000002</v>
      </c>
    </row>
    <row r="11052" spans="1:2">
      <c r="A11052" s="7">
        <v>-2.04</v>
      </c>
      <c r="B11052" s="7">
        <v>4.661251</v>
      </c>
    </row>
    <row r="11053" spans="1:2">
      <c r="A11053" s="7">
        <v>-2.04</v>
      </c>
      <c r="B11053" s="7">
        <v>2.3911639999999998</v>
      </c>
    </row>
    <row r="11054" spans="1:2">
      <c r="A11054" s="7">
        <v>-2.04</v>
      </c>
      <c r="B11054" s="7">
        <v>3.9878879999999999</v>
      </c>
    </row>
    <row r="11055" spans="1:2">
      <c r="A11055" s="7">
        <v>-2.04</v>
      </c>
      <c r="B11055" s="7">
        <v>4.9786799999999998</v>
      </c>
    </row>
    <row r="11056" spans="1:2">
      <c r="A11056" s="7">
        <v>-2.04</v>
      </c>
      <c r="B11056" s="7">
        <v>3.896388</v>
      </c>
    </row>
    <row r="11057" spans="1:2">
      <c r="A11057" s="7">
        <v>-2.0499999999999998</v>
      </c>
      <c r="B11057" s="7">
        <v>2.3290950000000001</v>
      </c>
    </row>
    <row r="11058" spans="1:2">
      <c r="A11058" s="7">
        <v>-2.0499999999999998</v>
      </c>
      <c r="B11058" s="7">
        <v>2.7412399999999999</v>
      </c>
    </row>
    <row r="11059" spans="1:2">
      <c r="A11059" s="7">
        <v>-2.0499999999999998</v>
      </c>
      <c r="B11059" s="7">
        <v>1.639391</v>
      </c>
    </row>
    <row r="11060" spans="1:2">
      <c r="A11060" s="7">
        <v>-2.0499999999999998</v>
      </c>
      <c r="B11060" s="7">
        <v>2.3396110000000001</v>
      </c>
    </row>
    <row r="11061" spans="1:2">
      <c r="A11061" s="7">
        <v>-2.0499999999999998</v>
      </c>
      <c r="B11061" s="7">
        <v>1.5446500000000001</v>
      </c>
    </row>
    <row r="11062" spans="1:2">
      <c r="A11062" s="7">
        <v>-2.0499999999999998</v>
      </c>
      <c r="B11062" s="7">
        <v>4.472664</v>
      </c>
    </row>
    <row r="11063" spans="1:2">
      <c r="A11063" s="7">
        <v>-2.0499999999999998</v>
      </c>
      <c r="B11063" s="7">
        <v>2.758705</v>
      </c>
    </row>
    <row r="11064" spans="1:2">
      <c r="A11064" s="7">
        <v>-2.0499999999999998</v>
      </c>
      <c r="B11064" s="7">
        <v>3.0836290000000002</v>
      </c>
    </row>
    <row r="11065" spans="1:2">
      <c r="A11065" s="7">
        <v>-2.06</v>
      </c>
      <c r="B11065" s="7">
        <v>3.1171859999999998</v>
      </c>
    </row>
    <row r="11066" spans="1:2">
      <c r="A11066" s="7">
        <v>-2.06</v>
      </c>
      <c r="B11066" s="7">
        <v>3.2464840000000001</v>
      </c>
    </row>
    <row r="11067" spans="1:2">
      <c r="A11067" s="7">
        <v>-2.06</v>
      </c>
      <c r="B11067" s="7">
        <v>5.6155569999999999</v>
      </c>
    </row>
    <row r="11068" spans="1:2">
      <c r="A11068" s="7">
        <v>-2.06</v>
      </c>
      <c r="B11068" s="7">
        <v>4.336538</v>
      </c>
    </row>
    <row r="11069" spans="1:2">
      <c r="A11069" s="7">
        <v>-2.06</v>
      </c>
      <c r="B11069" s="7">
        <v>2.3170109999999999</v>
      </c>
    </row>
    <row r="11070" spans="1:2">
      <c r="A11070" s="7">
        <v>-2.06</v>
      </c>
      <c r="B11070" s="7">
        <v>2.8000579999999999</v>
      </c>
    </row>
    <row r="11071" spans="1:2">
      <c r="A11071" s="7">
        <v>-2.06</v>
      </c>
      <c r="B11071" s="7">
        <v>2.8000579999999999</v>
      </c>
    </row>
    <row r="11072" spans="1:2">
      <c r="A11072" s="7">
        <v>-2.06</v>
      </c>
      <c r="B11072" s="7">
        <v>2.7317070000000001</v>
      </c>
    </row>
    <row r="11073" spans="1:2">
      <c r="A11073" s="7">
        <v>-2.06</v>
      </c>
      <c r="B11073" s="7">
        <v>1.686358</v>
      </c>
    </row>
    <row r="11074" spans="1:2">
      <c r="A11074" s="7">
        <v>-2.0699999999999998</v>
      </c>
      <c r="B11074" s="7">
        <v>3.2394189999999998</v>
      </c>
    </row>
    <row r="11075" spans="1:2">
      <c r="A11075" s="7">
        <v>-2.0699999999999998</v>
      </c>
      <c r="B11075" s="7">
        <v>3.0797919999999999</v>
      </c>
    </row>
    <row r="11076" spans="1:2">
      <c r="A11076" s="7">
        <v>-2.0699999999999998</v>
      </c>
      <c r="B11076" s="7">
        <v>1.5655790000000001</v>
      </c>
    </row>
    <row r="11077" spans="1:2">
      <c r="A11077" s="7">
        <v>-2.0699999999999998</v>
      </c>
      <c r="B11077" s="7">
        <v>5.1971769999999999</v>
      </c>
    </row>
    <row r="11078" spans="1:2">
      <c r="A11078" s="7">
        <v>-2.0699999999999998</v>
      </c>
      <c r="B11078" s="7">
        <v>3.396055</v>
      </c>
    </row>
    <row r="11079" spans="1:2">
      <c r="A11079" s="7">
        <v>-2.0699999999999998</v>
      </c>
      <c r="B11079" s="7">
        <v>4.4877500000000001</v>
      </c>
    </row>
    <row r="11080" spans="1:2">
      <c r="A11080" s="7">
        <v>-2.08</v>
      </c>
      <c r="B11080" s="7">
        <v>4.2432990000000004</v>
      </c>
    </row>
    <row r="11081" spans="1:2">
      <c r="A11081" s="7">
        <v>-2.08</v>
      </c>
      <c r="B11081" s="7">
        <v>1.75623</v>
      </c>
    </row>
    <row r="11082" spans="1:2">
      <c r="A11082" s="7">
        <v>-2.08</v>
      </c>
      <c r="B11082" s="7">
        <v>4.1743360000000003</v>
      </c>
    </row>
    <row r="11083" spans="1:2">
      <c r="A11083" s="7">
        <v>-2.09</v>
      </c>
      <c r="B11083" s="7">
        <v>3.5550099999999998</v>
      </c>
    </row>
    <row r="11084" spans="1:2">
      <c r="A11084" s="7">
        <v>-2.09</v>
      </c>
      <c r="B11084" s="7">
        <v>3.5840550000000002</v>
      </c>
    </row>
    <row r="11085" spans="1:2">
      <c r="A11085" s="7">
        <v>-2.09</v>
      </c>
      <c r="B11085" s="7">
        <v>5.1890510000000001</v>
      </c>
    </row>
    <row r="11086" spans="1:2">
      <c r="A11086" s="7">
        <v>-2.09</v>
      </c>
      <c r="B11086" s="7">
        <v>2.8000150000000001</v>
      </c>
    </row>
    <row r="11087" spans="1:2">
      <c r="A11087" s="7">
        <v>-2.09</v>
      </c>
      <c r="B11087" s="7">
        <v>3.6955429999999998</v>
      </c>
    </row>
    <row r="11088" spans="1:2">
      <c r="A11088" s="7">
        <v>-2.09</v>
      </c>
      <c r="B11088" s="7">
        <v>2.252094</v>
      </c>
    </row>
    <row r="11089" spans="1:2">
      <c r="A11089" s="7">
        <v>-2.09</v>
      </c>
      <c r="B11089" s="7">
        <v>3.3624710000000002</v>
      </c>
    </row>
    <row r="11090" spans="1:2">
      <c r="A11090" s="7">
        <v>-2.1</v>
      </c>
      <c r="B11090" s="7">
        <v>4.7559899999999997</v>
      </c>
    </row>
    <row r="11091" spans="1:2">
      <c r="A11091" s="7">
        <v>-2.1</v>
      </c>
      <c r="B11091" s="7">
        <v>2.3819889999999999</v>
      </c>
    </row>
    <row r="11092" spans="1:2">
      <c r="A11092" s="7">
        <v>-2.1</v>
      </c>
      <c r="B11092" s="7">
        <v>2.3022499999999999</v>
      </c>
    </row>
    <row r="11093" spans="1:2">
      <c r="A11093" s="7">
        <v>-2.1</v>
      </c>
      <c r="B11093" s="7">
        <v>2.107545</v>
      </c>
    </row>
    <row r="11094" spans="1:2">
      <c r="A11094" s="7">
        <v>-2.1</v>
      </c>
      <c r="B11094" s="7">
        <v>2.107545</v>
      </c>
    </row>
    <row r="11095" spans="1:2">
      <c r="A11095" s="7">
        <v>-2.11</v>
      </c>
      <c r="B11095" s="7">
        <v>3.6323720000000002</v>
      </c>
    </row>
    <row r="11096" spans="1:2">
      <c r="A11096" s="7">
        <v>-2.11</v>
      </c>
      <c r="B11096" s="7">
        <v>4.0712460000000004</v>
      </c>
    </row>
    <row r="11097" spans="1:2">
      <c r="A11097" s="7">
        <v>-2.11</v>
      </c>
      <c r="B11097" s="7">
        <v>2.6099600000000001</v>
      </c>
    </row>
    <row r="11098" spans="1:2">
      <c r="A11098" s="7">
        <v>-2.11</v>
      </c>
      <c r="B11098" s="7">
        <v>1.698156</v>
      </c>
    </row>
    <row r="11099" spans="1:2">
      <c r="A11099" s="7">
        <v>-2.11</v>
      </c>
      <c r="B11099" s="7">
        <v>3.38795</v>
      </c>
    </row>
    <row r="11100" spans="1:2">
      <c r="A11100" s="7">
        <v>-2.11</v>
      </c>
      <c r="B11100" s="7">
        <v>3.6115200000000001</v>
      </c>
    </row>
    <row r="11101" spans="1:2">
      <c r="A11101" s="7">
        <v>-2.11</v>
      </c>
      <c r="B11101" s="7">
        <v>2.9859930000000001</v>
      </c>
    </row>
    <row r="11102" spans="1:2">
      <c r="A11102" s="7">
        <v>-2.11</v>
      </c>
      <c r="B11102" s="7">
        <v>1.547069</v>
      </c>
    </row>
    <row r="11103" spans="1:2">
      <c r="A11103" s="7">
        <v>-2.12</v>
      </c>
      <c r="B11103" s="7">
        <v>2.3827600000000002</v>
      </c>
    </row>
    <row r="11104" spans="1:2">
      <c r="A11104" s="7">
        <v>-2.12</v>
      </c>
      <c r="B11104" s="7">
        <v>3.3321040000000002</v>
      </c>
    </row>
    <row r="11105" spans="1:2">
      <c r="A11105" s="7">
        <v>-2.12</v>
      </c>
      <c r="B11105" s="7">
        <v>3.3321040000000002</v>
      </c>
    </row>
    <row r="11106" spans="1:2">
      <c r="A11106" s="7">
        <v>-2.12</v>
      </c>
      <c r="B11106" s="7">
        <v>3.824452</v>
      </c>
    </row>
    <row r="11107" spans="1:2">
      <c r="A11107" s="7">
        <v>-2.13</v>
      </c>
      <c r="B11107" s="7">
        <v>4.5555190000000003</v>
      </c>
    </row>
    <row r="11108" spans="1:2">
      <c r="A11108" s="7">
        <v>-2.13</v>
      </c>
      <c r="B11108" s="7">
        <v>3.3289360000000001</v>
      </c>
    </row>
    <row r="11109" spans="1:2">
      <c r="A11109" s="7">
        <v>-2.13</v>
      </c>
      <c r="B11109" s="7">
        <v>2.4427460000000001</v>
      </c>
    </row>
    <row r="11110" spans="1:2">
      <c r="A11110" s="7">
        <v>-2.13</v>
      </c>
      <c r="B11110" s="7">
        <v>3.517236</v>
      </c>
    </row>
    <row r="11111" spans="1:2">
      <c r="A11111" s="7">
        <v>-2.13</v>
      </c>
      <c r="B11111" s="7">
        <v>3.0580250000000002</v>
      </c>
    </row>
    <row r="11112" spans="1:2">
      <c r="A11112" s="7">
        <v>-2.13</v>
      </c>
      <c r="B11112" s="7">
        <v>1.652871</v>
      </c>
    </row>
    <row r="11113" spans="1:2">
      <c r="A11113" s="7">
        <v>-2.13</v>
      </c>
      <c r="B11113" s="7">
        <v>2.6627999999999998</v>
      </c>
    </row>
    <row r="11114" spans="1:2">
      <c r="A11114" s="7">
        <v>-2.14</v>
      </c>
      <c r="B11114" s="7">
        <v>3.3628089999999999</v>
      </c>
    </row>
    <row r="11115" spans="1:2">
      <c r="A11115" s="7">
        <v>-2.14</v>
      </c>
      <c r="B11115" s="7">
        <v>3.3628089999999999</v>
      </c>
    </row>
    <row r="11116" spans="1:2">
      <c r="A11116" s="7">
        <v>-2.14</v>
      </c>
      <c r="B11116" s="7">
        <v>2.224942</v>
      </c>
    </row>
    <row r="11117" spans="1:2">
      <c r="A11117" s="7">
        <v>-2.14</v>
      </c>
      <c r="B11117" s="7">
        <v>2.224942</v>
      </c>
    </row>
    <row r="11118" spans="1:2">
      <c r="A11118" s="7">
        <v>-2.14</v>
      </c>
      <c r="B11118" s="7">
        <v>3.163818</v>
      </c>
    </row>
    <row r="11119" spans="1:2">
      <c r="A11119" s="7">
        <v>-2.14</v>
      </c>
      <c r="B11119" s="7">
        <v>2.6588349999999998</v>
      </c>
    </row>
    <row r="11120" spans="1:2">
      <c r="A11120" s="7">
        <v>-2.14</v>
      </c>
      <c r="B11120" s="7">
        <v>4.3368549999999999</v>
      </c>
    </row>
    <row r="11121" spans="1:2">
      <c r="A11121" s="7">
        <v>-2.14</v>
      </c>
      <c r="B11121" s="7">
        <v>4.3368549999999999</v>
      </c>
    </row>
    <row r="11122" spans="1:2">
      <c r="A11122" s="7">
        <v>-2.14</v>
      </c>
      <c r="B11122" s="7">
        <v>4.0676769999999998</v>
      </c>
    </row>
    <row r="11123" spans="1:2">
      <c r="A11123" s="7">
        <v>-2.14</v>
      </c>
      <c r="B11123" s="7">
        <v>3.4421309999999998</v>
      </c>
    </row>
    <row r="11124" spans="1:2">
      <c r="A11124" s="7">
        <v>-2.14</v>
      </c>
      <c r="B11124" s="7">
        <v>2.4798939999999998</v>
      </c>
    </row>
    <row r="11125" spans="1:2">
      <c r="A11125" s="7">
        <v>-2.14</v>
      </c>
      <c r="B11125" s="7">
        <v>3.9664510000000002</v>
      </c>
    </row>
    <row r="11126" spans="1:2">
      <c r="A11126" s="7">
        <v>-2.15</v>
      </c>
      <c r="B11126" s="7">
        <v>3.3469129999999998</v>
      </c>
    </row>
    <row r="11127" spans="1:2">
      <c r="A11127" s="7">
        <v>-2.15</v>
      </c>
      <c r="B11127" s="7">
        <v>1.953681</v>
      </c>
    </row>
    <row r="11128" spans="1:2">
      <c r="A11128" s="7">
        <v>-2.15</v>
      </c>
      <c r="B11128" s="7">
        <v>3.127062</v>
      </c>
    </row>
    <row r="11129" spans="1:2">
      <c r="A11129" s="7">
        <v>-2.15</v>
      </c>
      <c r="B11129" s="7">
        <v>4.7155529999999999</v>
      </c>
    </row>
    <row r="11130" spans="1:2">
      <c r="A11130" s="7">
        <v>-2.15</v>
      </c>
      <c r="B11130" s="7">
        <v>1.6596519999999999</v>
      </c>
    </row>
    <row r="11131" spans="1:2">
      <c r="A11131" s="7">
        <v>-2.15</v>
      </c>
      <c r="B11131" s="7">
        <v>5.7568530000000004</v>
      </c>
    </row>
    <row r="11132" spans="1:2">
      <c r="A11132" s="7">
        <v>-2.15</v>
      </c>
      <c r="B11132" s="7">
        <v>4.3888910000000001</v>
      </c>
    </row>
    <row r="11133" spans="1:2">
      <c r="A11133" s="7">
        <v>-2.15</v>
      </c>
      <c r="B11133" s="7">
        <v>2.892436</v>
      </c>
    </row>
    <row r="11134" spans="1:2">
      <c r="A11134" s="7">
        <v>-2.15</v>
      </c>
      <c r="B11134" s="7">
        <v>3.0426570000000002</v>
      </c>
    </row>
    <row r="11135" spans="1:2">
      <c r="A11135" s="7">
        <v>-2.15</v>
      </c>
      <c r="B11135" s="7">
        <v>3.6326529999999999</v>
      </c>
    </row>
    <row r="11136" spans="1:2">
      <c r="A11136" s="7">
        <v>-2.16</v>
      </c>
      <c r="B11136" s="7">
        <v>3.43519</v>
      </c>
    </row>
    <row r="11137" spans="1:2">
      <c r="A11137" s="7">
        <v>-2.16</v>
      </c>
      <c r="B11137" s="7">
        <v>1.7934760000000001</v>
      </c>
    </row>
    <row r="11138" spans="1:2">
      <c r="A11138" s="7">
        <v>-2.16</v>
      </c>
      <c r="B11138" s="7">
        <v>3.8414009999999998</v>
      </c>
    </row>
    <row r="11139" spans="1:2">
      <c r="A11139" s="7">
        <v>-2.16</v>
      </c>
      <c r="B11139" s="7">
        <v>3.8414009999999998</v>
      </c>
    </row>
    <row r="11140" spans="1:2">
      <c r="A11140" s="7">
        <v>-2.16</v>
      </c>
      <c r="B11140" s="7">
        <v>3.8414009999999998</v>
      </c>
    </row>
    <row r="11141" spans="1:2">
      <c r="A11141" s="7">
        <v>-2.16</v>
      </c>
      <c r="B11141" s="7">
        <v>3.8414009999999998</v>
      </c>
    </row>
    <row r="11142" spans="1:2">
      <c r="A11142" s="7">
        <v>-2.17</v>
      </c>
      <c r="B11142" s="7">
        <v>1.7411760000000001</v>
      </c>
    </row>
    <row r="11143" spans="1:2">
      <c r="A11143" s="7">
        <v>-2.17</v>
      </c>
      <c r="B11143" s="7">
        <v>3.0544060000000002</v>
      </c>
    </row>
    <row r="11144" spans="1:2">
      <c r="A11144" s="7">
        <v>-2.17</v>
      </c>
      <c r="B11144" s="7">
        <v>3.605801</v>
      </c>
    </row>
    <row r="11145" spans="1:2">
      <c r="A11145" s="7">
        <v>-2.17</v>
      </c>
      <c r="B11145" s="7">
        <v>3.4159809999999999</v>
      </c>
    </row>
    <row r="11146" spans="1:2">
      <c r="A11146" s="7">
        <v>-2.17</v>
      </c>
      <c r="B11146" s="7">
        <v>3.4752209999999999</v>
      </c>
    </row>
    <row r="11147" spans="1:2">
      <c r="A11147" s="7">
        <v>-2.17</v>
      </c>
      <c r="B11147" s="7">
        <v>2.821869</v>
      </c>
    </row>
    <row r="11148" spans="1:2">
      <c r="A11148" s="7">
        <v>-2.17</v>
      </c>
      <c r="B11148" s="7">
        <v>2.5275859999999999</v>
      </c>
    </row>
    <row r="11149" spans="1:2">
      <c r="A11149" s="7">
        <v>-2.17</v>
      </c>
      <c r="B11149" s="7">
        <v>2.8765779999999999</v>
      </c>
    </row>
    <row r="11150" spans="1:2">
      <c r="A11150" s="7">
        <v>-2.17</v>
      </c>
      <c r="B11150" s="7">
        <v>4.9604590000000002</v>
      </c>
    </row>
    <row r="11151" spans="1:2">
      <c r="A11151" s="7">
        <v>-2.17</v>
      </c>
      <c r="B11151" s="7">
        <v>3.1796600000000002</v>
      </c>
    </row>
    <row r="11152" spans="1:2">
      <c r="A11152" s="7">
        <v>-2.1800000000000002</v>
      </c>
      <c r="B11152" s="7">
        <v>3.0000550000000001</v>
      </c>
    </row>
    <row r="11153" spans="1:2">
      <c r="A11153" s="7">
        <v>-2.1800000000000002</v>
      </c>
      <c r="B11153" s="7">
        <v>3.674671</v>
      </c>
    </row>
    <row r="11154" spans="1:2">
      <c r="A11154" s="7">
        <v>-2.19</v>
      </c>
      <c r="B11154" s="7">
        <v>3.0147189999999999</v>
      </c>
    </row>
    <row r="11155" spans="1:2">
      <c r="A11155" s="7">
        <v>-2.19</v>
      </c>
      <c r="B11155" s="7">
        <v>3.2837860000000001</v>
      </c>
    </row>
    <row r="11156" spans="1:2">
      <c r="A11156" s="7">
        <v>-2.19</v>
      </c>
      <c r="B11156" s="7">
        <v>3.3472729999999999</v>
      </c>
    </row>
    <row r="11157" spans="1:2">
      <c r="A11157" s="7">
        <v>-2.19</v>
      </c>
      <c r="B11157" s="7">
        <v>4.0771040000000003</v>
      </c>
    </row>
    <row r="11158" spans="1:2">
      <c r="A11158" s="7">
        <v>-2.19</v>
      </c>
      <c r="B11158" s="7">
        <v>4.9912530000000004</v>
      </c>
    </row>
    <row r="11159" spans="1:2">
      <c r="A11159" s="7">
        <v>-2.19</v>
      </c>
      <c r="B11159" s="7">
        <v>2.0527669999999998</v>
      </c>
    </row>
    <row r="11160" spans="1:2">
      <c r="A11160" s="7">
        <v>-2.2000000000000002</v>
      </c>
      <c r="B11160" s="7">
        <v>3.0277599999999998</v>
      </c>
    </row>
    <row r="11161" spans="1:2">
      <c r="A11161" s="7">
        <v>-2.2000000000000002</v>
      </c>
      <c r="B11161" s="7">
        <v>4.5079279999999997</v>
      </c>
    </row>
    <row r="11162" spans="1:2">
      <c r="A11162" s="7">
        <v>-2.2000000000000002</v>
      </c>
      <c r="B11162" s="7">
        <v>2.598767</v>
      </c>
    </row>
    <row r="11163" spans="1:2">
      <c r="A11163" s="7">
        <v>-2.21</v>
      </c>
      <c r="B11163" s="7">
        <v>2.359137</v>
      </c>
    </row>
    <row r="11164" spans="1:2">
      <c r="A11164" s="7">
        <v>-2.21</v>
      </c>
      <c r="B11164" s="7">
        <v>2.3879540000000001</v>
      </c>
    </row>
    <row r="11165" spans="1:2">
      <c r="A11165" s="7">
        <v>-2.21</v>
      </c>
      <c r="B11165" s="7">
        <v>3.6218720000000002</v>
      </c>
    </row>
    <row r="11166" spans="1:2">
      <c r="A11166" s="7">
        <v>-2.21</v>
      </c>
      <c r="B11166" s="7">
        <v>3.964105</v>
      </c>
    </row>
    <row r="11167" spans="1:2">
      <c r="A11167" s="7">
        <v>-2.2200000000000002</v>
      </c>
      <c r="B11167" s="7">
        <v>2.1289600000000002</v>
      </c>
    </row>
    <row r="11168" spans="1:2">
      <c r="A11168" s="7">
        <v>-2.2200000000000002</v>
      </c>
      <c r="B11168" s="7">
        <v>4.1593030000000004</v>
      </c>
    </row>
    <row r="11169" spans="1:2">
      <c r="A11169" s="7">
        <v>-2.2200000000000002</v>
      </c>
      <c r="B11169" s="7">
        <v>2.9837250000000002</v>
      </c>
    </row>
    <row r="11170" spans="1:2">
      <c r="A11170" s="7">
        <v>-2.2200000000000002</v>
      </c>
      <c r="B11170" s="7">
        <v>4.0673260000000004</v>
      </c>
    </row>
    <row r="11171" spans="1:2">
      <c r="A11171" s="7">
        <v>-2.2200000000000002</v>
      </c>
      <c r="B11171" s="7">
        <v>3.0603669999999998</v>
      </c>
    </row>
    <row r="11172" spans="1:2">
      <c r="A11172" s="7">
        <v>-2.2200000000000002</v>
      </c>
      <c r="B11172" s="7">
        <v>3.1770770000000002</v>
      </c>
    </row>
    <row r="11173" spans="1:2">
      <c r="A11173" s="7">
        <v>-2.23</v>
      </c>
      <c r="B11173" s="7">
        <v>4.1588469999999997</v>
      </c>
    </row>
    <row r="11174" spans="1:2">
      <c r="A11174" s="7">
        <v>-2.23</v>
      </c>
      <c r="B11174" s="7">
        <v>4.3935129999999996</v>
      </c>
    </row>
    <row r="11175" spans="1:2">
      <c r="A11175" s="7">
        <v>-2.23</v>
      </c>
      <c r="B11175" s="7">
        <v>5.1524559999999999</v>
      </c>
    </row>
    <row r="11176" spans="1:2">
      <c r="A11176" s="7">
        <v>-2.23</v>
      </c>
      <c r="B11176" s="7">
        <v>2.8202970000000001</v>
      </c>
    </row>
    <row r="11177" spans="1:2">
      <c r="A11177" s="7">
        <v>-2.23</v>
      </c>
      <c r="B11177" s="7">
        <v>2.5653229999999998</v>
      </c>
    </row>
    <row r="11178" spans="1:2">
      <c r="A11178" s="7">
        <v>-2.23</v>
      </c>
      <c r="B11178" s="7">
        <v>3.144962</v>
      </c>
    </row>
    <row r="11179" spans="1:2">
      <c r="A11179" s="7">
        <v>-2.2400000000000002</v>
      </c>
      <c r="B11179" s="7">
        <v>3.7721019999999998</v>
      </c>
    </row>
    <row r="11180" spans="1:2">
      <c r="A11180" s="7">
        <v>-2.2400000000000002</v>
      </c>
      <c r="B11180" s="7">
        <v>4.2649980000000003</v>
      </c>
    </row>
    <row r="11181" spans="1:2">
      <c r="A11181" s="7">
        <v>-2.2400000000000002</v>
      </c>
      <c r="B11181" s="7">
        <v>4.04026</v>
      </c>
    </row>
    <row r="11182" spans="1:2">
      <c r="A11182" s="7">
        <v>-2.25</v>
      </c>
      <c r="B11182" s="7">
        <v>4.8130769999999998</v>
      </c>
    </row>
    <row r="11183" spans="1:2">
      <c r="A11183" s="7">
        <v>-2.25</v>
      </c>
      <c r="B11183" s="7">
        <v>4.1267690000000004</v>
      </c>
    </row>
    <row r="11184" spans="1:2">
      <c r="A11184" s="7">
        <v>-2.25</v>
      </c>
      <c r="B11184" s="7">
        <v>1.3254379999999999</v>
      </c>
    </row>
    <row r="11185" spans="1:2">
      <c r="A11185" s="7">
        <v>-2.2599999999999998</v>
      </c>
      <c r="B11185" s="7">
        <v>2.922574</v>
      </c>
    </row>
    <row r="11186" spans="1:2">
      <c r="A11186" s="7">
        <v>-2.2599999999999998</v>
      </c>
      <c r="B11186" s="7">
        <v>4.9196949999999999</v>
      </c>
    </row>
    <row r="11187" spans="1:2">
      <c r="A11187" s="7">
        <v>-2.2599999999999998</v>
      </c>
      <c r="B11187" s="7">
        <v>2.9477419999999999</v>
      </c>
    </row>
    <row r="11188" spans="1:2">
      <c r="A11188" s="7">
        <v>-2.2599999999999998</v>
      </c>
      <c r="B11188" s="7">
        <v>3.5584560000000001</v>
      </c>
    </row>
    <row r="11189" spans="1:2">
      <c r="A11189" s="7">
        <v>-2.2599999999999998</v>
      </c>
      <c r="B11189" s="7">
        <v>3.6960609999999998</v>
      </c>
    </row>
    <row r="11190" spans="1:2">
      <c r="A11190" s="7">
        <v>-2.2599999999999998</v>
      </c>
      <c r="B11190" s="7">
        <v>3.8615469999999998</v>
      </c>
    </row>
    <row r="11191" spans="1:2">
      <c r="A11191" s="7">
        <v>-2.27</v>
      </c>
      <c r="B11191" s="7">
        <v>4.2773490000000001</v>
      </c>
    </row>
    <row r="11192" spans="1:2">
      <c r="A11192" s="7">
        <v>-2.27</v>
      </c>
      <c r="B11192" s="7">
        <v>3.392417</v>
      </c>
    </row>
    <row r="11193" spans="1:2">
      <c r="A11193" s="7">
        <v>-2.27</v>
      </c>
      <c r="B11193" s="7">
        <v>3.509541</v>
      </c>
    </row>
    <row r="11194" spans="1:2">
      <c r="A11194" s="7">
        <v>-2.27</v>
      </c>
      <c r="B11194" s="7">
        <v>4.3332740000000003</v>
      </c>
    </row>
    <row r="11195" spans="1:2">
      <c r="A11195" s="7">
        <v>-2.2799999999999998</v>
      </c>
      <c r="B11195" s="7">
        <v>2.343944</v>
      </c>
    </row>
    <row r="11196" spans="1:2">
      <c r="A11196" s="7">
        <v>-2.2799999999999998</v>
      </c>
      <c r="B11196" s="7">
        <v>5.136806</v>
      </c>
    </row>
    <row r="11197" spans="1:2">
      <c r="A11197" s="7">
        <v>-2.2799999999999998</v>
      </c>
      <c r="B11197" s="7">
        <v>2.7133409999999998</v>
      </c>
    </row>
    <row r="11198" spans="1:2">
      <c r="A11198" s="7">
        <v>-2.2799999999999998</v>
      </c>
      <c r="B11198" s="7">
        <v>2.962815</v>
      </c>
    </row>
    <row r="11199" spans="1:2">
      <c r="A11199" s="7">
        <v>-2.2799999999999998</v>
      </c>
      <c r="B11199" s="7">
        <v>2.2934169999999998</v>
      </c>
    </row>
    <row r="11200" spans="1:2">
      <c r="A11200" s="7">
        <v>-2.29</v>
      </c>
      <c r="B11200" s="7">
        <v>3.7421220000000002</v>
      </c>
    </row>
    <row r="11201" spans="1:2">
      <c r="A11201" s="7">
        <v>-2.29</v>
      </c>
      <c r="B11201" s="7">
        <v>4.401389</v>
      </c>
    </row>
    <row r="11202" spans="1:2">
      <c r="A11202" s="7">
        <v>-2.29</v>
      </c>
      <c r="B11202" s="7">
        <v>3.7942819999999999</v>
      </c>
    </row>
    <row r="11203" spans="1:2">
      <c r="A11203" s="7">
        <v>-2.29</v>
      </c>
      <c r="B11203" s="7">
        <v>1.932606</v>
      </c>
    </row>
    <row r="11204" spans="1:2">
      <c r="A11204" s="7">
        <v>-2.29</v>
      </c>
      <c r="B11204" s="7">
        <v>3.7259099999999998</v>
      </c>
    </row>
    <row r="11205" spans="1:2">
      <c r="A11205" s="7">
        <v>-2.2999999999999998</v>
      </c>
      <c r="B11205" s="7">
        <v>4.2278599999999997</v>
      </c>
    </row>
    <row r="11206" spans="1:2">
      <c r="A11206" s="7">
        <v>-2.2999999999999998</v>
      </c>
      <c r="B11206" s="7">
        <v>4.2278599999999997</v>
      </c>
    </row>
    <row r="11207" spans="1:2">
      <c r="A11207" s="7">
        <v>-2.2999999999999998</v>
      </c>
      <c r="B11207" s="7">
        <v>2.2452809999999999</v>
      </c>
    </row>
    <row r="11208" spans="1:2">
      <c r="A11208" s="7">
        <v>-2.2999999999999998</v>
      </c>
      <c r="B11208" s="7">
        <v>3.849434</v>
      </c>
    </row>
    <row r="11209" spans="1:2">
      <c r="A11209" s="7">
        <v>-2.2999999999999998</v>
      </c>
      <c r="B11209" s="7">
        <v>5.286422</v>
      </c>
    </row>
    <row r="11210" spans="1:2">
      <c r="A11210" s="7">
        <v>-2.2999999999999998</v>
      </c>
      <c r="B11210" s="7">
        <v>4.1227200000000002</v>
      </c>
    </row>
    <row r="11211" spans="1:2">
      <c r="A11211" s="7">
        <v>-2.2999999999999998</v>
      </c>
      <c r="B11211" s="7">
        <v>3.179859</v>
      </c>
    </row>
    <row r="11212" spans="1:2">
      <c r="A11212" s="7">
        <v>-2.31</v>
      </c>
      <c r="B11212" s="7">
        <v>2.538862</v>
      </c>
    </row>
    <row r="11213" spans="1:2">
      <c r="A11213" s="7">
        <v>-2.31</v>
      </c>
      <c r="B11213" s="7">
        <v>3.0698059999999998</v>
      </c>
    </row>
    <row r="11214" spans="1:2">
      <c r="A11214" s="7">
        <v>-2.31</v>
      </c>
      <c r="B11214" s="7">
        <v>2.196323</v>
      </c>
    </row>
    <row r="11215" spans="1:2">
      <c r="A11215" s="7">
        <v>-2.3199999999999998</v>
      </c>
      <c r="B11215" s="7">
        <v>3.85602</v>
      </c>
    </row>
    <row r="11216" spans="1:2">
      <c r="A11216" s="7">
        <v>-2.3199999999999998</v>
      </c>
      <c r="B11216" s="7">
        <v>2.2836989999999999</v>
      </c>
    </row>
    <row r="11217" spans="1:2">
      <c r="A11217" s="7">
        <v>-2.3199999999999998</v>
      </c>
      <c r="B11217" s="7">
        <v>2.9480770000000001</v>
      </c>
    </row>
    <row r="11218" spans="1:2">
      <c r="A11218" s="7">
        <v>-2.3199999999999998</v>
      </c>
      <c r="B11218" s="7">
        <v>4.6590129999999998</v>
      </c>
    </row>
    <row r="11219" spans="1:2">
      <c r="A11219" s="7">
        <v>-2.3199999999999998</v>
      </c>
      <c r="B11219" s="7">
        <v>1.770799</v>
      </c>
    </row>
    <row r="11220" spans="1:2">
      <c r="A11220" s="7">
        <v>-2.33</v>
      </c>
      <c r="B11220" s="7">
        <v>4.2751400000000004</v>
      </c>
    </row>
    <row r="11221" spans="1:2">
      <c r="A11221" s="7">
        <v>-2.33</v>
      </c>
      <c r="B11221" s="7">
        <v>3.3272430000000002</v>
      </c>
    </row>
    <row r="11222" spans="1:2">
      <c r="A11222" s="7">
        <v>-2.33</v>
      </c>
      <c r="B11222" s="7">
        <v>2.4766919999999999</v>
      </c>
    </row>
    <row r="11223" spans="1:2">
      <c r="A11223" s="7">
        <v>-2.33</v>
      </c>
      <c r="B11223" s="7">
        <v>3.684758</v>
      </c>
    </row>
    <row r="11224" spans="1:2">
      <c r="A11224" s="7">
        <v>-2.33</v>
      </c>
      <c r="B11224" s="7">
        <v>4.1894390000000001</v>
      </c>
    </row>
    <row r="11225" spans="1:2">
      <c r="A11225" s="7">
        <v>-2.34</v>
      </c>
      <c r="B11225" s="7">
        <v>3.2243879999999998</v>
      </c>
    </row>
    <row r="11226" spans="1:2">
      <c r="A11226" s="7">
        <v>-2.35</v>
      </c>
      <c r="B11226" s="7">
        <v>3.2485179999999998</v>
      </c>
    </row>
    <row r="11227" spans="1:2">
      <c r="A11227" s="7">
        <v>-2.35</v>
      </c>
      <c r="B11227" s="7">
        <v>2.1430389999999999</v>
      </c>
    </row>
    <row r="11228" spans="1:2">
      <c r="A11228" s="7">
        <v>-2.35</v>
      </c>
      <c r="B11228" s="7">
        <v>3.233638</v>
      </c>
    </row>
    <row r="11229" spans="1:2">
      <c r="A11229" s="7">
        <v>-2.35</v>
      </c>
      <c r="B11229" s="7">
        <v>4.2844629999999997</v>
      </c>
    </row>
    <row r="11230" spans="1:2">
      <c r="A11230" s="7">
        <v>-2.35</v>
      </c>
      <c r="B11230" s="7">
        <v>5.1591300000000002</v>
      </c>
    </row>
    <row r="11231" spans="1:2">
      <c r="A11231" s="7">
        <v>-2.36</v>
      </c>
      <c r="B11231" s="7">
        <v>5.907794</v>
      </c>
    </row>
    <row r="11232" spans="1:2">
      <c r="A11232" s="7">
        <v>-2.36</v>
      </c>
      <c r="B11232" s="7">
        <v>2.4381460000000001</v>
      </c>
    </row>
    <row r="11233" spans="1:2">
      <c r="A11233" s="7">
        <v>-2.36</v>
      </c>
      <c r="B11233" s="7">
        <v>3.041156</v>
      </c>
    </row>
    <row r="11234" spans="1:2">
      <c r="A11234" s="7">
        <v>-2.36</v>
      </c>
      <c r="B11234" s="7">
        <v>3.9590230000000002</v>
      </c>
    </row>
    <row r="11235" spans="1:2">
      <c r="A11235" s="7">
        <v>-2.36</v>
      </c>
      <c r="B11235" s="7">
        <v>3.249387</v>
      </c>
    </row>
    <row r="11236" spans="1:2">
      <c r="A11236" s="7">
        <v>-2.36</v>
      </c>
      <c r="B11236" s="7">
        <v>2.4053550000000001</v>
      </c>
    </row>
    <row r="11237" spans="1:2">
      <c r="A11237" s="7">
        <v>-2.37</v>
      </c>
      <c r="B11237" s="7">
        <v>3.3210410000000001</v>
      </c>
    </row>
    <row r="11238" spans="1:2">
      <c r="A11238" s="7">
        <v>-2.37</v>
      </c>
      <c r="B11238" s="7">
        <v>3.2622369999999998</v>
      </c>
    </row>
    <row r="11239" spans="1:2">
      <c r="A11239" s="7">
        <v>-2.37</v>
      </c>
      <c r="B11239" s="7">
        <v>3.7493690000000002</v>
      </c>
    </row>
    <row r="11240" spans="1:2">
      <c r="A11240" s="7">
        <v>-2.37</v>
      </c>
      <c r="B11240" s="7">
        <v>1.819515</v>
      </c>
    </row>
    <row r="11241" spans="1:2">
      <c r="A11241" s="7">
        <v>-2.37</v>
      </c>
      <c r="B11241" s="7">
        <v>4.6507839999999998</v>
      </c>
    </row>
    <row r="11242" spans="1:2">
      <c r="A11242" s="7">
        <v>-2.37</v>
      </c>
      <c r="B11242" s="7">
        <v>5.2500349999999996</v>
      </c>
    </row>
    <row r="11243" spans="1:2">
      <c r="A11243" s="7">
        <v>-2.37</v>
      </c>
      <c r="B11243" s="7">
        <v>2.930234</v>
      </c>
    </row>
    <row r="11244" spans="1:2">
      <c r="A11244" s="7">
        <v>-2.37</v>
      </c>
      <c r="B11244" s="7">
        <v>3.656733</v>
      </c>
    </row>
    <row r="11245" spans="1:2">
      <c r="A11245" s="7">
        <v>-2.38</v>
      </c>
      <c r="B11245" s="7">
        <v>2.1790799999999999</v>
      </c>
    </row>
    <row r="11246" spans="1:2">
      <c r="A11246" s="7">
        <v>-2.39</v>
      </c>
      <c r="B11246" s="7">
        <v>6.0860969999999996</v>
      </c>
    </row>
    <row r="11247" spans="1:2">
      <c r="A11247" s="7">
        <v>-2.39</v>
      </c>
      <c r="B11247" s="7">
        <v>1.537366</v>
      </c>
    </row>
    <row r="11248" spans="1:2">
      <c r="A11248" s="7">
        <v>-2.39</v>
      </c>
      <c r="B11248" s="7">
        <v>4.5266919999999997</v>
      </c>
    </row>
    <row r="11249" spans="1:2">
      <c r="A11249" s="7">
        <v>-2.39</v>
      </c>
      <c r="B11249" s="7">
        <v>2.107313</v>
      </c>
    </row>
    <row r="11250" spans="1:2">
      <c r="A11250" s="7">
        <v>-2.39</v>
      </c>
      <c r="B11250" s="7">
        <v>4.7400349999999998</v>
      </c>
    </row>
    <row r="11251" spans="1:2">
      <c r="A11251" s="7">
        <v>-2.39</v>
      </c>
      <c r="B11251" s="7">
        <v>4.4258649999999999</v>
      </c>
    </row>
    <row r="11252" spans="1:2">
      <c r="A11252" s="7">
        <v>-2.4</v>
      </c>
      <c r="B11252" s="7">
        <v>3.0729660000000001</v>
      </c>
    </row>
    <row r="11253" spans="1:2">
      <c r="A11253" s="7">
        <v>-2.4</v>
      </c>
      <c r="B11253" s="7">
        <v>4.0559390000000004</v>
      </c>
    </row>
    <row r="11254" spans="1:2">
      <c r="A11254" s="7">
        <v>-2.42</v>
      </c>
      <c r="B11254" s="7">
        <v>3.7983090000000002</v>
      </c>
    </row>
    <row r="11255" spans="1:2">
      <c r="A11255" s="7">
        <v>-2.4300000000000002</v>
      </c>
      <c r="B11255" s="7">
        <v>1.5591090000000001</v>
      </c>
    </row>
    <row r="11256" spans="1:2">
      <c r="A11256" s="7">
        <v>-2.4300000000000002</v>
      </c>
      <c r="B11256" s="7">
        <v>2.8969580000000001</v>
      </c>
    </row>
    <row r="11257" spans="1:2">
      <c r="A11257" s="7">
        <v>-2.4300000000000002</v>
      </c>
      <c r="B11257" s="7">
        <v>5.1903649999999999</v>
      </c>
    </row>
    <row r="11258" spans="1:2">
      <c r="A11258" s="7">
        <v>-2.4300000000000002</v>
      </c>
      <c r="B11258" s="7">
        <v>4.3405589999999998</v>
      </c>
    </row>
    <row r="11259" spans="1:2">
      <c r="A11259" s="7">
        <v>-2.4300000000000002</v>
      </c>
      <c r="B11259" s="7">
        <v>2.219487</v>
      </c>
    </row>
    <row r="11260" spans="1:2">
      <c r="A11260" s="7">
        <v>-2.44</v>
      </c>
      <c r="B11260" s="7">
        <v>4.895035</v>
      </c>
    </row>
    <row r="11261" spans="1:2">
      <c r="A11261" s="7">
        <v>-2.44</v>
      </c>
      <c r="B11261" s="7">
        <v>4.7403649999999997</v>
      </c>
    </row>
    <row r="11262" spans="1:2">
      <c r="A11262" s="7">
        <v>-2.44</v>
      </c>
      <c r="B11262" s="7">
        <v>4.7403649999999997</v>
      </c>
    </row>
    <row r="11263" spans="1:2">
      <c r="A11263" s="7">
        <v>-2.44</v>
      </c>
      <c r="B11263" s="7">
        <v>4.0703719999999999</v>
      </c>
    </row>
    <row r="11264" spans="1:2">
      <c r="A11264" s="7">
        <v>-2.44</v>
      </c>
      <c r="B11264" s="7">
        <v>2.7343190000000002</v>
      </c>
    </row>
    <row r="11265" spans="1:2">
      <c r="A11265" s="7">
        <v>-2.44</v>
      </c>
      <c r="B11265" s="7">
        <v>2.8423150000000001</v>
      </c>
    </row>
    <row r="11266" spans="1:2">
      <c r="A11266" s="7">
        <v>-2.44</v>
      </c>
      <c r="B11266" s="7">
        <v>2.107993</v>
      </c>
    </row>
    <row r="11267" spans="1:2">
      <c r="A11267" s="7">
        <v>-2.4500000000000002</v>
      </c>
      <c r="B11267" s="7">
        <v>4.6258739999999996</v>
      </c>
    </row>
    <row r="11268" spans="1:2">
      <c r="A11268" s="7">
        <v>-2.4500000000000002</v>
      </c>
      <c r="B11268" s="7">
        <v>5.279871</v>
      </c>
    </row>
    <row r="11269" spans="1:2">
      <c r="A11269" s="7">
        <v>-2.4500000000000002</v>
      </c>
      <c r="B11269" s="7">
        <v>2.2558009999999999</v>
      </c>
    </row>
    <row r="11270" spans="1:2">
      <c r="A11270" s="7">
        <v>-2.4500000000000002</v>
      </c>
      <c r="B11270" s="7">
        <v>2.2558009999999999</v>
      </c>
    </row>
    <row r="11271" spans="1:2">
      <c r="A11271" s="7">
        <v>-2.46</v>
      </c>
      <c r="B11271" s="7">
        <v>4.4586810000000003</v>
      </c>
    </row>
    <row r="11272" spans="1:2">
      <c r="A11272" s="7">
        <v>-2.46</v>
      </c>
      <c r="B11272" s="7">
        <v>4.4586810000000003</v>
      </c>
    </row>
    <row r="11273" spans="1:2">
      <c r="A11273" s="7">
        <v>-2.46</v>
      </c>
      <c r="B11273" s="7">
        <v>6.3728749999999996</v>
      </c>
    </row>
    <row r="11274" spans="1:2">
      <c r="A11274" s="7">
        <v>-2.46</v>
      </c>
      <c r="B11274" s="7">
        <v>6.3728749999999996</v>
      </c>
    </row>
    <row r="11275" spans="1:2">
      <c r="A11275" s="7">
        <v>-2.46</v>
      </c>
      <c r="B11275" s="7">
        <v>2.8349060000000001</v>
      </c>
    </row>
    <row r="11276" spans="1:2">
      <c r="A11276" s="7">
        <v>-2.46</v>
      </c>
      <c r="B11276" s="7">
        <v>3.0791650000000002</v>
      </c>
    </row>
    <row r="11277" spans="1:2">
      <c r="A11277" s="7">
        <v>-2.46</v>
      </c>
      <c r="B11277" s="7">
        <v>4.3719390000000002</v>
      </c>
    </row>
    <row r="11278" spans="1:2">
      <c r="A11278" s="7">
        <v>-2.4700000000000002</v>
      </c>
      <c r="B11278" s="7">
        <v>2.9169550000000002</v>
      </c>
    </row>
    <row r="11279" spans="1:2">
      <c r="A11279" s="7">
        <v>-2.4700000000000002</v>
      </c>
      <c r="B11279" s="7">
        <v>4.5144890000000002</v>
      </c>
    </row>
    <row r="11280" spans="1:2">
      <c r="A11280" s="7">
        <v>-2.48</v>
      </c>
      <c r="B11280" s="7">
        <v>3.3134130000000002</v>
      </c>
    </row>
    <row r="11281" spans="1:2">
      <c r="A11281" s="7">
        <v>-2.48</v>
      </c>
      <c r="B11281" s="7">
        <v>1.362922</v>
      </c>
    </row>
    <row r="11282" spans="1:2">
      <c r="A11282" s="7">
        <v>-2.48</v>
      </c>
      <c r="B11282" s="7">
        <v>3.5578620000000001</v>
      </c>
    </row>
    <row r="11283" spans="1:2">
      <c r="A11283" s="7">
        <v>-2.48</v>
      </c>
      <c r="B11283" s="7">
        <v>2.873529</v>
      </c>
    </row>
    <row r="11284" spans="1:2">
      <c r="A11284" s="7">
        <v>-2.4900000000000002</v>
      </c>
      <c r="B11284" s="7">
        <v>4.0730190000000004</v>
      </c>
    </row>
    <row r="11285" spans="1:2">
      <c r="A11285" s="7">
        <v>-2.4900000000000002</v>
      </c>
      <c r="B11285" s="7">
        <v>4.2549780000000004</v>
      </c>
    </row>
    <row r="11286" spans="1:2">
      <c r="A11286" s="7">
        <v>-2.4900000000000002</v>
      </c>
      <c r="B11286" s="7">
        <v>3.5147979999999999</v>
      </c>
    </row>
    <row r="11287" spans="1:2">
      <c r="A11287" s="7">
        <v>-2.4900000000000002</v>
      </c>
      <c r="B11287" s="7">
        <v>3.9540839999999999</v>
      </c>
    </row>
    <row r="11288" spans="1:2">
      <c r="A11288" s="7">
        <v>-2.5</v>
      </c>
      <c r="B11288" s="7">
        <v>2.0685370000000001</v>
      </c>
    </row>
    <row r="11289" spans="1:2">
      <c r="A11289" s="7">
        <v>-2.5</v>
      </c>
      <c r="B11289" s="7">
        <v>2.2282160000000002</v>
      </c>
    </row>
    <row r="11290" spans="1:2">
      <c r="A11290" s="7">
        <v>-2.5</v>
      </c>
      <c r="B11290" s="7">
        <v>3.9861409999999999</v>
      </c>
    </row>
    <row r="11291" spans="1:2">
      <c r="A11291" s="7">
        <v>-2.5</v>
      </c>
      <c r="B11291" s="7">
        <v>5.7568530000000004</v>
      </c>
    </row>
    <row r="11292" spans="1:2">
      <c r="A11292" s="7">
        <v>-2.5099999999999998</v>
      </c>
      <c r="B11292" s="7">
        <v>2.294915</v>
      </c>
    </row>
    <row r="11293" spans="1:2">
      <c r="A11293" s="7">
        <v>-2.5099999999999998</v>
      </c>
      <c r="B11293" s="7">
        <v>2.7365949999999999</v>
      </c>
    </row>
    <row r="11294" spans="1:2">
      <c r="A11294" s="7">
        <v>-2.5099999999999998</v>
      </c>
      <c r="B11294" s="7">
        <v>2.89378</v>
      </c>
    </row>
    <row r="11295" spans="1:2">
      <c r="A11295" s="7">
        <v>-2.5099999999999998</v>
      </c>
      <c r="B11295" s="7">
        <v>3.8415400000000002</v>
      </c>
    </row>
    <row r="11296" spans="1:2">
      <c r="A11296" s="7">
        <v>-2.5099999999999998</v>
      </c>
      <c r="B11296" s="7">
        <v>3.8415400000000002</v>
      </c>
    </row>
    <row r="11297" spans="1:2">
      <c r="A11297" s="7">
        <v>-2.5099999999999998</v>
      </c>
      <c r="B11297" s="7">
        <v>3.114188</v>
      </c>
    </row>
    <row r="11298" spans="1:2">
      <c r="A11298" s="7">
        <v>-2.52</v>
      </c>
      <c r="B11298" s="7">
        <v>2.685718</v>
      </c>
    </row>
    <row r="11299" spans="1:2">
      <c r="A11299" s="7">
        <v>-2.52</v>
      </c>
      <c r="B11299" s="7">
        <v>2.5995699999999999</v>
      </c>
    </row>
    <row r="11300" spans="1:2">
      <c r="A11300" s="7">
        <v>-2.52</v>
      </c>
      <c r="B11300" s="7">
        <v>3.0897070000000002</v>
      </c>
    </row>
    <row r="11301" spans="1:2">
      <c r="A11301" s="7">
        <v>-2.5299999999999998</v>
      </c>
      <c r="B11301" s="7">
        <v>5.1560360000000003</v>
      </c>
    </row>
    <row r="11302" spans="1:2">
      <c r="A11302" s="7">
        <v>-2.5299999999999998</v>
      </c>
      <c r="B11302" s="7">
        <v>3.5958730000000001</v>
      </c>
    </row>
    <row r="11303" spans="1:2">
      <c r="A11303" s="7">
        <v>-2.54</v>
      </c>
      <c r="B11303" s="7">
        <v>5.1919469999999999</v>
      </c>
    </row>
    <row r="11304" spans="1:2">
      <c r="A11304" s="7">
        <v>-2.54</v>
      </c>
      <c r="B11304" s="7">
        <v>4.9458859999999998</v>
      </c>
    </row>
    <row r="11305" spans="1:2">
      <c r="A11305" s="7">
        <v>-2.54</v>
      </c>
      <c r="B11305" s="7">
        <v>4.52468</v>
      </c>
    </row>
    <row r="11306" spans="1:2">
      <c r="A11306" s="7">
        <v>-2.56</v>
      </c>
      <c r="B11306" s="7">
        <v>3.9633150000000001</v>
      </c>
    </row>
    <row r="11307" spans="1:2">
      <c r="A11307" s="7">
        <v>-2.57</v>
      </c>
      <c r="B11307" s="7">
        <v>4.5992369999999996</v>
      </c>
    </row>
    <row r="11308" spans="1:2">
      <c r="A11308" s="7">
        <v>-2.57</v>
      </c>
      <c r="B11308" s="7">
        <v>4.2159360000000001</v>
      </c>
    </row>
    <row r="11309" spans="1:2">
      <c r="A11309" s="7">
        <v>-2.57</v>
      </c>
      <c r="B11309" s="7">
        <v>1.718253</v>
      </c>
    </row>
    <row r="11310" spans="1:2">
      <c r="A11310" s="7">
        <v>-2.57</v>
      </c>
      <c r="B11310" s="7">
        <v>4.2315509999999996</v>
      </c>
    </row>
    <row r="11311" spans="1:2">
      <c r="A11311" s="7">
        <v>-2.58</v>
      </c>
      <c r="B11311" s="7">
        <v>3.8223470000000002</v>
      </c>
    </row>
    <row r="11312" spans="1:2">
      <c r="A11312" s="7">
        <v>-2.58</v>
      </c>
      <c r="B11312" s="7">
        <v>3.8223470000000002</v>
      </c>
    </row>
    <row r="11313" spans="1:2">
      <c r="A11313" s="7">
        <v>-2.58</v>
      </c>
      <c r="B11313" s="7">
        <v>4.6561589999999997</v>
      </c>
    </row>
    <row r="11314" spans="1:2">
      <c r="A11314" s="7">
        <v>-2.58</v>
      </c>
      <c r="B11314" s="7">
        <v>2.2903199999999999</v>
      </c>
    </row>
    <row r="11315" spans="1:2">
      <c r="A11315" s="7">
        <v>-2.58</v>
      </c>
      <c r="B11315" s="7">
        <v>4.3633379999999997</v>
      </c>
    </row>
    <row r="11316" spans="1:2">
      <c r="A11316" s="7">
        <v>-2.58</v>
      </c>
      <c r="B11316" s="7">
        <v>4.8274920000000003</v>
      </c>
    </row>
    <row r="11317" spans="1:2">
      <c r="A11317" s="7">
        <v>-2.58</v>
      </c>
      <c r="B11317" s="7">
        <v>3.7855690000000002</v>
      </c>
    </row>
    <row r="11318" spans="1:2">
      <c r="A11318" s="7">
        <v>-2.58</v>
      </c>
      <c r="B11318" s="7">
        <v>3.303048</v>
      </c>
    </row>
    <row r="11319" spans="1:2">
      <c r="A11319" s="7">
        <v>-2.59</v>
      </c>
      <c r="B11319" s="7">
        <v>4.7979700000000003</v>
      </c>
    </row>
    <row r="11320" spans="1:2">
      <c r="A11320" s="7">
        <v>-2.59</v>
      </c>
      <c r="B11320" s="7">
        <v>4.7686650000000004</v>
      </c>
    </row>
    <row r="11321" spans="1:2">
      <c r="A11321" s="7">
        <v>-2.61</v>
      </c>
      <c r="B11321" s="7">
        <v>3.1565590000000001</v>
      </c>
    </row>
    <row r="11322" spans="1:2">
      <c r="A11322" s="7">
        <v>-2.61</v>
      </c>
      <c r="B11322" s="7">
        <v>3.1565590000000001</v>
      </c>
    </row>
    <row r="11323" spans="1:2">
      <c r="A11323" s="7">
        <v>-2.61</v>
      </c>
      <c r="B11323" s="7">
        <v>3.1565590000000001</v>
      </c>
    </row>
    <row r="11324" spans="1:2">
      <c r="A11324" s="7">
        <v>-2.61</v>
      </c>
      <c r="B11324" s="7">
        <v>3.1565590000000001</v>
      </c>
    </row>
    <row r="11325" spans="1:2">
      <c r="A11325" s="7">
        <v>-2.61</v>
      </c>
      <c r="B11325" s="7">
        <v>4.4494490000000004</v>
      </c>
    </row>
    <row r="11326" spans="1:2">
      <c r="A11326" s="7">
        <v>-2.62</v>
      </c>
      <c r="B11326" s="7">
        <v>2.0176280000000002</v>
      </c>
    </row>
    <row r="11327" spans="1:2">
      <c r="A11327" s="7">
        <v>-2.62</v>
      </c>
      <c r="B11327" s="7">
        <v>2.584193</v>
      </c>
    </row>
    <row r="11328" spans="1:2">
      <c r="A11328" s="7">
        <v>-2.62</v>
      </c>
      <c r="B11328" s="7">
        <v>2.4287570000000001</v>
      </c>
    </row>
    <row r="11329" spans="1:2">
      <c r="A11329" s="7">
        <v>-2.62</v>
      </c>
      <c r="B11329" s="7">
        <v>1.935584</v>
      </c>
    </row>
    <row r="11330" spans="1:2">
      <c r="A11330" s="7">
        <v>-2.63</v>
      </c>
      <c r="B11330" s="7">
        <v>2.071116</v>
      </c>
    </row>
    <row r="11331" spans="1:2">
      <c r="A11331" s="7">
        <v>-2.63</v>
      </c>
      <c r="B11331" s="7">
        <v>4.2844629999999997</v>
      </c>
    </row>
    <row r="11332" spans="1:2">
      <c r="A11332" s="7">
        <v>-2.63</v>
      </c>
      <c r="B11332" s="7">
        <v>4.3787649999999996</v>
      </c>
    </row>
    <row r="11333" spans="1:2">
      <c r="A11333" s="7">
        <v>-2.64</v>
      </c>
      <c r="B11333" s="7">
        <v>4.8557560000000004</v>
      </c>
    </row>
    <row r="11334" spans="1:2">
      <c r="A11334" s="7">
        <v>-2.64</v>
      </c>
      <c r="B11334" s="7">
        <v>2.4318550000000001</v>
      </c>
    </row>
    <row r="11335" spans="1:2">
      <c r="A11335" s="7">
        <v>-2.64</v>
      </c>
      <c r="B11335" s="7">
        <v>3.881291</v>
      </c>
    </row>
    <row r="11336" spans="1:2">
      <c r="A11336" s="7">
        <v>-2.65</v>
      </c>
      <c r="B11336" s="7">
        <v>6.5915059999999999</v>
      </c>
    </row>
    <row r="11337" spans="1:2">
      <c r="A11337" s="7">
        <v>-2.65</v>
      </c>
      <c r="B11337" s="7">
        <v>6.5915059999999999</v>
      </c>
    </row>
    <row r="11338" spans="1:2">
      <c r="A11338" s="7">
        <v>-2.66</v>
      </c>
      <c r="B11338" s="7">
        <v>5.8009890000000004</v>
      </c>
    </row>
    <row r="11339" spans="1:2">
      <c r="A11339" s="7">
        <v>-2.66</v>
      </c>
      <c r="B11339" s="7">
        <v>5.3553439999999997</v>
      </c>
    </row>
    <row r="11340" spans="1:2">
      <c r="A11340" s="7">
        <v>-2.68</v>
      </c>
      <c r="B11340" s="7">
        <v>4.2998209999999997</v>
      </c>
    </row>
    <row r="11341" spans="1:2">
      <c r="A11341" s="7">
        <v>-2.69</v>
      </c>
      <c r="B11341" s="7">
        <v>3.9698479999999998</v>
      </c>
    </row>
    <row r="11342" spans="1:2">
      <c r="A11342" s="7">
        <v>-2.69</v>
      </c>
      <c r="B11342" s="7">
        <v>4.3282470000000002</v>
      </c>
    </row>
    <row r="11343" spans="1:2">
      <c r="A11343" s="7">
        <v>-2.69</v>
      </c>
      <c r="B11343" s="7">
        <v>4.6881959999999996</v>
      </c>
    </row>
    <row r="11344" spans="1:2">
      <c r="A11344" s="7">
        <v>-2.69</v>
      </c>
      <c r="B11344" s="7">
        <v>3.940601</v>
      </c>
    </row>
    <row r="11345" spans="1:2">
      <c r="A11345" s="7">
        <v>-2.69</v>
      </c>
      <c r="B11345" s="7">
        <v>4.1287380000000002</v>
      </c>
    </row>
    <row r="11346" spans="1:2">
      <c r="A11346" s="7">
        <v>-2.7</v>
      </c>
      <c r="B11346" s="7">
        <v>4.0289840000000003</v>
      </c>
    </row>
    <row r="11347" spans="1:2">
      <c r="A11347" s="7">
        <v>-2.7</v>
      </c>
      <c r="B11347" s="7">
        <v>2.87913</v>
      </c>
    </row>
    <row r="11348" spans="1:2">
      <c r="A11348" s="7">
        <v>-2.7</v>
      </c>
      <c r="B11348" s="7">
        <v>2.9034460000000002</v>
      </c>
    </row>
    <row r="11349" spans="1:2">
      <c r="A11349" s="7">
        <v>-2.7</v>
      </c>
      <c r="B11349" s="7">
        <v>2.9034460000000002</v>
      </c>
    </row>
    <row r="11350" spans="1:2">
      <c r="A11350" s="7">
        <v>-2.71</v>
      </c>
      <c r="B11350" s="7">
        <v>3.1993399999999999</v>
      </c>
    </row>
    <row r="11351" spans="1:2">
      <c r="A11351" s="7">
        <v>-2.72</v>
      </c>
      <c r="B11351" s="7">
        <v>4.2499840000000004</v>
      </c>
    </row>
    <row r="11352" spans="1:2">
      <c r="A11352" s="7">
        <v>-2.72</v>
      </c>
      <c r="B11352" s="7">
        <v>2.7944309999999999</v>
      </c>
    </row>
    <row r="11353" spans="1:2">
      <c r="A11353" s="7">
        <v>-2.72</v>
      </c>
      <c r="B11353" s="7">
        <v>2.6361500000000002</v>
      </c>
    </row>
    <row r="11354" spans="1:2">
      <c r="A11354" s="7">
        <v>-2.73</v>
      </c>
      <c r="B11354" s="7">
        <v>1.4860990000000001</v>
      </c>
    </row>
    <row r="11355" spans="1:2">
      <c r="A11355" s="7">
        <v>-2.73</v>
      </c>
      <c r="B11355" s="7">
        <v>4.8459890000000003</v>
      </c>
    </row>
    <row r="11356" spans="1:2">
      <c r="A11356" s="7">
        <v>-2.73</v>
      </c>
      <c r="B11356" s="7">
        <v>3.097763</v>
      </c>
    </row>
    <row r="11357" spans="1:2">
      <c r="A11357" s="7">
        <v>-2.74</v>
      </c>
      <c r="B11357" s="7">
        <v>3.496251</v>
      </c>
    </row>
    <row r="11358" spans="1:2">
      <c r="A11358" s="7">
        <v>-2.74</v>
      </c>
      <c r="B11358" s="7">
        <v>1.687087</v>
      </c>
    </row>
    <row r="11359" spans="1:2">
      <c r="A11359" s="7">
        <v>-2.75</v>
      </c>
      <c r="B11359" s="7">
        <v>2.4106930000000002</v>
      </c>
    </row>
    <row r="11360" spans="1:2">
      <c r="A11360" s="7">
        <v>-2.75</v>
      </c>
      <c r="B11360" s="7">
        <v>2.4106930000000002</v>
      </c>
    </row>
    <row r="11361" spans="1:2">
      <c r="A11361" s="7">
        <v>-2.77</v>
      </c>
      <c r="B11361" s="7">
        <v>3.5284879999999998</v>
      </c>
    </row>
    <row r="11362" spans="1:2">
      <c r="A11362" s="7">
        <v>-2.78</v>
      </c>
      <c r="B11362" s="7">
        <v>4.9133420000000001</v>
      </c>
    </row>
    <row r="11363" spans="1:2">
      <c r="A11363" s="7">
        <v>-2.78</v>
      </c>
      <c r="B11363" s="7">
        <v>4.9133420000000001</v>
      </c>
    </row>
    <row r="11364" spans="1:2">
      <c r="A11364" s="7">
        <v>-2.78</v>
      </c>
      <c r="B11364" s="7">
        <v>4.4139710000000001</v>
      </c>
    </row>
    <row r="11365" spans="1:2">
      <c r="A11365" s="7">
        <v>-2.78</v>
      </c>
      <c r="B11365" s="7">
        <v>2.6567020000000001</v>
      </c>
    </row>
    <row r="11366" spans="1:2">
      <c r="A11366" s="7">
        <v>-2.79</v>
      </c>
      <c r="B11366" s="7">
        <v>2.6146069999999999</v>
      </c>
    </row>
    <row r="11367" spans="1:2">
      <c r="A11367" s="7">
        <v>-2.79</v>
      </c>
      <c r="B11367" s="7">
        <v>4.8734549999999999</v>
      </c>
    </row>
    <row r="11368" spans="1:2">
      <c r="A11368" s="7">
        <v>-2.8</v>
      </c>
      <c r="B11368" s="7">
        <v>3.4382769999999998</v>
      </c>
    </row>
    <row r="11369" spans="1:2">
      <c r="A11369" s="7">
        <v>-2.82</v>
      </c>
      <c r="B11369" s="7">
        <v>1.5063789999999999</v>
      </c>
    </row>
    <row r="11370" spans="1:2">
      <c r="A11370" s="7">
        <v>-2.83</v>
      </c>
      <c r="B11370" s="7">
        <v>2.153359</v>
      </c>
    </row>
    <row r="11371" spans="1:2">
      <c r="A11371" s="7">
        <v>-2.83</v>
      </c>
      <c r="B11371" s="7">
        <v>3.542888</v>
      </c>
    </row>
    <row r="11372" spans="1:2">
      <c r="A11372" s="7">
        <v>-2.83</v>
      </c>
      <c r="B11372" s="7">
        <v>2.3485640000000001</v>
      </c>
    </row>
    <row r="11373" spans="1:2">
      <c r="A11373" s="7">
        <v>-2.85</v>
      </c>
      <c r="B11373" s="7">
        <v>4.0203249999999997</v>
      </c>
    </row>
    <row r="11374" spans="1:2">
      <c r="A11374" s="7">
        <v>-2.85</v>
      </c>
      <c r="B11374" s="7">
        <v>2.620717</v>
      </c>
    </row>
    <row r="11375" spans="1:2">
      <c r="A11375" s="7">
        <v>-2.86</v>
      </c>
      <c r="B11375" s="7">
        <v>3.7296689999999999</v>
      </c>
    </row>
    <row r="11376" spans="1:2">
      <c r="A11376" s="7">
        <v>-2.86</v>
      </c>
      <c r="B11376" s="7">
        <v>4.5176270000000001</v>
      </c>
    </row>
    <row r="11377" spans="1:2">
      <c r="A11377" s="7">
        <v>-2.86</v>
      </c>
      <c r="B11377" s="7">
        <v>4.5176270000000001</v>
      </c>
    </row>
    <row r="11378" spans="1:2">
      <c r="A11378" s="7">
        <v>-2.86</v>
      </c>
      <c r="B11378" s="7">
        <v>4.5176270000000001</v>
      </c>
    </row>
    <row r="11379" spans="1:2">
      <c r="A11379" s="7">
        <v>-2.86</v>
      </c>
      <c r="B11379" s="7">
        <v>4.5176270000000001</v>
      </c>
    </row>
    <row r="11380" spans="1:2">
      <c r="A11380" s="7">
        <v>-2.87</v>
      </c>
      <c r="B11380" s="7">
        <v>1.514033</v>
      </c>
    </row>
    <row r="11381" spans="1:2">
      <c r="A11381" s="7">
        <v>-2.87</v>
      </c>
      <c r="B11381" s="7">
        <v>5.0986570000000002</v>
      </c>
    </row>
    <row r="11382" spans="1:2">
      <c r="A11382" s="7">
        <v>-2.87</v>
      </c>
      <c r="B11382" s="7">
        <v>5.0986570000000002</v>
      </c>
    </row>
    <row r="11383" spans="1:2">
      <c r="A11383" s="7">
        <v>-2.87</v>
      </c>
      <c r="B11383" s="7">
        <v>2.2743739999999999</v>
      </c>
    </row>
    <row r="11384" spans="1:2">
      <c r="A11384" s="7">
        <v>-2.88</v>
      </c>
      <c r="B11384" s="7">
        <v>2.9044569999999998</v>
      </c>
    </row>
    <row r="11385" spans="1:2">
      <c r="A11385" s="7">
        <v>-2.88</v>
      </c>
      <c r="B11385" s="7">
        <v>3.449211</v>
      </c>
    </row>
    <row r="11386" spans="1:2">
      <c r="A11386" s="7">
        <v>-2.88</v>
      </c>
      <c r="B11386" s="7">
        <v>3.6577320000000002</v>
      </c>
    </row>
    <row r="11387" spans="1:2">
      <c r="A11387" s="7">
        <v>-2.9</v>
      </c>
      <c r="B11387" s="7">
        <v>4.4673559999999997</v>
      </c>
    </row>
    <row r="11388" spans="1:2">
      <c r="A11388" s="7">
        <v>-2.9</v>
      </c>
      <c r="B11388" s="7">
        <v>3.6531929999999999</v>
      </c>
    </row>
    <row r="11389" spans="1:2">
      <c r="A11389" s="7">
        <v>-2.9</v>
      </c>
      <c r="B11389" s="7">
        <v>3.1968299999999998</v>
      </c>
    </row>
    <row r="11390" spans="1:2">
      <c r="A11390" s="7">
        <v>-2.91</v>
      </c>
      <c r="B11390" s="7">
        <v>4.090662</v>
      </c>
    </row>
    <row r="11391" spans="1:2">
      <c r="A11391" s="7">
        <v>-2.92</v>
      </c>
      <c r="B11391" s="7">
        <v>4.9921670000000002</v>
      </c>
    </row>
    <row r="11392" spans="1:2">
      <c r="A11392" s="7">
        <v>-2.93</v>
      </c>
      <c r="B11392" s="7">
        <v>4.330425</v>
      </c>
    </row>
    <row r="11393" spans="1:2">
      <c r="A11393" s="7">
        <v>-2.93</v>
      </c>
      <c r="B11393" s="7">
        <v>3.4967259999999998</v>
      </c>
    </row>
    <row r="11394" spans="1:2">
      <c r="A11394" s="7">
        <v>-2.95</v>
      </c>
      <c r="B11394" s="7">
        <v>1.8247850000000001</v>
      </c>
    </row>
    <row r="11395" spans="1:2">
      <c r="A11395" s="7">
        <v>-2.97</v>
      </c>
      <c r="B11395" s="7">
        <v>2.7897959999999999</v>
      </c>
    </row>
    <row r="11396" spans="1:2">
      <c r="A11396" s="7">
        <v>-2.98</v>
      </c>
      <c r="B11396" s="7">
        <v>4.661251</v>
      </c>
    </row>
    <row r="11397" spans="1:2">
      <c r="A11397" s="7">
        <v>-2.98</v>
      </c>
      <c r="B11397" s="7">
        <v>1.9889950000000001</v>
      </c>
    </row>
    <row r="11398" spans="1:2">
      <c r="A11398" s="7">
        <v>-2.99</v>
      </c>
      <c r="B11398" s="7">
        <v>3.8332310000000001</v>
      </c>
    </row>
    <row r="11399" spans="1:2">
      <c r="A11399" s="7">
        <v>-2.99</v>
      </c>
      <c r="B11399" s="7">
        <v>3.7511670000000001</v>
      </c>
    </row>
    <row r="11400" spans="1:2">
      <c r="A11400" s="7">
        <v>-3</v>
      </c>
      <c r="B11400" s="7">
        <v>3.0005839999999999</v>
      </c>
    </row>
    <row r="11401" spans="1:2">
      <c r="A11401" s="7">
        <v>-3.02</v>
      </c>
      <c r="B11401" s="7">
        <v>7.3571920000000004</v>
      </c>
    </row>
    <row r="11402" spans="1:2">
      <c r="A11402" s="7">
        <v>-3.03</v>
      </c>
      <c r="B11402" s="7">
        <v>2.7136130000000001</v>
      </c>
    </row>
    <row r="11403" spans="1:2">
      <c r="A11403" s="7">
        <v>-3.04</v>
      </c>
      <c r="B11403" s="7">
        <v>4.1987269999999999</v>
      </c>
    </row>
    <row r="11404" spans="1:2">
      <c r="A11404" s="7">
        <v>-3.06</v>
      </c>
      <c r="B11404" s="7">
        <v>4.5290739999999996</v>
      </c>
    </row>
    <row r="11405" spans="1:2">
      <c r="A11405" s="7">
        <v>-3.07</v>
      </c>
      <c r="B11405" s="7">
        <v>2.9273729999999998</v>
      </c>
    </row>
    <row r="11406" spans="1:2">
      <c r="A11406" s="7">
        <v>-3.09</v>
      </c>
      <c r="B11406" s="7">
        <v>3.6780949999999999</v>
      </c>
    </row>
    <row r="11407" spans="1:2">
      <c r="A11407" s="7">
        <v>-3.09</v>
      </c>
      <c r="B11407" s="7">
        <v>5.518027</v>
      </c>
    </row>
    <row r="11408" spans="1:2">
      <c r="A11408" s="7">
        <v>-3.09</v>
      </c>
      <c r="B11408" s="7">
        <v>4.7132889999999996</v>
      </c>
    </row>
    <row r="11409" spans="1:2">
      <c r="A11409" s="7">
        <v>-3.11</v>
      </c>
      <c r="B11409" s="7">
        <v>3.958669</v>
      </c>
    </row>
    <row r="11410" spans="1:2">
      <c r="A11410" s="7">
        <v>-3.12</v>
      </c>
      <c r="B11410" s="7">
        <v>3.1118060000000001</v>
      </c>
    </row>
    <row r="11411" spans="1:2">
      <c r="A11411" s="7">
        <v>-3.12</v>
      </c>
      <c r="B11411" s="7">
        <v>3.255433</v>
      </c>
    </row>
    <row r="11412" spans="1:2">
      <c r="A11412" s="7">
        <v>-3.14</v>
      </c>
      <c r="B11412" s="7">
        <v>4.0473689999999998</v>
      </c>
    </row>
    <row r="11413" spans="1:2">
      <c r="A11413" s="7">
        <v>-3.15</v>
      </c>
      <c r="B11413" s="7">
        <v>2.2590409999999999</v>
      </c>
    </row>
    <row r="11414" spans="1:2">
      <c r="A11414" s="7">
        <v>-3.15</v>
      </c>
      <c r="B11414" s="7">
        <v>3.7053639999999999</v>
      </c>
    </row>
    <row r="11415" spans="1:2">
      <c r="A11415" s="7">
        <v>-3.18</v>
      </c>
      <c r="B11415" s="7">
        <v>1.3834960000000001</v>
      </c>
    </row>
    <row r="11416" spans="1:2">
      <c r="A11416" s="7">
        <v>-3.18</v>
      </c>
      <c r="B11416" s="7">
        <v>2.3752200000000001</v>
      </c>
    </row>
    <row r="11417" spans="1:2">
      <c r="A11417" s="7">
        <v>-3.18</v>
      </c>
      <c r="B11417" s="7">
        <v>2.3752200000000001</v>
      </c>
    </row>
    <row r="11418" spans="1:2">
      <c r="A11418" s="7">
        <v>-3.2</v>
      </c>
      <c r="B11418" s="7">
        <v>2.0519379999999998</v>
      </c>
    </row>
    <row r="11419" spans="1:2">
      <c r="A11419" s="7">
        <v>-3.2</v>
      </c>
      <c r="B11419" s="7">
        <v>2.2951600000000001</v>
      </c>
    </row>
    <row r="11420" spans="1:2">
      <c r="A11420" s="7">
        <v>-3.22</v>
      </c>
      <c r="B11420" s="7">
        <v>2.6332870000000002</v>
      </c>
    </row>
    <row r="11421" spans="1:2">
      <c r="A11421" s="7">
        <v>-3.23</v>
      </c>
      <c r="B11421" s="7">
        <v>3.5653139999999999</v>
      </c>
    </row>
    <row r="11422" spans="1:2">
      <c r="A11422" s="7">
        <v>-3.23</v>
      </c>
      <c r="B11422" s="7">
        <v>4.7873700000000001</v>
      </c>
    </row>
    <row r="11423" spans="1:2">
      <c r="A11423" s="7">
        <v>-3.23</v>
      </c>
      <c r="B11423" s="7">
        <v>4.7873700000000001</v>
      </c>
    </row>
    <row r="11424" spans="1:2">
      <c r="A11424" s="7">
        <v>-3.24</v>
      </c>
      <c r="B11424" s="7">
        <v>3.964874</v>
      </c>
    </row>
    <row r="11425" spans="1:2">
      <c r="A11425" s="7">
        <v>-3.24</v>
      </c>
      <c r="B11425" s="7">
        <v>2.238575</v>
      </c>
    </row>
    <row r="11426" spans="1:2">
      <c r="A11426" s="7">
        <v>-3.25</v>
      </c>
      <c r="B11426" s="7">
        <v>5.1004759999999996</v>
      </c>
    </row>
    <row r="11427" spans="1:2">
      <c r="A11427" s="7">
        <v>-3.25</v>
      </c>
      <c r="B11427" s="7">
        <v>1.9040429999999999</v>
      </c>
    </row>
    <row r="11428" spans="1:2">
      <c r="A11428" s="7">
        <v>-3.26</v>
      </c>
      <c r="B11428" s="7">
        <v>3.826832</v>
      </c>
    </row>
    <row r="11429" spans="1:2">
      <c r="A11429" s="7">
        <v>-3.26</v>
      </c>
      <c r="B11429" s="7">
        <v>3.826832</v>
      </c>
    </row>
    <row r="11430" spans="1:2">
      <c r="A11430" s="7">
        <v>-3.27</v>
      </c>
      <c r="B11430" s="7">
        <v>3.6644559999999999</v>
      </c>
    </row>
    <row r="11431" spans="1:2">
      <c r="A11431" s="7">
        <v>-3.28</v>
      </c>
      <c r="B11431" s="7">
        <v>5.973039</v>
      </c>
    </row>
    <row r="11432" spans="1:2">
      <c r="A11432" s="7">
        <v>-3.29</v>
      </c>
      <c r="B11432" s="7">
        <v>3.4631409999999998</v>
      </c>
    </row>
    <row r="11433" spans="1:2">
      <c r="A11433" s="7">
        <v>-3.29</v>
      </c>
      <c r="B11433" s="7">
        <v>3.6405080000000001</v>
      </c>
    </row>
    <row r="11434" spans="1:2">
      <c r="A11434" s="7">
        <v>-3.3</v>
      </c>
      <c r="B11434" s="7">
        <v>4.4728240000000001</v>
      </c>
    </row>
    <row r="11435" spans="1:2">
      <c r="A11435" s="7">
        <v>-3.31</v>
      </c>
      <c r="B11435" s="7">
        <v>3.6886350000000001</v>
      </c>
    </row>
    <row r="11436" spans="1:2">
      <c r="A11436" s="7">
        <v>-3.33</v>
      </c>
      <c r="B11436" s="7">
        <v>2.544276</v>
      </c>
    </row>
    <row r="11437" spans="1:2">
      <c r="A11437" s="7">
        <v>-3.34</v>
      </c>
      <c r="B11437" s="7">
        <v>2.386565</v>
      </c>
    </row>
    <row r="11438" spans="1:2">
      <c r="A11438" s="7">
        <v>-3.36</v>
      </c>
      <c r="B11438" s="7">
        <v>3.7270050000000001</v>
      </c>
    </row>
    <row r="11439" spans="1:2">
      <c r="A11439" s="7">
        <v>-3.36</v>
      </c>
      <c r="B11439" s="7">
        <v>2.5708060000000001</v>
      </c>
    </row>
    <row r="11440" spans="1:2">
      <c r="A11440" s="7">
        <v>-3.36</v>
      </c>
      <c r="B11440" s="7">
        <v>2.97357</v>
      </c>
    </row>
    <row r="11441" spans="1:2">
      <c r="A11441" s="7">
        <v>-3.38</v>
      </c>
      <c r="B11441" s="7">
        <v>3.2633130000000001</v>
      </c>
    </row>
    <row r="11442" spans="1:2">
      <c r="A11442" s="7">
        <v>-3.39</v>
      </c>
      <c r="B11442" s="7">
        <v>2.4948779999999999</v>
      </c>
    </row>
    <row r="11443" spans="1:2">
      <c r="A11443" s="7">
        <v>-3.4</v>
      </c>
      <c r="B11443" s="7">
        <v>1.812257</v>
      </c>
    </row>
    <row r="11444" spans="1:2">
      <c r="A11444" s="7">
        <v>-3.42</v>
      </c>
      <c r="B11444" s="7">
        <v>4.5075269999999996</v>
      </c>
    </row>
    <row r="11445" spans="1:2">
      <c r="A11445" s="7">
        <v>-3.42</v>
      </c>
      <c r="B11445" s="7">
        <v>3.1163059999999998</v>
      </c>
    </row>
    <row r="11446" spans="1:2">
      <c r="A11446" s="7">
        <v>-3.43</v>
      </c>
      <c r="B11446" s="7">
        <v>3.5962390000000002</v>
      </c>
    </row>
    <row r="11447" spans="1:2">
      <c r="A11447" s="7">
        <v>-3.49</v>
      </c>
      <c r="B11447" s="7">
        <v>2.48536</v>
      </c>
    </row>
    <row r="11448" spans="1:2">
      <c r="A11448" s="7">
        <v>-3.51</v>
      </c>
      <c r="B11448" s="7">
        <v>3.4981849999999999</v>
      </c>
    </row>
    <row r="11449" spans="1:2">
      <c r="A11449" s="7">
        <v>-3.51</v>
      </c>
      <c r="B11449" s="7">
        <v>3.4981849999999999</v>
      </c>
    </row>
    <row r="11450" spans="1:2">
      <c r="A11450" s="7">
        <v>-3.53</v>
      </c>
      <c r="B11450" s="7">
        <v>2.1005660000000002</v>
      </c>
    </row>
    <row r="11451" spans="1:2">
      <c r="A11451" s="7">
        <v>-3.54</v>
      </c>
      <c r="B11451" s="7">
        <v>3.954107</v>
      </c>
    </row>
    <row r="11452" spans="1:2">
      <c r="A11452" s="7">
        <v>-3.55</v>
      </c>
      <c r="B11452" s="7">
        <v>3.548295</v>
      </c>
    </row>
    <row r="11453" spans="1:2">
      <c r="A11453" s="7">
        <v>-3.56</v>
      </c>
      <c r="B11453" s="7">
        <v>4.8137449999999999</v>
      </c>
    </row>
    <row r="11454" spans="1:2">
      <c r="A11454" s="7">
        <v>-3.58</v>
      </c>
      <c r="B11454" s="7">
        <v>4.7314040000000004</v>
      </c>
    </row>
    <row r="11455" spans="1:2">
      <c r="A11455" s="7">
        <v>-3.6</v>
      </c>
      <c r="B11455" s="7">
        <v>1.63771</v>
      </c>
    </row>
    <row r="11456" spans="1:2">
      <c r="A11456" s="7">
        <v>-3.64</v>
      </c>
      <c r="B11456" s="7">
        <v>2.090271</v>
      </c>
    </row>
    <row r="11457" spans="1:2">
      <c r="A11457" s="7">
        <v>-3.67</v>
      </c>
      <c r="B11457" s="7">
        <v>2.7223649999999999</v>
      </c>
    </row>
    <row r="11458" spans="1:2">
      <c r="A11458" s="7">
        <v>-3.67</v>
      </c>
      <c r="B11458" s="7">
        <v>4.6231780000000002</v>
      </c>
    </row>
    <row r="11459" spans="1:2">
      <c r="A11459" s="7">
        <v>-3.69</v>
      </c>
      <c r="B11459" s="7">
        <v>4.3799960000000002</v>
      </c>
    </row>
    <row r="11460" spans="1:2">
      <c r="A11460" s="7">
        <v>-3.77</v>
      </c>
      <c r="B11460" s="7">
        <v>1.49455</v>
      </c>
    </row>
    <row r="11461" spans="1:2">
      <c r="A11461" s="7">
        <v>-3.77</v>
      </c>
      <c r="B11461" s="7">
        <v>1.898412</v>
      </c>
    </row>
    <row r="11462" spans="1:2">
      <c r="A11462" s="7">
        <v>-3.91</v>
      </c>
      <c r="B11462" s="7">
        <v>2.3177370000000002</v>
      </c>
    </row>
    <row r="11463" spans="1:2">
      <c r="A11463" s="7">
        <v>-3.94</v>
      </c>
      <c r="B11463" s="7">
        <v>3.0019429999999998</v>
      </c>
    </row>
    <row r="11464" spans="1:2">
      <c r="A11464" s="7">
        <v>-4.01</v>
      </c>
      <c r="B11464" s="7">
        <v>3.5331610000000002</v>
      </c>
    </row>
    <row r="11465" spans="1:2">
      <c r="A11465" s="7">
        <v>-4.0199999999999996</v>
      </c>
      <c r="B11465" s="7">
        <v>6.1258980000000003</v>
      </c>
    </row>
    <row r="11466" spans="1:2">
      <c r="A11466" s="7">
        <v>-4.04</v>
      </c>
      <c r="B11466" s="7">
        <v>1.8292930000000001</v>
      </c>
    </row>
    <row r="11467" spans="1:2">
      <c r="A11467" s="7">
        <v>-4.08</v>
      </c>
      <c r="B11467" s="7">
        <v>2.4687209999999999</v>
      </c>
    </row>
    <row r="11468" spans="1:2">
      <c r="A11468" s="7">
        <v>-4.18</v>
      </c>
      <c r="B11468" s="7">
        <v>2.565347</v>
      </c>
    </row>
    <row r="11469" spans="1:2">
      <c r="A11469" s="7">
        <v>-4.18</v>
      </c>
      <c r="B11469" s="7">
        <v>4.4354589999999998</v>
      </c>
    </row>
    <row r="11470" spans="1:2">
      <c r="A11470" s="7">
        <v>-4.2</v>
      </c>
      <c r="B11470" s="7">
        <v>3.3925040000000002</v>
      </c>
    </row>
    <row r="11471" spans="1:2">
      <c r="A11471" s="7">
        <v>-4.24</v>
      </c>
      <c r="B11471" s="7">
        <v>2.9350290000000001</v>
      </c>
    </row>
    <row r="11472" spans="1:2">
      <c r="A11472" s="7">
        <v>-4.43</v>
      </c>
      <c r="B11472" s="7">
        <v>2.6914639999999999</v>
      </c>
    </row>
    <row r="11473" spans="1:2">
      <c r="A11473" s="7">
        <v>-4.5199999999999996</v>
      </c>
      <c r="B11473" s="7">
        <v>2.7241909999999998</v>
      </c>
    </row>
    <row r="11474" spans="1:2">
      <c r="A11474" s="7">
        <v>-4.54</v>
      </c>
      <c r="B11474" s="7">
        <v>2.666445</v>
      </c>
    </row>
    <row r="11475" spans="1:2">
      <c r="A11475" s="7">
        <v>-4.6900000000000004</v>
      </c>
      <c r="B11475" s="7">
        <v>3.0739550000000002</v>
      </c>
    </row>
    <row r="11476" spans="1:2">
      <c r="A11476" s="7">
        <v>-4.75</v>
      </c>
      <c r="B11476" s="7">
        <v>1.4391659999999999</v>
      </c>
    </row>
    <row r="11477" spans="1:2">
      <c r="A11477" s="7">
        <v>-4.9400000000000004</v>
      </c>
      <c r="B11477" s="7">
        <v>1.58891</v>
      </c>
    </row>
    <row r="11478" spans="1:2">
      <c r="A11478" s="7">
        <v>-5.09</v>
      </c>
      <c r="B11478" s="7">
        <v>2.43546</v>
      </c>
    </row>
    <row r="11479" spans="1:2">
      <c r="A11479" s="7">
        <v>-5.91</v>
      </c>
      <c r="B11479" s="7">
        <v>1.7435989999999999</v>
      </c>
    </row>
    <row r="11480" spans="1:2">
      <c r="A11480" s="7">
        <v>-6.24</v>
      </c>
      <c r="B11480" s="7">
        <v>2.8095460000000001</v>
      </c>
    </row>
    <row r="11481" spans="1:2">
      <c r="A11481" s="7">
        <v>-6.35</v>
      </c>
      <c r="B11481" s="7">
        <v>1.3827560000000001</v>
      </c>
    </row>
    <row r="11482" spans="1:2">
      <c r="A11482" s="7">
        <v>-6.35</v>
      </c>
      <c r="B11482" s="7">
        <v>1.3827560000000001</v>
      </c>
    </row>
    <row r="11483" spans="1:2">
      <c r="A11483" s="7">
        <v>-6.74</v>
      </c>
      <c r="B11483" s="7">
        <v>2.0596480000000001</v>
      </c>
    </row>
    <row r="11484" spans="1:2">
      <c r="A11484" s="7">
        <v>-6.89</v>
      </c>
      <c r="B11484" s="7">
        <v>3.2311610000000002</v>
      </c>
    </row>
    <row r="11485" spans="1:2">
      <c r="A11485" s="7">
        <v>-7.03</v>
      </c>
      <c r="B11485" s="7">
        <v>1.434723</v>
      </c>
    </row>
    <row r="11486" spans="1:2">
      <c r="A11486" s="7">
        <v>-7.11</v>
      </c>
      <c r="B11486" s="7">
        <v>2.3278840000000001</v>
      </c>
    </row>
    <row r="11487" spans="1:2">
      <c r="A11487" s="7">
        <v>-7.38</v>
      </c>
      <c r="B11487" s="7">
        <v>1.7377050000000001</v>
      </c>
    </row>
    <row r="11488" spans="1:2">
      <c r="A11488" s="7">
        <v>-7.79</v>
      </c>
      <c r="B11488" s="7">
        <v>3.4672640000000001</v>
      </c>
    </row>
    <row r="11489" spans="1:2">
      <c r="A11489" s="7">
        <v>-8.02</v>
      </c>
      <c r="B11489" s="7">
        <v>2.0517729999999998</v>
      </c>
    </row>
    <row r="11490" spans="1:2">
      <c r="A11490" s="7">
        <v>-8.11</v>
      </c>
      <c r="B11490" s="7">
        <v>3.8927489999999998</v>
      </c>
    </row>
    <row r="11491" spans="1:2">
      <c r="A11491" s="7">
        <v>-8.18</v>
      </c>
      <c r="B11491" s="7">
        <v>2.0820780000000001</v>
      </c>
    </row>
    <row r="11492" spans="1:2">
      <c r="A11492" s="7">
        <v>-8.2899999999999991</v>
      </c>
      <c r="B11492" s="7">
        <v>1.659662</v>
      </c>
    </row>
    <row r="11493" spans="1:2">
      <c r="A11493" s="7">
        <v>-8.51</v>
      </c>
      <c r="B11493" s="7">
        <v>4.2804719999999996</v>
      </c>
    </row>
    <row r="11494" spans="1:2">
      <c r="A11494" s="7">
        <v>-8.59</v>
      </c>
      <c r="B11494" s="7">
        <v>3.7890779999999999</v>
      </c>
    </row>
    <row r="11495" spans="1:2">
      <c r="A11495" s="7">
        <v>-8.64</v>
      </c>
      <c r="B11495" s="7">
        <v>2.263099</v>
      </c>
    </row>
    <row r="11496" spans="1:2">
      <c r="A11496" s="7">
        <v>-8.6999999999999993</v>
      </c>
      <c r="B11496" s="7">
        <v>1.447058</v>
      </c>
    </row>
    <row r="11497" spans="1:2">
      <c r="A11497" s="7">
        <v>-8.77</v>
      </c>
      <c r="B11497" s="7">
        <v>2.7469619999999999</v>
      </c>
    </row>
    <row r="11498" spans="1:2">
      <c r="A11498" s="7">
        <v>-9.0500000000000007</v>
      </c>
      <c r="B11498" s="7">
        <v>4.0943170000000002</v>
      </c>
    </row>
    <row r="11499" spans="1:2">
      <c r="A11499" s="7">
        <v>-9.08</v>
      </c>
      <c r="B11499" s="7">
        <v>3.7333820000000002</v>
      </c>
    </row>
    <row r="11500" spans="1:2">
      <c r="A11500" s="7">
        <v>-9.3800000000000008</v>
      </c>
      <c r="B11500" s="7">
        <v>4.2116239999999996</v>
      </c>
    </row>
    <row r="11501" spans="1:2">
      <c r="A11501" s="7">
        <v>-9.39</v>
      </c>
      <c r="B11501" s="7">
        <v>2.7375159999999998</v>
      </c>
    </row>
    <row r="11502" spans="1:2">
      <c r="A11502" s="7">
        <v>-9.49</v>
      </c>
      <c r="B11502" s="7">
        <v>2.374009</v>
      </c>
    </row>
    <row r="11503" spans="1:2">
      <c r="A11503" s="7">
        <v>-9.6999999999999993</v>
      </c>
      <c r="B11503" s="7">
        <v>1.543833</v>
      </c>
    </row>
    <row r="11504" spans="1:2">
      <c r="A11504" s="7">
        <v>-11.83</v>
      </c>
      <c r="B11504" s="7">
        <v>1.8619520000000001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"/>
  <sheetViews>
    <sheetView workbookViewId="0">
      <selection activeCell="O32" sqref="O32"/>
    </sheetView>
  </sheetViews>
  <sheetFormatPr baseColWidth="10" defaultColWidth="8.83203125" defaultRowHeight="15"/>
  <cols>
    <col min="1" max="1" width="9.1640625" style="1" customWidth="1"/>
    <col min="2" max="12" width="8.6640625" style="1"/>
  </cols>
  <sheetData>
    <row r="1" spans="1:10">
      <c r="A1" s="1" t="s">
        <v>580</v>
      </c>
    </row>
    <row r="2" spans="1:10">
      <c r="A2" s="1" t="s">
        <v>593</v>
      </c>
      <c r="B2" s="1">
        <v>0</v>
      </c>
      <c r="E2" s="1">
        <v>2</v>
      </c>
      <c r="H2" s="1">
        <v>4</v>
      </c>
    </row>
    <row r="3" spans="1:10">
      <c r="A3" s="1" t="s">
        <v>594</v>
      </c>
      <c r="B3" s="1">
        <v>1</v>
      </c>
      <c r="C3" s="1">
        <v>1</v>
      </c>
      <c r="D3" s="1">
        <v>1</v>
      </c>
      <c r="E3" s="1">
        <v>0.96757922998549994</v>
      </c>
      <c r="F3" s="1">
        <v>0.90281534185061518</v>
      </c>
      <c r="G3" s="1">
        <v>0.76484903189999098</v>
      </c>
      <c r="H3" s="1">
        <v>0.72268020891358664</v>
      </c>
      <c r="I3" s="1">
        <v>1.0962493511531581</v>
      </c>
      <c r="J3" s="1">
        <v>0.848150984071945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9"/>
  <sheetViews>
    <sheetView workbookViewId="0">
      <selection activeCell="B1" sqref="B1:E1"/>
    </sheetView>
  </sheetViews>
  <sheetFormatPr baseColWidth="10" defaultColWidth="8.83203125" defaultRowHeight="15"/>
  <cols>
    <col min="1" max="1" width="13.6640625" style="1" customWidth="1"/>
    <col min="2" max="6" width="8.6640625" style="1"/>
  </cols>
  <sheetData>
    <row r="1" spans="1:5">
      <c r="A1" s="1" t="s">
        <v>588</v>
      </c>
      <c r="B1" s="1" t="s">
        <v>596</v>
      </c>
      <c r="C1" s="1" t="s">
        <v>597</v>
      </c>
      <c r="D1" s="1" t="s">
        <v>594</v>
      </c>
      <c r="E1" s="1" t="s">
        <v>598</v>
      </c>
    </row>
    <row r="2" spans="1:5">
      <c r="B2" s="7">
        <v>2.941176</v>
      </c>
      <c r="C2" s="7">
        <v>39.285710000000002</v>
      </c>
      <c r="D2" s="7">
        <v>8.3333329999999997</v>
      </c>
      <c r="E2" s="7">
        <v>50</v>
      </c>
    </row>
    <row r="3" spans="1:5">
      <c r="B3" s="7">
        <v>13.793100000000001</v>
      </c>
      <c r="C3" s="7">
        <v>61.904760000000003</v>
      </c>
      <c r="D3" s="7">
        <v>11.428570000000001</v>
      </c>
      <c r="E3" s="7">
        <v>25</v>
      </c>
    </row>
    <row r="4" spans="1:5">
      <c r="B4" s="7">
        <v>14.28571</v>
      </c>
      <c r="C4" s="7">
        <v>42.307690000000001</v>
      </c>
      <c r="D4" s="7">
        <v>12.903230000000001</v>
      </c>
      <c r="E4" s="7">
        <v>0</v>
      </c>
    </row>
    <row r="5" spans="1:5">
      <c r="B5" s="7">
        <v>18.518519999999999</v>
      </c>
      <c r="C5" s="7">
        <v>44.827590000000001</v>
      </c>
      <c r="D5" s="7">
        <v>13.15789</v>
      </c>
      <c r="E5" s="7">
        <v>44.44444</v>
      </c>
    </row>
    <row r="6" spans="1:5">
      <c r="B6" s="7">
        <v>2.2222219999999999</v>
      </c>
      <c r="C6" s="7">
        <v>48.387099999999997</v>
      </c>
      <c r="D6" s="7">
        <v>12.12121</v>
      </c>
      <c r="E6" s="7">
        <v>33.333329999999997</v>
      </c>
    </row>
    <row r="7" spans="1:5">
      <c r="B7" s="7">
        <v>2.1276600000000001</v>
      </c>
      <c r="C7" s="7">
        <v>36.842109999999998</v>
      </c>
      <c r="D7" s="7">
        <v>10.52632</v>
      </c>
      <c r="E7" s="7">
        <v>12.5</v>
      </c>
    </row>
    <row r="8" spans="1:5">
      <c r="B8" s="7">
        <v>3.9215689999999999</v>
      </c>
      <c r="C8" s="7">
        <v>68.75</v>
      </c>
      <c r="D8" s="7">
        <v>13.33333</v>
      </c>
      <c r="E8" s="7">
        <v>9.0909089999999999</v>
      </c>
    </row>
    <row r="9" spans="1:5">
      <c r="B9" s="7">
        <v>14.28571</v>
      </c>
      <c r="C9" s="7">
        <v>52.941180000000003</v>
      </c>
      <c r="D9" s="7">
        <v>5.5555560000000002</v>
      </c>
      <c r="E9" s="7">
        <v>50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1"/>
  <sheetViews>
    <sheetView workbookViewId="0">
      <selection activeCell="B5" sqref="B5"/>
    </sheetView>
  </sheetViews>
  <sheetFormatPr baseColWidth="10" defaultColWidth="8.83203125" defaultRowHeight="15"/>
  <cols>
    <col min="1" max="1" width="9.6640625" style="1" bestFit="1" customWidth="1"/>
    <col min="2" max="2" width="5.6640625" style="1" bestFit="1" customWidth="1"/>
    <col min="3" max="3" width="6.6640625" style="1" bestFit="1" customWidth="1"/>
    <col min="4" max="4" width="12.5" style="1" bestFit="1" customWidth="1"/>
    <col min="5" max="5" width="14.1640625" style="1" bestFit="1" customWidth="1"/>
    <col min="6" max="7" width="8.6640625" style="1"/>
  </cols>
  <sheetData>
    <row r="1" spans="1:5">
      <c r="A1" s="1" t="s">
        <v>601</v>
      </c>
      <c r="B1" s="1" t="s">
        <v>596</v>
      </c>
      <c r="C1" s="1" t="s">
        <v>602</v>
      </c>
      <c r="D1" s="1" t="s">
        <v>603</v>
      </c>
      <c r="E1" s="1" t="s">
        <v>604</v>
      </c>
    </row>
    <row r="2" spans="1:5">
      <c r="B2" s="7">
        <v>20.75</v>
      </c>
      <c r="C2" s="7">
        <v>48.48</v>
      </c>
      <c r="D2" s="7">
        <v>21.1</v>
      </c>
      <c r="E2" s="7">
        <v>30.94</v>
      </c>
    </row>
    <row r="3" spans="1:5">
      <c r="B3" s="7">
        <v>27.32</v>
      </c>
      <c r="C3" s="7">
        <v>32.1</v>
      </c>
      <c r="D3" s="7">
        <v>14.08</v>
      </c>
      <c r="E3" s="7">
        <v>40.130000000000003</v>
      </c>
    </row>
    <row r="4" spans="1:5">
      <c r="B4" s="7">
        <v>18.87</v>
      </c>
      <c r="C4" s="7">
        <v>33.729999999999997</v>
      </c>
      <c r="D4" s="7">
        <v>18.579999999999998</v>
      </c>
      <c r="E4" s="7">
        <v>53.79</v>
      </c>
    </row>
    <row r="5" spans="1:5">
      <c r="B5" s="7">
        <v>15.09</v>
      </c>
      <c r="C5" s="7">
        <v>46.5</v>
      </c>
      <c r="D5" s="7">
        <v>25.3</v>
      </c>
      <c r="E5" s="7">
        <v>59.11</v>
      </c>
    </row>
    <row r="6" spans="1:5">
      <c r="B6" s="7">
        <v>23.55</v>
      </c>
      <c r="C6" s="7">
        <v>22.01</v>
      </c>
      <c r="D6" s="7">
        <v>25.86</v>
      </c>
      <c r="E6" s="7">
        <v>27.73</v>
      </c>
    </row>
    <row r="7" spans="1:5">
      <c r="B7" s="7">
        <v>25.13</v>
      </c>
      <c r="C7" s="7">
        <v>32.770000000000003</v>
      </c>
      <c r="D7" s="7">
        <v>26.77</v>
      </c>
      <c r="E7" s="7">
        <v>47.23</v>
      </c>
    </row>
    <row r="8" spans="1:5">
      <c r="B8" s="7">
        <v>13.54</v>
      </c>
      <c r="C8" s="7">
        <v>34.700000000000003</v>
      </c>
      <c r="D8" s="7">
        <v>17.510000000000002</v>
      </c>
      <c r="E8" s="7">
        <v>39.89</v>
      </c>
    </row>
    <row r="9" spans="1:5">
      <c r="B9" s="7">
        <v>19.66</v>
      </c>
      <c r="C9" s="7">
        <v>36.590000000000003</v>
      </c>
      <c r="D9" s="7">
        <v>18.97</v>
      </c>
      <c r="E9" s="7">
        <v>58.26</v>
      </c>
    </row>
    <row r="10" spans="1:5">
      <c r="B10" s="7">
        <v>12.59</v>
      </c>
      <c r="C10" s="7">
        <v>35.770000000000003</v>
      </c>
      <c r="D10" s="7">
        <v>13.64</v>
      </c>
      <c r="E10" s="7">
        <v>31.49</v>
      </c>
    </row>
    <row r="11" spans="1:5">
      <c r="B11" s="7">
        <v>17.829999999999998</v>
      </c>
      <c r="C11" s="7">
        <v>26.87</v>
      </c>
      <c r="D11" s="7">
        <v>12.66</v>
      </c>
      <c r="E11" s="7">
        <v>39.42</v>
      </c>
    </row>
    <row r="12" spans="1:5">
      <c r="B12" s="7">
        <v>18.170000000000002</v>
      </c>
      <c r="C12" s="7">
        <v>20.51</v>
      </c>
      <c r="D12" s="7">
        <v>18.079999999999998</v>
      </c>
      <c r="E12" s="7">
        <v>40.369999999999997</v>
      </c>
    </row>
    <row r="13" spans="1:5">
      <c r="B13" s="7">
        <v>18.149999999999999</v>
      </c>
      <c r="C13" s="7">
        <v>17.22</v>
      </c>
      <c r="D13" s="7">
        <v>22.26</v>
      </c>
      <c r="E13" s="7">
        <v>66.400000000000006</v>
      </c>
    </row>
    <row r="14" spans="1:5">
      <c r="B14" s="7">
        <v>14.76</v>
      </c>
      <c r="C14" s="7">
        <v>21.36</v>
      </c>
      <c r="D14" s="7">
        <v>14.7</v>
      </c>
      <c r="E14" s="7">
        <v>61.36</v>
      </c>
    </row>
    <row r="15" spans="1:5">
      <c r="B15" s="7">
        <v>18.399999999999999</v>
      </c>
      <c r="C15" s="7">
        <v>56.62</v>
      </c>
      <c r="D15" s="7">
        <v>18.54</v>
      </c>
      <c r="E15" s="7">
        <v>68.17</v>
      </c>
    </row>
    <row r="16" spans="1:5">
      <c r="B16" s="7">
        <v>19.84</v>
      </c>
      <c r="C16" s="7">
        <v>53.68</v>
      </c>
      <c r="D16" s="7">
        <v>24.48</v>
      </c>
      <c r="E16" s="7"/>
    </row>
    <row r="17" spans="2:5">
      <c r="B17" s="7">
        <v>16.54</v>
      </c>
      <c r="C17" s="7">
        <v>30.34</v>
      </c>
      <c r="D17" s="7">
        <v>32.6</v>
      </c>
      <c r="E17" s="7"/>
    </row>
    <row r="18" spans="2:5">
      <c r="B18" s="7">
        <v>13.05</v>
      </c>
      <c r="C18" s="7">
        <v>17.27</v>
      </c>
      <c r="D18" s="7">
        <v>30.77</v>
      </c>
      <c r="E18" s="7"/>
    </row>
    <row r="19" spans="2:5">
      <c r="B19" s="7"/>
      <c r="C19" s="7">
        <v>18.77</v>
      </c>
      <c r="D19" s="7">
        <v>33.81</v>
      </c>
      <c r="E19" s="7"/>
    </row>
    <row r="20" spans="2:5">
      <c r="B20" s="7"/>
      <c r="C20" s="7"/>
      <c r="D20" s="7">
        <v>22.63</v>
      </c>
      <c r="E20" s="7"/>
    </row>
    <row r="21" spans="2:5">
      <c r="B21" s="7"/>
      <c r="C21" s="7"/>
      <c r="D21" s="7">
        <v>28.78</v>
      </c>
      <c r="E21" s="7"/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6"/>
  <sheetViews>
    <sheetView topLeftCell="D1" workbookViewId="0">
      <selection activeCell="T29" sqref="T29"/>
    </sheetView>
  </sheetViews>
  <sheetFormatPr baseColWidth="10" defaultColWidth="8.83203125" defaultRowHeight="15"/>
  <cols>
    <col min="2" max="16" width="8.6640625"/>
  </cols>
  <sheetData>
    <row r="1" spans="1:15">
      <c r="A1" s="1" t="s">
        <v>580</v>
      </c>
    </row>
    <row r="2" spans="1:15">
      <c r="A2" s="1"/>
      <c r="B2" s="1" t="s">
        <v>595</v>
      </c>
      <c r="C2" s="1"/>
      <c r="D2" s="1"/>
      <c r="E2" s="1"/>
      <c r="F2" s="1"/>
      <c r="G2" s="1"/>
      <c r="H2" s="1" t="s">
        <v>605</v>
      </c>
      <c r="I2" s="1"/>
      <c r="J2" s="1"/>
      <c r="K2" s="1"/>
      <c r="L2" s="1"/>
      <c r="M2" s="1"/>
      <c r="O2" s="1"/>
    </row>
    <row r="3" spans="1:15">
      <c r="A3" s="1"/>
      <c r="B3" s="1" t="s">
        <v>606</v>
      </c>
      <c r="C3" s="1"/>
      <c r="D3" s="1"/>
      <c r="E3" s="1" t="s">
        <v>607</v>
      </c>
      <c r="F3" s="1"/>
      <c r="G3" s="1"/>
      <c r="H3" s="1" t="s">
        <v>606</v>
      </c>
      <c r="I3" s="1"/>
      <c r="J3" s="1"/>
      <c r="K3" s="1" t="s">
        <v>608</v>
      </c>
      <c r="L3" s="1"/>
      <c r="M3" s="1"/>
      <c r="O3" s="1"/>
    </row>
    <row r="4" spans="1:15">
      <c r="A4" s="1" t="s">
        <v>71</v>
      </c>
      <c r="B4" s="1">
        <v>1</v>
      </c>
      <c r="C4" s="1">
        <v>1</v>
      </c>
      <c r="D4" s="1">
        <v>1</v>
      </c>
      <c r="E4" s="1">
        <v>4.6865835605934532</v>
      </c>
      <c r="F4" s="1">
        <v>5.5997374714301511</v>
      </c>
      <c r="G4" s="1">
        <v>7.5931667489581116</v>
      </c>
      <c r="H4" s="1">
        <v>0.22644492218984419</v>
      </c>
      <c r="I4" s="1">
        <v>0.52171356186825923</v>
      </c>
      <c r="J4" s="1">
        <v>7.2952519577260802E-2</v>
      </c>
      <c r="K4" s="1">
        <v>0.61695083258850025</v>
      </c>
      <c r="L4" s="1">
        <v>1.8832558210649357</v>
      </c>
      <c r="M4" s="1">
        <v>1.5407465599777437</v>
      </c>
      <c r="O4" s="1"/>
    </row>
    <row r="5" spans="1:15">
      <c r="A5" s="1" t="s">
        <v>35</v>
      </c>
      <c r="B5" s="1">
        <v>1</v>
      </c>
      <c r="C5" s="1">
        <v>1</v>
      </c>
      <c r="D5" s="1">
        <v>1</v>
      </c>
      <c r="E5" s="1">
        <v>1.8156270793494211</v>
      </c>
      <c r="F5" s="1">
        <v>1.300947170816904</v>
      </c>
      <c r="G5" s="1">
        <v>1.800103278229229</v>
      </c>
      <c r="H5" s="1">
        <v>0.14435873319277351</v>
      </c>
      <c r="I5" s="1">
        <v>0.3270064710817398</v>
      </c>
      <c r="J5" s="1">
        <v>0.13583538185026259</v>
      </c>
      <c r="K5" s="1">
        <v>0.10011939322811075</v>
      </c>
      <c r="L5" s="1">
        <v>9.9490458349852762E-2</v>
      </c>
      <c r="M5" s="1">
        <v>0.11725563395841615</v>
      </c>
      <c r="O5" s="1"/>
    </row>
    <row r="6" spans="1:15">
      <c r="A6" s="1" t="s">
        <v>31</v>
      </c>
      <c r="B6" s="1">
        <v>1</v>
      </c>
      <c r="C6" s="1">
        <v>1</v>
      </c>
      <c r="D6" s="1">
        <v>1</v>
      </c>
      <c r="E6" s="1">
        <v>125.48761851474923</v>
      </c>
      <c r="F6" s="1">
        <v>164.57705478254579</v>
      </c>
      <c r="G6" s="1">
        <v>132.06977084354043</v>
      </c>
      <c r="H6" s="1">
        <v>4.654866043135187E-2</v>
      </c>
      <c r="I6" s="1">
        <v>0.15145982824942525</v>
      </c>
      <c r="J6" s="1">
        <v>4.4887516128127983E-2</v>
      </c>
      <c r="K6" s="1">
        <v>11.311577248555896</v>
      </c>
      <c r="L6" s="1">
        <v>12.985362574529105</v>
      </c>
      <c r="M6" s="1">
        <v>13.568460146183151</v>
      </c>
      <c r="O6" s="1"/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7"/>
  <sheetViews>
    <sheetView workbookViewId="0">
      <selection activeCell="B4" sqref="B4"/>
    </sheetView>
  </sheetViews>
  <sheetFormatPr baseColWidth="10" defaultColWidth="8.83203125" defaultRowHeight="15"/>
  <cols>
    <col min="1" max="1" width="10.6640625" style="1" customWidth="1"/>
    <col min="2" max="6" width="8.6640625" style="1"/>
    <col min="7" max="7" width="11" style="1" customWidth="1"/>
    <col min="8" max="13" width="8.6640625" style="1"/>
  </cols>
  <sheetData>
    <row r="1" spans="1:11">
      <c r="A1" s="1" t="s">
        <v>809</v>
      </c>
      <c r="G1" s="1" t="s">
        <v>808</v>
      </c>
    </row>
    <row r="2" spans="1:11">
      <c r="A2" s="1" t="s">
        <v>600</v>
      </c>
      <c r="B2" s="1" t="s">
        <v>596</v>
      </c>
      <c r="C2" s="1" t="s">
        <v>597</v>
      </c>
      <c r="D2" s="1" t="s">
        <v>594</v>
      </c>
      <c r="E2" s="1" t="s">
        <v>598</v>
      </c>
      <c r="G2" s="1" t="s">
        <v>599</v>
      </c>
      <c r="H2" s="1" t="s">
        <v>596</v>
      </c>
      <c r="I2" s="1" t="s">
        <v>597</v>
      </c>
      <c r="J2" s="1" t="s">
        <v>594</v>
      </c>
      <c r="K2" s="1" t="s">
        <v>598</v>
      </c>
    </row>
    <row r="3" spans="1:11">
      <c r="B3" s="7">
        <v>1</v>
      </c>
      <c r="C3" s="7">
        <v>4</v>
      </c>
      <c r="D3" s="7">
        <v>7</v>
      </c>
      <c r="E3" s="7">
        <v>4</v>
      </c>
      <c r="H3" s="7">
        <v>1</v>
      </c>
      <c r="I3" s="7">
        <v>1</v>
      </c>
      <c r="J3" s="7">
        <v>7</v>
      </c>
      <c r="K3" s="7">
        <v>4</v>
      </c>
    </row>
    <row r="4" spans="1:11">
      <c r="B4" s="7">
        <v>2</v>
      </c>
      <c r="C4" s="7">
        <v>0</v>
      </c>
      <c r="D4" s="7">
        <v>0</v>
      </c>
      <c r="E4" s="7">
        <v>4</v>
      </c>
      <c r="H4" s="7">
        <v>2</v>
      </c>
      <c r="I4" s="7">
        <v>1</v>
      </c>
      <c r="J4" s="7">
        <v>0</v>
      </c>
      <c r="K4" s="7">
        <v>3</v>
      </c>
    </row>
    <row r="5" spans="1:11">
      <c r="B5" s="7">
        <v>2</v>
      </c>
      <c r="C5" s="7">
        <v>0</v>
      </c>
      <c r="D5" s="7">
        <v>5</v>
      </c>
      <c r="E5" s="7">
        <v>3</v>
      </c>
      <c r="H5" s="7">
        <v>2</v>
      </c>
      <c r="I5" s="7">
        <v>2</v>
      </c>
      <c r="J5" s="7">
        <v>2</v>
      </c>
      <c r="K5" s="7">
        <v>3</v>
      </c>
    </row>
    <row r="6" spans="1:11">
      <c r="B6" s="7">
        <v>1</v>
      </c>
      <c r="C6" s="7">
        <v>0</v>
      </c>
      <c r="D6" s="7">
        <v>5</v>
      </c>
      <c r="E6" s="7">
        <v>5</v>
      </c>
      <c r="H6" s="7">
        <v>2</v>
      </c>
      <c r="I6" s="7">
        <v>1</v>
      </c>
      <c r="J6" s="7">
        <v>0</v>
      </c>
      <c r="K6" s="7">
        <v>0</v>
      </c>
    </row>
    <row r="7" spans="1:11">
      <c r="B7" s="7">
        <v>0</v>
      </c>
      <c r="C7" s="7">
        <v>0</v>
      </c>
      <c r="D7" s="7">
        <v>2</v>
      </c>
      <c r="E7" s="7">
        <v>8</v>
      </c>
      <c r="H7" s="7">
        <v>1</v>
      </c>
      <c r="I7" s="7">
        <v>1</v>
      </c>
      <c r="J7" s="7">
        <v>1</v>
      </c>
      <c r="K7" s="7">
        <v>9</v>
      </c>
    </row>
    <row r="8" spans="1:11">
      <c r="B8" s="7">
        <v>2</v>
      </c>
      <c r="C8" s="7">
        <v>0</v>
      </c>
      <c r="D8" s="7">
        <v>2</v>
      </c>
      <c r="E8" s="7">
        <v>0</v>
      </c>
      <c r="H8" s="7">
        <v>2</v>
      </c>
      <c r="I8" s="7">
        <v>1</v>
      </c>
      <c r="J8" s="7">
        <v>0</v>
      </c>
      <c r="K8" s="7">
        <v>9</v>
      </c>
    </row>
    <row r="9" spans="1:11">
      <c r="B9" s="7">
        <v>5</v>
      </c>
      <c r="C9" s="7">
        <v>1</v>
      </c>
      <c r="D9" s="7">
        <v>2</v>
      </c>
      <c r="E9" s="7">
        <v>6</v>
      </c>
      <c r="H9" s="7">
        <v>2</v>
      </c>
      <c r="I9" s="7">
        <v>1</v>
      </c>
      <c r="J9" s="7">
        <v>1</v>
      </c>
      <c r="K9" s="7">
        <v>0</v>
      </c>
    </row>
    <row r="10" spans="1:11">
      <c r="B10" s="7">
        <v>5</v>
      </c>
      <c r="C10" s="7">
        <v>0</v>
      </c>
      <c r="D10" s="7">
        <v>1</v>
      </c>
      <c r="E10" s="7">
        <v>0</v>
      </c>
      <c r="H10" s="7">
        <v>1</v>
      </c>
      <c r="I10" s="7">
        <v>2</v>
      </c>
      <c r="J10" s="7">
        <v>1</v>
      </c>
      <c r="K10" s="7">
        <v>0</v>
      </c>
    </row>
    <row r="11" spans="1:11">
      <c r="B11" s="7">
        <v>7</v>
      </c>
      <c r="C11" s="7">
        <v>0</v>
      </c>
      <c r="D11" s="7">
        <v>1</v>
      </c>
      <c r="E11" s="7">
        <v>6</v>
      </c>
      <c r="H11" s="7">
        <v>2</v>
      </c>
      <c r="I11" s="7">
        <v>1</v>
      </c>
      <c r="J11" s="7">
        <v>5</v>
      </c>
      <c r="K11" s="7">
        <v>6</v>
      </c>
    </row>
    <row r="12" spans="1:11">
      <c r="B12" s="7">
        <v>3</v>
      </c>
      <c r="C12" s="7">
        <v>0</v>
      </c>
      <c r="D12" s="7">
        <v>4</v>
      </c>
      <c r="E12" s="7">
        <v>5</v>
      </c>
      <c r="H12" s="7">
        <v>2</v>
      </c>
      <c r="I12" s="7">
        <v>1</v>
      </c>
      <c r="J12" s="7">
        <v>1</v>
      </c>
      <c r="K12" s="7">
        <v>0</v>
      </c>
    </row>
    <row r="13" spans="1:11">
      <c r="B13" s="7">
        <v>1</v>
      </c>
      <c r="C13" s="7">
        <v>1</v>
      </c>
      <c r="D13" s="7">
        <v>14</v>
      </c>
      <c r="E13" s="7">
        <v>6</v>
      </c>
      <c r="H13" s="7">
        <v>2</v>
      </c>
      <c r="I13" s="7">
        <v>2</v>
      </c>
      <c r="J13" s="7">
        <v>0</v>
      </c>
      <c r="K13" s="7">
        <v>6</v>
      </c>
    </row>
    <row r="14" spans="1:11">
      <c r="B14" s="7">
        <v>3</v>
      </c>
      <c r="C14" s="7">
        <v>5</v>
      </c>
      <c r="D14" s="7">
        <v>7</v>
      </c>
      <c r="E14" s="7">
        <v>6</v>
      </c>
      <c r="H14" s="7">
        <v>1</v>
      </c>
      <c r="I14" s="7">
        <v>3</v>
      </c>
      <c r="J14" s="7">
        <v>6</v>
      </c>
      <c r="K14" s="7">
        <v>6</v>
      </c>
    </row>
    <row r="15" spans="1:11">
      <c r="B15" s="7">
        <v>3</v>
      </c>
      <c r="C15" s="7">
        <v>0</v>
      </c>
      <c r="D15" s="7">
        <v>8</v>
      </c>
      <c r="E15" s="7">
        <v>10</v>
      </c>
      <c r="H15" s="7">
        <v>2</v>
      </c>
      <c r="I15" s="7">
        <v>1</v>
      </c>
      <c r="J15" s="7">
        <v>16</v>
      </c>
      <c r="K15" s="7">
        <v>4</v>
      </c>
    </row>
    <row r="16" spans="1:11">
      <c r="B16" s="7">
        <v>0</v>
      </c>
      <c r="C16" s="7">
        <v>1</v>
      </c>
      <c r="D16" s="7">
        <v>2</v>
      </c>
      <c r="E16" s="7">
        <v>0</v>
      </c>
      <c r="H16" s="7">
        <v>2</v>
      </c>
      <c r="I16" s="7">
        <v>1</v>
      </c>
      <c r="J16" s="7">
        <v>4</v>
      </c>
      <c r="K16" s="7">
        <v>0</v>
      </c>
    </row>
    <row r="17" spans="2:11">
      <c r="B17" s="7">
        <v>2</v>
      </c>
      <c r="C17" s="7">
        <v>1</v>
      </c>
      <c r="D17" s="7">
        <v>3</v>
      </c>
      <c r="E17" s="7">
        <v>0</v>
      </c>
      <c r="H17" s="7">
        <v>2</v>
      </c>
      <c r="I17" s="7">
        <v>2</v>
      </c>
      <c r="J17" s="7">
        <v>0</v>
      </c>
      <c r="K17" s="7">
        <v>0</v>
      </c>
    </row>
    <row r="18" spans="2:11">
      <c r="B18" s="7">
        <v>3</v>
      </c>
      <c r="C18" s="7">
        <v>3</v>
      </c>
      <c r="D18" s="7">
        <v>15</v>
      </c>
      <c r="E18" s="7">
        <v>4</v>
      </c>
      <c r="H18" s="7">
        <v>2</v>
      </c>
      <c r="I18" s="7">
        <v>2</v>
      </c>
      <c r="J18" s="7">
        <v>0</v>
      </c>
      <c r="K18" s="7">
        <v>4</v>
      </c>
    </row>
    <row r="19" spans="2:11">
      <c r="B19" s="7">
        <v>5</v>
      </c>
      <c r="C19" s="7">
        <v>1</v>
      </c>
      <c r="D19" s="7">
        <v>3</v>
      </c>
      <c r="E19" s="7">
        <v>4</v>
      </c>
      <c r="H19" s="7">
        <v>1</v>
      </c>
      <c r="I19" s="7">
        <v>1</v>
      </c>
      <c r="J19" s="7">
        <v>1</v>
      </c>
      <c r="K19" s="7">
        <v>4</v>
      </c>
    </row>
    <row r="20" spans="2:11">
      <c r="B20" s="7">
        <v>1</v>
      </c>
      <c r="C20" s="7">
        <v>0</v>
      </c>
      <c r="D20" s="7">
        <v>0</v>
      </c>
      <c r="E20" s="7">
        <v>2</v>
      </c>
      <c r="H20" s="7">
        <v>3</v>
      </c>
      <c r="I20" s="7">
        <v>1</v>
      </c>
      <c r="J20" s="7">
        <v>5</v>
      </c>
      <c r="K20" s="7">
        <v>0</v>
      </c>
    </row>
    <row r="21" spans="2:11">
      <c r="B21" s="7">
        <v>0</v>
      </c>
      <c r="C21" s="7">
        <v>0</v>
      </c>
      <c r="D21" s="7">
        <v>0</v>
      </c>
      <c r="E21" s="7">
        <v>0</v>
      </c>
      <c r="H21" s="7">
        <v>2</v>
      </c>
      <c r="I21" s="7">
        <v>1</v>
      </c>
      <c r="J21" s="7">
        <v>0</v>
      </c>
      <c r="K21" s="7">
        <v>0</v>
      </c>
    </row>
    <row r="22" spans="2:11">
      <c r="B22" s="7">
        <v>1</v>
      </c>
      <c r="C22" s="7">
        <v>0</v>
      </c>
      <c r="D22" s="7">
        <v>0</v>
      </c>
      <c r="E22" s="7">
        <v>0</v>
      </c>
      <c r="H22" s="7">
        <v>1</v>
      </c>
      <c r="I22" s="7">
        <v>0</v>
      </c>
      <c r="J22" s="7">
        <v>0</v>
      </c>
      <c r="K22" s="7">
        <v>0</v>
      </c>
    </row>
    <row r="23" spans="2:11">
      <c r="B23" s="7">
        <v>1</v>
      </c>
      <c r="C23" s="7">
        <v>0</v>
      </c>
      <c r="D23" s="7">
        <v>13</v>
      </c>
      <c r="E23" s="7">
        <v>0</v>
      </c>
      <c r="H23" s="7">
        <v>2</v>
      </c>
      <c r="I23" s="7">
        <v>0</v>
      </c>
      <c r="J23" s="7">
        <v>2</v>
      </c>
      <c r="K23" s="7">
        <v>0</v>
      </c>
    </row>
    <row r="24" spans="2:11">
      <c r="B24" s="7">
        <v>0</v>
      </c>
      <c r="C24" s="7">
        <v>2</v>
      </c>
      <c r="D24" s="7">
        <v>3</v>
      </c>
      <c r="E24" s="7">
        <v>5</v>
      </c>
      <c r="H24" s="7">
        <v>1</v>
      </c>
      <c r="I24" s="7">
        <v>0</v>
      </c>
      <c r="J24" s="7">
        <v>1</v>
      </c>
      <c r="K24" s="7">
        <v>5</v>
      </c>
    </row>
    <row r="25" spans="2:11">
      <c r="B25" s="7">
        <v>0</v>
      </c>
      <c r="C25" s="7">
        <v>1</v>
      </c>
      <c r="D25" s="7">
        <v>25</v>
      </c>
      <c r="E25" s="7">
        <v>3</v>
      </c>
      <c r="H25" s="7">
        <v>2</v>
      </c>
      <c r="I25" s="7">
        <v>0</v>
      </c>
      <c r="J25" s="7">
        <v>0</v>
      </c>
      <c r="K25" s="7">
        <v>3</v>
      </c>
    </row>
    <row r="26" spans="2:11">
      <c r="B26" s="7">
        <v>0</v>
      </c>
      <c r="C26" s="7">
        <v>0</v>
      </c>
      <c r="D26" s="7">
        <v>0</v>
      </c>
      <c r="E26" s="7">
        <v>3</v>
      </c>
      <c r="H26" s="7">
        <v>2</v>
      </c>
      <c r="I26" s="7">
        <v>0</v>
      </c>
      <c r="J26" s="7">
        <v>7</v>
      </c>
      <c r="K26" s="7">
        <v>1</v>
      </c>
    </row>
    <row r="27" spans="2:11">
      <c r="B27" s="7">
        <v>2</v>
      </c>
      <c r="C27" s="7">
        <v>2</v>
      </c>
      <c r="D27" s="7">
        <v>0</v>
      </c>
      <c r="E27" s="7">
        <v>3</v>
      </c>
      <c r="H27" s="7">
        <v>3</v>
      </c>
      <c r="I27" s="7">
        <v>0</v>
      </c>
      <c r="J27" s="7">
        <v>16</v>
      </c>
      <c r="K27" s="7">
        <v>9</v>
      </c>
    </row>
    <row r="28" spans="2:11">
      <c r="B28" s="7">
        <v>2</v>
      </c>
      <c r="C28" s="7">
        <v>4</v>
      </c>
      <c r="D28" s="7">
        <v>0</v>
      </c>
      <c r="E28" s="7">
        <v>6</v>
      </c>
      <c r="H28" s="7">
        <v>1</v>
      </c>
      <c r="I28" s="7">
        <v>0</v>
      </c>
      <c r="J28" s="7">
        <v>2</v>
      </c>
      <c r="K28" s="7">
        <v>7</v>
      </c>
    </row>
    <row r="29" spans="2:11">
      <c r="B29" s="7">
        <v>1</v>
      </c>
      <c r="C29" s="7">
        <v>0</v>
      </c>
      <c r="D29" s="7">
        <v>4</v>
      </c>
      <c r="E29" s="7">
        <v>4</v>
      </c>
      <c r="H29" s="7">
        <v>2</v>
      </c>
      <c r="I29" s="7">
        <v>0</v>
      </c>
      <c r="J29" s="7">
        <v>2</v>
      </c>
      <c r="K29" s="7">
        <v>4</v>
      </c>
    </row>
    <row r="30" spans="2:11">
      <c r="B30" s="7">
        <v>1</v>
      </c>
      <c r="C30" s="7">
        <v>1</v>
      </c>
      <c r="D30" s="7">
        <v>15</v>
      </c>
      <c r="E30" s="7">
        <v>0</v>
      </c>
      <c r="H30" s="7">
        <v>2</v>
      </c>
      <c r="I30" s="7">
        <v>0</v>
      </c>
      <c r="J30" s="7">
        <v>0</v>
      </c>
      <c r="K30" s="7">
        <v>0</v>
      </c>
    </row>
    <row r="31" spans="2:11">
      <c r="B31" s="7">
        <v>1</v>
      </c>
      <c r="C31" s="7">
        <v>0</v>
      </c>
      <c r="D31" s="7">
        <v>0</v>
      </c>
      <c r="E31" s="7">
        <v>4</v>
      </c>
      <c r="H31" s="7">
        <v>2</v>
      </c>
      <c r="I31" s="7">
        <v>0</v>
      </c>
      <c r="J31" s="7">
        <v>0</v>
      </c>
      <c r="K31" s="7">
        <v>4</v>
      </c>
    </row>
    <row r="32" spans="2:11">
      <c r="B32" s="7">
        <v>3</v>
      </c>
      <c r="C32" s="7">
        <v>2</v>
      </c>
      <c r="D32" s="7">
        <v>0</v>
      </c>
      <c r="E32" s="7">
        <v>3</v>
      </c>
      <c r="H32" s="7">
        <v>3</v>
      </c>
      <c r="I32" s="7">
        <v>0</v>
      </c>
      <c r="J32" s="7">
        <v>18</v>
      </c>
      <c r="K32" s="7">
        <v>2</v>
      </c>
    </row>
    <row r="33" spans="2:11">
      <c r="B33" s="7">
        <v>2</v>
      </c>
      <c r="C33" s="7">
        <v>3</v>
      </c>
      <c r="D33" s="7">
        <v>8</v>
      </c>
      <c r="E33" s="7">
        <v>2</v>
      </c>
      <c r="H33" s="7">
        <v>2</v>
      </c>
      <c r="I33" s="7">
        <v>0</v>
      </c>
      <c r="J33" s="7">
        <v>0</v>
      </c>
      <c r="K33" s="7">
        <v>2</v>
      </c>
    </row>
    <row r="34" spans="2:11">
      <c r="B34" s="7">
        <v>2</v>
      </c>
      <c r="C34" s="7">
        <v>0</v>
      </c>
      <c r="D34" s="7">
        <v>17</v>
      </c>
      <c r="E34" s="7">
        <v>0</v>
      </c>
      <c r="H34" s="7">
        <v>1</v>
      </c>
      <c r="I34" s="7">
        <v>0</v>
      </c>
      <c r="J34" s="7">
        <v>0</v>
      </c>
      <c r="K34" s="7">
        <v>0</v>
      </c>
    </row>
    <row r="35" spans="2:11">
      <c r="B35" s="7">
        <v>1</v>
      </c>
      <c r="C35" s="7">
        <v>0</v>
      </c>
      <c r="D35" s="7">
        <v>2</v>
      </c>
      <c r="E35" s="7">
        <v>0</v>
      </c>
      <c r="H35" s="7">
        <v>2</v>
      </c>
      <c r="I35" s="7">
        <v>0</v>
      </c>
      <c r="J35" s="7">
        <v>3</v>
      </c>
      <c r="K35" s="7">
        <v>0</v>
      </c>
    </row>
    <row r="36" spans="2:11">
      <c r="B36" s="7">
        <v>4</v>
      </c>
      <c r="C36" s="7">
        <v>0</v>
      </c>
      <c r="D36" s="7">
        <v>2</v>
      </c>
      <c r="E36" s="7">
        <v>0</v>
      </c>
      <c r="H36" s="7">
        <v>1</v>
      </c>
      <c r="I36" s="7">
        <v>0</v>
      </c>
      <c r="J36" s="7">
        <v>0</v>
      </c>
      <c r="K36" s="7">
        <v>0</v>
      </c>
    </row>
    <row r="37" spans="2:11">
      <c r="B37" s="7">
        <v>1</v>
      </c>
      <c r="C37" s="7">
        <v>2</v>
      </c>
      <c r="D37" s="7">
        <v>0</v>
      </c>
      <c r="E37" s="7">
        <v>3</v>
      </c>
      <c r="H37" s="7">
        <v>1</v>
      </c>
      <c r="I37" s="7">
        <v>0</v>
      </c>
      <c r="J37" s="7">
        <v>12</v>
      </c>
      <c r="K37" s="7">
        <v>3</v>
      </c>
    </row>
    <row r="38" spans="2:11">
      <c r="B38" s="7">
        <v>1</v>
      </c>
      <c r="C38" s="7">
        <v>2</v>
      </c>
      <c r="D38" s="7">
        <v>6</v>
      </c>
      <c r="E38" s="7">
        <v>3</v>
      </c>
      <c r="H38" s="7">
        <v>2</v>
      </c>
      <c r="I38" s="7">
        <v>0</v>
      </c>
      <c r="J38" s="7">
        <v>13</v>
      </c>
      <c r="K38" s="7">
        <v>2</v>
      </c>
    </row>
    <row r="39" spans="2:11">
      <c r="B39" s="7">
        <v>4</v>
      </c>
      <c r="C39" s="7">
        <v>2</v>
      </c>
      <c r="D39" s="7">
        <v>29</v>
      </c>
      <c r="E39" s="7">
        <v>2</v>
      </c>
      <c r="H39" s="7">
        <v>0</v>
      </c>
      <c r="I39" s="7">
        <v>0</v>
      </c>
      <c r="J39" s="7">
        <v>2</v>
      </c>
      <c r="K39" s="7">
        <v>2</v>
      </c>
    </row>
    <row r="40" spans="2:11">
      <c r="B40" s="7">
        <v>2</v>
      </c>
      <c r="C40" s="7">
        <v>0</v>
      </c>
      <c r="D40" s="7">
        <v>2</v>
      </c>
      <c r="E40" s="7">
        <v>5</v>
      </c>
      <c r="H40" s="7">
        <v>0</v>
      </c>
      <c r="I40" s="7">
        <v>0</v>
      </c>
      <c r="J40" s="7">
        <v>4</v>
      </c>
      <c r="K40" s="7">
        <v>5</v>
      </c>
    </row>
    <row r="41" spans="2:11">
      <c r="B41" s="7">
        <v>1</v>
      </c>
      <c r="C41" s="7">
        <v>0</v>
      </c>
      <c r="D41" s="7">
        <v>2</v>
      </c>
      <c r="E41" s="7">
        <v>7</v>
      </c>
      <c r="H41" s="7">
        <v>0</v>
      </c>
      <c r="I41" s="7">
        <v>0</v>
      </c>
      <c r="J41" s="7">
        <v>2</v>
      </c>
      <c r="K41" s="7">
        <v>13</v>
      </c>
    </row>
    <row r="42" spans="2:11">
      <c r="B42" s="7">
        <v>3</v>
      </c>
      <c r="C42" s="7">
        <v>2</v>
      </c>
      <c r="D42" s="7">
        <v>1</v>
      </c>
      <c r="E42" s="7">
        <v>2</v>
      </c>
      <c r="H42" s="7">
        <v>0</v>
      </c>
      <c r="I42" s="7">
        <v>0</v>
      </c>
      <c r="J42" s="7">
        <v>0</v>
      </c>
      <c r="K42" s="7">
        <v>0</v>
      </c>
    </row>
    <row r="43" spans="2:11">
      <c r="B43" s="7">
        <v>0</v>
      </c>
      <c r="C43" s="7">
        <v>0</v>
      </c>
      <c r="D43" s="7">
        <v>0</v>
      </c>
      <c r="E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2:11">
      <c r="B44" s="7">
        <v>1</v>
      </c>
      <c r="C44" s="7">
        <v>3</v>
      </c>
      <c r="D44" s="7">
        <v>0</v>
      </c>
      <c r="E44" s="7">
        <v>0</v>
      </c>
      <c r="H44" s="7">
        <v>0</v>
      </c>
      <c r="I44" s="7">
        <v>0</v>
      </c>
      <c r="J44" s="7">
        <v>1</v>
      </c>
      <c r="K44" s="7">
        <v>0</v>
      </c>
    </row>
    <row r="45" spans="2:11">
      <c r="B45" s="7">
        <v>4</v>
      </c>
      <c r="C45" s="7">
        <v>0</v>
      </c>
      <c r="D45" s="7">
        <v>10</v>
      </c>
      <c r="E45" s="7">
        <v>2</v>
      </c>
      <c r="H45" s="7">
        <v>0</v>
      </c>
      <c r="I45" s="7">
        <v>0</v>
      </c>
      <c r="J45" s="7">
        <v>4</v>
      </c>
      <c r="K45" s="7">
        <v>5</v>
      </c>
    </row>
    <row r="46" spans="2:11">
      <c r="B46" s="7">
        <v>1</v>
      </c>
      <c r="C46" s="7">
        <v>0</v>
      </c>
      <c r="D46" s="7">
        <v>1</v>
      </c>
      <c r="E46" s="7">
        <v>4</v>
      </c>
      <c r="H46" s="7">
        <v>0</v>
      </c>
      <c r="I46" s="7">
        <v>0</v>
      </c>
      <c r="J46" s="7">
        <v>0</v>
      </c>
      <c r="K46" s="7">
        <v>4</v>
      </c>
    </row>
    <row r="47" spans="2:11">
      <c r="B47" s="7">
        <v>2</v>
      </c>
      <c r="C47" s="7">
        <v>3</v>
      </c>
      <c r="D47" s="7">
        <v>18</v>
      </c>
      <c r="E47" s="7">
        <v>5</v>
      </c>
      <c r="H47" s="7">
        <v>0</v>
      </c>
      <c r="I47" s="7">
        <v>0</v>
      </c>
      <c r="J47" s="7">
        <v>0</v>
      </c>
      <c r="K47" s="7">
        <v>4</v>
      </c>
    </row>
    <row r="48" spans="2:11">
      <c r="B48" s="7">
        <v>0</v>
      </c>
      <c r="C48" s="7">
        <v>3</v>
      </c>
      <c r="D48" s="7">
        <v>16</v>
      </c>
      <c r="E48" s="7">
        <v>1</v>
      </c>
      <c r="H48" s="7">
        <v>0</v>
      </c>
      <c r="I48" s="7">
        <v>0</v>
      </c>
      <c r="J48" s="7">
        <v>3</v>
      </c>
      <c r="K48" s="7">
        <v>7</v>
      </c>
    </row>
    <row r="49" spans="2:11">
      <c r="B49" s="7">
        <v>1</v>
      </c>
      <c r="C49" s="7">
        <v>7</v>
      </c>
      <c r="D49" s="7">
        <v>3</v>
      </c>
      <c r="E49" s="7">
        <v>7</v>
      </c>
      <c r="H49" s="7">
        <v>0</v>
      </c>
      <c r="I49" s="7">
        <v>0</v>
      </c>
      <c r="J49" s="7">
        <v>1</v>
      </c>
      <c r="K49" s="7">
        <v>0</v>
      </c>
    </row>
    <row r="50" spans="2:11">
      <c r="B50" s="7">
        <v>2</v>
      </c>
      <c r="C50" s="7">
        <v>1</v>
      </c>
      <c r="D50" s="7">
        <v>0</v>
      </c>
      <c r="E50" s="7">
        <v>0</v>
      </c>
      <c r="H50" s="7">
        <v>0</v>
      </c>
      <c r="I50" s="7">
        <v>0</v>
      </c>
      <c r="J50" s="7">
        <v>2</v>
      </c>
      <c r="K50" s="7">
        <v>0</v>
      </c>
    </row>
    <row r="51" spans="2:11">
      <c r="B51" s="7">
        <v>5</v>
      </c>
      <c r="C51" s="7">
        <v>0</v>
      </c>
      <c r="D51" s="7">
        <v>2</v>
      </c>
      <c r="E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2:11">
      <c r="B52" s="7">
        <v>3</v>
      </c>
      <c r="C52" s="7">
        <v>0</v>
      </c>
      <c r="D52" s="7">
        <v>1</v>
      </c>
      <c r="E52" s="7">
        <v>5</v>
      </c>
      <c r="H52" s="7">
        <v>0</v>
      </c>
      <c r="I52" s="7">
        <v>0</v>
      </c>
      <c r="J52" s="7">
        <v>1</v>
      </c>
      <c r="K52" s="7">
        <v>4</v>
      </c>
    </row>
    <row r="53" spans="2:11">
      <c r="B53" s="7">
        <v>6</v>
      </c>
      <c r="C53" s="7">
        <v>1</v>
      </c>
      <c r="D53" s="7">
        <v>5</v>
      </c>
      <c r="E53" s="7">
        <v>1</v>
      </c>
      <c r="H53" s="7">
        <v>0</v>
      </c>
      <c r="I53" s="7">
        <v>0</v>
      </c>
      <c r="J53" s="7">
        <v>24</v>
      </c>
      <c r="K53" s="7">
        <v>4</v>
      </c>
    </row>
    <row r="54" spans="2:11">
      <c r="B54" s="7">
        <v>0</v>
      </c>
      <c r="C54" s="7">
        <v>4</v>
      </c>
      <c r="D54" s="7">
        <v>1</v>
      </c>
      <c r="E54" s="7">
        <v>2</v>
      </c>
      <c r="H54" s="7">
        <v>0</v>
      </c>
      <c r="I54" s="7">
        <v>0</v>
      </c>
      <c r="J54" s="7">
        <v>18</v>
      </c>
      <c r="K54" s="7">
        <v>6</v>
      </c>
    </row>
    <row r="55" spans="2:11">
      <c r="B55" s="7">
        <v>5</v>
      </c>
      <c r="C55" s="7">
        <v>0</v>
      </c>
      <c r="D55" s="7">
        <v>17</v>
      </c>
      <c r="E55" s="7">
        <v>2</v>
      </c>
      <c r="H55" s="7">
        <v>0</v>
      </c>
      <c r="I55" s="7">
        <v>0</v>
      </c>
      <c r="J55" s="7">
        <v>5</v>
      </c>
      <c r="K55" s="7">
        <v>7</v>
      </c>
    </row>
    <row r="56" spans="2:11">
      <c r="B56" s="7">
        <v>0</v>
      </c>
      <c r="C56" s="7">
        <v>0</v>
      </c>
      <c r="D56" s="7">
        <v>8</v>
      </c>
      <c r="E56" s="7">
        <v>4</v>
      </c>
      <c r="H56" s="7">
        <v>0</v>
      </c>
      <c r="I56" s="7">
        <v>0</v>
      </c>
      <c r="J56" s="7">
        <v>0</v>
      </c>
      <c r="K56" s="7">
        <v>5</v>
      </c>
    </row>
    <row r="57" spans="2:11">
      <c r="B57" s="7">
        <v>2</v>
      </c>
      <c r="C57" s="7">
        <v>1</v>
      </c>
      <c r="D57" s="7">
        <v>1</v>
      </c>
      <c r="E57" s="7">
        <v>3</v>
      </c>
      <c r="H57" s="7">
        <v>0</v>
      </c>
      <c r="I57" s="7">
        <v>0</v>
      </c>
      <c r="J57" s="7">
        <v>0</v>
      </c>
      <c r="K57" s="7">
        <v>1</v>
      </c>
    </row>
    <row r="58" spans="2:11">
      <c r="B58" s="7">
        <v>1</v>
      </c>
      <c r="C58" s="7"/>
      <c r="D58" s="7">
        <v>0</v>
      </c>
      <c r="E58" s="7">
        <v>4</v>
      </c>
      <c r="H58" s="7">
        <v>0</v>
      </c>
      <c r="I58" s="7"/>
      <c r="J58" s="7">
        <v>0</v>
      </c>
      <c r="K58" s="7">
        <v>0</v>
      </c>
    </row>
    <row r="59" spans="2:11">
      <c r="B59" s="7">
        <v>2</v>
      </c>
      <c r="C59" s="7"/>
      <c r="D59" s="7">
        <v>0</v>
      </c>
      <c r="E59" s="7">
        <v>7</v>
      </c>
      <c r="H59" s="7">
        <v>0</v>
      </c>
      <c r="I59" s="7"/>
      <c r="J59" s="7">
        <v>17</v>
      </c>
      <c r="K59" s="7">
        <v>7</v>
      </c>
    </row>
    <row r="60" spans="2:11">
      <c r="B60" s="7">
        <v>4</v>
      </c>
      <c r="C60" s="7"/>
      <c r="D60" s="7">
        <v>0</v>
      </c>
      <c r="E60" s="7">
        <v>2</v>
      </c>
      <c r="H60" s="7">
        <v>0</v>
      </c>
      <c r="I60" s="7"/>
      <c r="J60" s="7">
        <v>0</v>
      </c>
      <c r="K60" s="7">
        <v>8</v>
      </c>
    </row>
    <row r="61" spans="2:11">
      <c r="B61" s="7">
        <v>4</v>
      </c>
      <c r="C61" s="7"/>
      <c r="D61" s="7">
        <v>9</v>
      </c>
      <c r="E61" s="7">
        <v>7</v>
      </c>
      <c r="H61" s="7">
        <v>0</v>
      </c>
      <c r="I61" s="7"/>
      <c r="J61" s="7">
        <v>1</v>
      </c>
      <c r="K61" s="7">
        <v>8</v>
      </c>
    </row>
    <row r="62" spans="2:11">
      <c r="B62" s="7">
        <v>2</v>
      </c>
      <c r="C62" s="7"/>
      <c r="D62" s="7">
        <v>1</v>
      </c>
      <c r="E62" s="7">
        <v>1</v>
      </c>
      <c r="H62" s="7">
        <v>0</v>
      </c>
      <c r="I62" s="7"/>
      <c r="J62" s="7">
        <v>3</v>
      </c>
      <c r="K62" s="7">
        <v>3</v>
      </c>
    </row>
    <row r="63" spans="2:11">
      <c r="B63" s="7">
        <v>3</v>
      </c>
      <c r="C63" s="7"/>
      <c r="D63" s="7">
        <v>4</v>
      </c>
      <c r="E63" s="7">
        <v>5</v>
      </c>
      <c r="H63" s="7">
        <v>0</v>
      </c>
      <c r="I63" s="7"/>
      <c r="J63" s="7">
        <v>1</v>
      </c>
      <c r="K63" s="7">
        <v>2</v>
      </c>
    </row>
    <row r="64" spans="2:11">
      <c r="B64" s="7">
        <v>4</v>
      </c>
      <c r="C64" s="7"/>
      <c r="D64" s="7">
        <v>6</v>
      </c>
      <c r="E64" s="7">
        <v>0</v>
      </c>
      <c r="H64" s="7">
        <v>0</v>
      </c>
      <c r="I64" s="7"/>
      <c r="J64" s="7">
        <v>5</v>
      </c>
      <c r="K64" s="7">
        <v>0</v>
      </c>
    </row>
    <row r="65" spans="2:11">
      <c r="B65" s="7">
        <v>3</v>
      </c>
      <c r="C65" s="7"/>
      <c r="D65" s="7">
        <v>21</v>
      </c>
      <c r="E65" s="7">
        <v>0</v>
      </c>
      <c r="H65" s="7">
        <v>0</v>
      </c>
      <c r="I65" s="7"/>
      <c r="J65" s="7">
        <v>9</v>
      </c>
      <c r="K65" s="7">
        <v>0</v>
      </c>
    </row>
    <row r="66" spans="2:11">
      <c r="B66" s="7">
        <v>4</v>
      </c>
      <c r="C66" s="7"/>
      <c r="D66" s="7">
        <v>21</v>
      </c>
      <c r="E66" s="7"/>
      <c r="H66" s="7">
        <v>0</v>
      </c>
      <c r="I66" s="7"/>
      <c r="J66" s="7">
        <v>1</v>
      </c>
      <c r="K66" s="7"/>
    </row>
    <row r="67" spans="2:11">
      <c r="B67" s="7">
        <v>2</v>
      </c>
      <c r="C67" s="7"/>
      <c r="D67" s="7"/>
      <c r="E67" s="7"/>
      <c r="H67" s="7">
        <v>0</v>
      </c>
      <c r="I67" s="7"/>
      <c r="J67" s="7"/>
      <c r="K67" s="7"/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2"/>
  <sheetViews>
    <sheetView topLeftCell="A16" workbookViewId="0">
      <selection activeCell="S39" sqref="S39"/>
    </sheetView>
  </sheetViews>
  <sheetFormatPr baseColWidth="10" defaultColWidth="8.83203125" defaultRowHeight="15"/>
  <cols>
    <col min="1" max="1" width="8.6640625" style="1"/>
  </cols>
  <sheetData>
    <row r="1" spans="1:11">
      <c r="A1" s="1" t="s">
        <v>616</v>
      </c>
    </row>
    <row r="2" spans="1:11">
      <c r="A2" s="4" t="s">
        <v>609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610</v>
      </c>
      <c r="B3" s="1" t="s">
        <v>611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</row>
    <row r="4" spans="1:11">
      <c r="A4" s="20" t="s">
        <v>612</v>
      </c>
      <c r="B4" s="1">
        <v>7</v>
      </c>
      <c r="C4" s="1">
        <v>0</v>
      </c>
      <c r="D4" s="1">
        <v>12.29</v>
      </c>
      <c r="E4" s="1">
        <v>4.28</v>
      </c>
      <c r="F4" s="1">
        <v>4.45</v>
      </c>
      <c r="G4" s="1">
        <v>20.92</v>
      </c>
      <c r="H4" s="1">
        <v>7.3</v>
      </c>
      <c r="I4" s="1">
        <v>4.13</v>
      </c>
      <c r="J4" s="1">
        <v>4</v>
      </c>
      <c r="K4" s="1">
        <v>8.48</v>
      </c>
    </row>
    <row r="5" spans="1:11">
      <c r="A5" s="1">
        <v>10.130000000000001</v>
      </c>
      <c r="B5" s="1">
        <v>10</v>
      </c>
      <c r="C5" s="1">
        <v>7.11</v>
      </c>
      <c r="D5" s="1">
        <v>46.71</v>
      </c>
      <c r="E5" s="1">
        <v>37.4</v>
      </c>
      <c r="F5" s="1">
        <v>16.86</v>
      </c>
      <c r="G5" s="1">
        <v>40.799999999999997</v>
      </c>
      <c r="H5" s="1">
        <v>1.64</v>
      </c>
      <c r="I5" s="1">
        <v>37.6</v>
      </c>
      <c r="J5" s="1">
        <v>13.68</v>
      </c>
      <c r="K5" s="1">
        <v>44.16</v>
      </c>
    </row>
    <row r="6" spans="1:11">
      <c r="A6" s="1">
        <v>10.16</v>
      </c>
      <c r="B6" s="1">
        <v>13</v>
      </c>
      <c r="C6" s="1">
        <v>15.37</v>
      </c>
      <c r="D6" s="1">
        <v>356.69</v>
      </c>
      <c r="E6" s="1">
        <v>258.20999999999998</v>
      </c>
      <c r="F6" s="1">
        <v>316.26</v>
      </c>
      <c r="G6" s="1">
        <v>258.19</v>
      </c>
      <c r="H6" s="1">
        <v>26.14</v>
      </c>
      <c r="I6" s="1">
        <v>563.49</v>
      </c>
      <c r="J6" s="1">
        <v>196.29</v>
      </c>
      <c r="K6" s="1">
        <v>318.11</v>
      </c>
    </row>
    <row r="7" spans="1:11">
      <c r="A7" s="1">
        <v>10.18</v>
      </c>
      <c r="B7" s="1">
        <v>15</v>
      </c>
      <c r="C7" s="1">
        <v>98.16</v>
      </c>
      <c r="D7" s="1">
        <v>793.81</v>
      </c>
      <c r="E7" s="1">
        <v>845.34</v>
      </c>
      <c r="F7" s="1">
        <v>623.35</v>
      </c>
      <c r="G7" s="1">
        <v>481.89</v>
      </c>
      <c r="H7" s="1">
        <v>106.4</v>
      </c>
      <c r="I7" s="1">
        <v>1369</v>
      </c>
      <c r="J7" s="1">
        <v>481.1</v>
      </c>
      <c r="K7" s="1">
        <v>1343.61</v>
      </c>
    </row>
    <row r="8" spans="1:11">
      <c r="A8" s="1">
        <v>10.19</v>
      </c>
      <c r="B8" s="1">
        <v>16</v>
      </c>
      <c r="C8" s="1">
        <v>118.14</v>
      </c>
      <c r="D8" s="1">
        <v>1047.21</v>
      </c>
      <c r="E8" s="1">
        <v>1241.7</v>
      </c>
      <c r="F8" s="1">
        <v>638.53</v>
      </c>
      <c r="G8" s="1">
        <v>864.34</v>
      </c>
      <c r="H8" s="1">
        <v>166.22</v>
      </c>
      <c r="I8" s="1">
        <v>1585.95</v>
      </c>
      <c r="J8" s="1">
        <v>673.66</v>
      </c>
      <c r="K8" s="1">
        <v>1405.44</v>
      </c>
    </row>
    <row r="9" spans="1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4" t="s">
        <v>613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 t="s">
        <v>610</v>
      </c>
      <c r="B11" s="1" t="s">
        <v>611</v>
      </c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">
        <v>6</v>
      </c>
      <c r="I11" s="1">
        <v>7</v>
      </c>
      <c r="J11" s="1">
        <v>8</v>
      </c>
      <c r="K11" s="1">
        <v>9</v>
      </c>
    </row>
    <row r="12" spans="1:11">
      <c r="A12" s="20" t="s">
        <v>612</v>
      </c>
      <c r="B12" s="1">
        <v>7</v>
      </c>
      <c r="C12" s="1">
        <v>6.91</v>
      </c>
      <c r="D12" s="1">
        <v>19.46</v>
      </c>
      <c r="E12" s="1">
        <v>18.64</v>
      </c>
      <c r="F12" s="1">
        <v>12.22</v>
      </c>
      <c r="G12" s="1">
        <v>6.9119999999999999</v>
      </c>
      <c r="H12" s="1">
        <v>2.82</v>
      </c>
      <c r="I12" s="1">
        <v>4</v>
      </c>
      <c r="J12" s="1">
        <v>2</v>
      </c>
      <c r="K12" s="1">
        <v>0</v>
      </c>
    </row>
    <row r="13" spans="1:11">
      <c r="A13" s="1">
        <v>10.130000000000001</v>
      </c>
      <c r="B13" s="1">
        <v>10</v>
      </c>
      <c r="C13" s="1">
        <v>120.28</v>
      </c>
      <c r="D13" s="1">
        <v>43.59</v>
      </c>
      <c r="E13" s="1">
        <v>30.75</v>
      </c>
      <c r="F13" s="1">
        <v>26.46</v>
      </c>
      <c r="G13" s="1">
        <v>86.55</v>
      </c>
      <c r="H13" s="1">
        <v>32.869999999999997</v>
      </c>
      <c r="I13" s="1">
        <v>5.625</v>
      </c>
      <c r="J13" s="1">
        <v>47.96</v>
      </c>
      <c r="K13" s="1">
        <v>20.72</v>
      </c>
    </row>
    <row r="14" spans="1:11">
      <c r="A14" s="1">
        <v>10.16</v>
      </c>
      <c r="B14" s="1">
        <v>13</v>
      </c>
      <c r="C14" s="1">
        <v>420.95</v>
      </c>
      <c r="D14" s="1">
        <v>103.27</v>
      </c>
      <c r="E14" s="1">
        <v>31.28</v>
      </c>
      <c r="F14" s="1">
        <v>58.78</v>
      </c>
      <c r="G14" s="1">
        <v>513.39</v>
      </c>
      <c r="H14" s="1">
        <v>203.84</v>
      </c>
      <c r="I14" s="1">
        <v>94.64</v>
      </c>
      <c r="J14" s="1">
        <v>222.24</v>
      </c>
      <c r="K14" s="1">
        <v>61.61</v>
      </c>
    </row>
    <row r="15" spans="1:11">
      <c r="A15" s="1">
        <v>10.18</v>
      </c>
      <c r="B15" s="1">
        <v>15</v>
      </c>
      <c r="C15" s="1">
        <v>737.56</v>
      </c>
      <c r="D15" s="1">
        <v>281.94</v>
      </c>
      <c r="E15" s="1">
        <v>18.440000000000001</v>
      </c>
      <c r="F15" s="1">
        <v>77.55</v>
      </c>
      <c r="G15" s="1">
        <v>1066.94</v>
      </c>
      <c r="H15" s="1">
        <v>779.43</v>
      </c>
      <c r="I15" s="1">
        <v>268.57</v>
      </c>
      <c r="J15" s="1">
        <v>364.78</v>
      </c>
      <c r="K15" s="1">
        <v>205.28</v>
      </c>
    </row>
    <row r="16" spans="1:11">
      <c r="A16" s="1">
        <v>10.19</v>
      </c>
      <c r="B16" s="1">
        <v>16</v>
      </c>
      <c r="C16" s="1">
        <v>794.58</v>
      </c>
      <c r="D16" s="1">
        <v>340.16</v>
      </c>
      <c r="E16" s="1">
        <v>38.26</v>
      </c>
      <c r="F16" s="1">
        <v>114.49</v>
      </c>
      <c r="G16" s="1">
        <v>1607.93</v>
      </c>
      <c r="H16" s="1">
        <v>1058.74</v>
      </c>
      <c r="I16" s="1">
        <v>506.91</v>
      </c>
      <c r="J16" s="1">
        <v>381.23</v>
      </c>
      <c r="K16" s="1">
        <v>326.39999999999998</v>
      </c>
    </row>
    <row r="17" spans="1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4" t="s">
        <v>614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 t="s">
        <v>610</v>
      </c>
      <c r="B19" s="1" t="s">
        <v>611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1">
        <v>9</v>
      </c>
    </row>
    <row r="20" spans="1:11">
      <c r="A20" s="20" t="s">
        <v>612</v>
      </c>
      <c r="B20" s="1">
        <v>7</v>
      </c>
      <c r="C20" s="1">
        <v>8.8000000000000007</v>
      </c>
      <c r="D20" s="1">
        <v>1</v>
      </c>
      <c r="E20" s="1">
        <v>9.1300000000000008</v>
      </c>
      <c r="F20" s="1">
        <v>12.42</v>
      </c>
      <c r="G20" s="1">
        <v>3.6</v>
      </c>
      <c r="H20" s="1">
        <v>2.93</v>
      </c>
      <c r="I20" s="1">
        <v>4.3899999999999997</v>
      </c>
      <c r="J20" s="1">
        <v>0.84299999999999997</v>
      </c>
      <c r="K20" s="1">
        <v>3.32</v>
      </c>
    </row>
    <row r="21" spans="1:11">
      <c r="A21" s="1">
        <v>10.130000000000001</v>
      </c>
      <c r="B21" s="1">
        <v>10</v>
      </c>
      <c r="C21" s="1">
        <v>10.9</v>
      </c>
      <c r="D21" s="1">
        <v>10.19</v>
      </c>
      <c r="E21" s="1">
        <v>75.069999999999993</v>
      </c>
      <c r="F21" s="1">
        <v>56.45</v>
      </c>
      <c r="G21" s="1">
        <v>25.51</v>
      </c>
      <c r="H21" s="1">
        <v>53</v>
      </c>
      <c r="I21" s="1">
        <v>6.19</v>
      </c>
      <c r="J21" s="1">
        <v>12.73</v>
      </c>
      <c r="K21" s="1">
        <v>63.16</v>
      </c>
    </row>
    <row r="22" spans="1:11">
      <c r="A22" s="1">
        <v>10.16</v>
      </c>
      <c r="B22" s="1">
        <v>13</v>
      </c>
      <c r="C22" s="1">
        <v>48.8</v>
      </c>
      <c r="D22" s="1">
        <v>110.3</v>
      </c>
      <c r="E22" s="1">
        <v>222.86</v>
      </c>
      <c r="F22" s="1">
        <v>209.06</v>
      </c>
      <c r="G22" s="1">
        <v>164.83</v>
      </c>
      <c r="H22" s="1">
        <v>235.57</v>
      </c>
      <c r="I22" s="1">
        <v>45.41</v>
      </c>
      <c r="J22" s="1">
        <v>139.13999999999999</v>
      </c>
      <c r="K22" s="1">
        <v>376.47</v>
      </c>
    </row>
    <row r="23" spans="1:11">
      <c r="A23" s="1">
        <v>10.18</v>
      </c>
      <c r="B23" s="1">
        <v>15</v>
      </c>
      <c r="C23" s="1">
        <v>254.94</v>
      </c>
      <c r="D23" s="1">
        <v>368.98</v>
      </c>
      <c r="E23" s="1">
        <v>724.58</v>
      </c>
      <c r="F23" s="1">
        <v>331.14</v>
      </c>
      <c r="G23" s="1">
        <v>565.48</v>
      </c>
      <c r="H23" s="1">
        <v>630.4</v>
      </c>
      <c r="I23" s="1">
        <v>126.54</v>
      </c>
      <c r="J23" s="1">
        <v>621.13</v>
      </c>
      <c r="K23" s="1">
        <v>842.45</v>
      </c>
    </row>
    <row r="24" spans="1:11">
      <c r="A24" s="1">
        <v>10.19</v>
      </c>
      <c r="B24" s="1">
        <v>16</v>
      </c>
      <c r="C24" s="1">
        <v>372.67</v>
      </c>
      <c r="D24" s="1">
        <v>568.98</v>
      </c>
      <c r="E24" s="1">
        <v>1326.38</v>
      </c>
      <c r="F24" s="1">
        <v>458.03</v>
      </c>
      <c r="G24" s="1">
        <v>604.46</v>
      </c>
      <c r="H24" s="1">
        <v>1040.19</v>
      </c>
      <c r="I24" s="1">
        <v>230.04</v>
      </c>
      <c r="J24" s="1">
        <v>819.94</v>
      </c>
      <c r="K24" s="1">
        <v>983.71</v>
      </c>
    </row>
    <row r="25" spans="1:1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4" t="s">
        <v>615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 t="s">
        <v>610</v>
      </c>
      <c r="B27" s="1" t="s">
        <v>611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/>
    </row>
    <row r="28" spans="1:11">
      <c r="A28" s="20" t="s">
        <v>612</v>
      </c>
      <c r="B28" s="1">
        <v>7</v>
      </c>
      <c r="C28" s="1">
        <v>7.85</v>
      </c>
      <c r="D28" s="1">
        <v>9.25</v>
      </c>
      <c r="E28" s="1">
        <v>2.65</v>
      </c>
      <c r="F28" s="1">
        <v>1.5</v>
      </c>
      <c r="G28" s="1">
        <v>5.01</v>
      </c>
      <c r="H28" s="1">
        <v>0.5</v>
      </c>
      <c r="I28" s="1">
        <v>5.77</v>
      </c>
      <c r="J28" s="1">
        <v>18.48</v>
      </c>
    </row>
    <row r="29" spans="1:11">
      <c r="A29" s="1">
        <v>10.130000000000001</v>
      </c>
      <c r="B29" s="1">
        <v>10</v>
      </c>
      <c r="C29" s="1">
        <v>25.03</v>
      </c>
      <c r="D29" s="1">
        <v>61.15</v>
      </c>
      <c r="E29" s="1">
        <v>16.45</v>
      </c>
      <c r="F29" s="1">
        <v>10.55</v>
      </c>
      <c r="G29" s="1">
        <v>14.28</v>
      </c>
      <c r="H29" s="1">
        <v>3.01</v>
      </c>
      <c r="I29" s="1">
        <v>11.79</v>
      </c>
      <c r="J29" s="1">
        <v>7.24</v>
      </c>
    </row>
    <row r="30" spans="1:11">
      <c r="A30" s="1">
        <v>10.16</v>
      </c>
      <c r="B30" s="1">
        <v>13</v>
      </c>
      <c r="C30" s="1">
        <v>174.1</v>
      </c>
      <c r="D30" s="1">
        <v>148.97</v>
      </c>
      <c r="E30" s="1">
        <v>18.260000000000002</v>
      </c>
      <c r="F30" s="1">
        <v>50.81</v>
      </c>
      <c r="G30" s="1">
        <v>40.659999999999997</v>
      </c>
      <c r="H30" s="1">
        <v>11.09</v>
      </c>
      <c r="I30" s="1">
        <v>87.94</v>
      </c>
      <c r="J30" s="1">
        <v>74.84</v>
      </c>
    </row>
    <row r="31" spans="1:11">
      <c r="A31" s="1">
        <v>10.18</v>
      </c>
      <c r="B31" s="1">
        <v>15</v>
      </c>
      <c r="C31" s="1">
        <v>488.93</v>
      </c>
      <c r="D31" s="1">
        <v>159.57</v>
      </c>
      <c r="E31" s="1">
        <v>107.66</v>
      </c>
      <c r="F31" s="1">
        <v>159.77000000000001</v>
      </c>
      <c r="G31" s="1">
        <v>67.540000000000006</v>
      </c>
      <c r="H31" s="1">
        <v>28.19</v>
      </c>
      <c r="I31" s="1">
        <v>183.3</v>
      </c>
      <c r="J31" s="1">
        <v>243.65</v>
      </c>
    </row>
    <row r="32" spans="1:11">
      <c r="A32" s="1">
        <v>10.19</v>
      </c>
      <c r="B32" s="1">
        <v>16</v>
      </c>
      <c r="C32" s="1">
        <v>497.95</v>
      </c>
      <c r="D32" s="22"/>
      <c r="E32" s="1">
        <v>116.19</v>
      </c>
      <c r="F32" s="1">
        <v>221.03</v>
      </c>
      <c r="G32" s="1">
        <v>91.64</v>
      </c>
      <c r="H32" s="1">
        <v>17.239999999999998</v>
      </c>
      <c r="I32" s="1">
        <v>238.74</v>
      </c>
      <c r="J32" s="1">
        <v>316.64999999999998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34"/>
  <sheetViews>
    <sheetView workbookViewId="0">
      <selection activeCell="J31" sqref="J31"/>
    </sheetView>
  </sheetViews>
  <sheetFormatPr baseColWidth="10" defaultColWidth="8.83203125" defaultRowHeight="15"/>
  <cols>
    <col min="1" max="17" width="8.6640625" style="1"/>
  </cols>
  <sheetData>
    <row r="1" spans="1:19">
      <c r="A1" s="4" t="s">
        <v>796</v>
      </c>
    </row>
    <row r="2" spans="1:19">
      <c r="A2" s="7" t="s">
        <v>634</v>
      </c>
    </row>
    <row r="3" spans="1:19">
      <c r="A3" s="8" t="s">
        <v>635</v>
      </c>
      <c r="B3" s="1">
        <v>0.72748985535503208</v>
      </c>
      <c r="C3" s="1">
        <v>1.5506440134315642</v>
      </c>
      <c r="D3" s="1">
        <v>0.93604517812753762</v>
      </c>
      <c r="E3" s="1">
        <v>0.83184611146378562</v>
      </c>
      <c r="F3" s="1">
        <v>0.70129671673070204</v>
      </c>
      <c r="G3" s="1">
        <v>0.63231232349563982</v>
      </c>
      <c r="H3" s="1">
        <v>0.83417738452424184</v>
      </c>
    </row>
    <row r="4" spans="1:19">
      <c r="A4" s="8" t="s">
        <v>630</v>
      </c>
      <c r="B4" s="1">
        <v>2.3890679226574116</v>
      </c>
      <c r="C4" s="1">
        <v>2.1459440663653071</v>
      </c>
      <c r="D4" s="1">
        <v>1.5024477468735349</v>
      </c>
      <c r="E4" s="1">
        <v>0.65803596492676564</v>
      </c>
      <c r="F4" s="1">
        <v>0.81322170570968433</v>
      </c>
      <c r="G4" s="1">
        <v>0.89280020406861804</v>
      </c>
      <c r="H4" s="1">
        <v>0.70874411356167633</v>
      </c>
    </row>
    <row r="5" spans="1:19">
      <c r="A5" s="8" t="s">
        <v>628</v>
      </c>
      <c r="B5" s="1">
        <v>1.1397093149917525</v>
      </c>
      <c r="C5" s="1">
        <v>1.2185567200361327</v>
      </c>
      <c r="D5" s="1">
        <v>0.33478048183930537</v>
      </c>
      <c r="E5" s="1">
        <v>0.52969751257493281</v>
      </c>
      <c r="F5" s="1">
        <v>0.32462871970407997</v>
      </c>
      <c r="G5" s="1">
        <v>0.44909633055437226</v>
      </c>
      <c r="H5" s="1">
        <v>1.1267218825433996</v>
      </c>
      <c r="J5" s="8"/>
      <c r="K5" s="8"/>
      <c r="L5" s="8"/>
      <c r="M5" s="8"/>
    </row>
    <row r="6" spans="1:19">
      <c r="A6" s="8" t="s">
        <v>631</v>
      </c>
      <c r="B6" s="1">
        <v>0.55597014925373134</v>
      </c>
      <c r="C6" s="1">
        <v>1.6186984283268553</v>
      </c>
      <c r="D6" s="1">
        <v>1.0745457248228558</v>
      </c>
      <c r="E6" s="1">
        <v>3.2662790697674415</v>
      </c>
      <c r="F6" s="1">
        <v>1.7090120577697507</v>
      </c>
      <c r="G6" s="1">
        <v>3.217556399374581</v>
      </c>
      <c r="H6" s="21"/>
      <c r="J6" s="7"/>
      <c r="K6" s="7"/>
      <c r="L6" s="7"/>
      <c r="M6" s="7"/>
    </row>
    <row r="7" spans="1:19">
      <c r="J7" s="7"/>
      <c r="K7" s="7"/>
      <c r="L7" s="7"/>
      <c r="M7" s="7"/>
    </row>
    <row r="8" spans="1:19">
      <c r="A8" s="4" t="s">
        <v>797</v>
      </c>
      <c r="J8" s="7"/>
      <c r="K8" s="7"/>
      <c r="L8" s="7"/>
      <c r="M8" s="7"/>
    </row>
    <row r="9" spans="1:19">
      <c r="A9" s="7" t="s">
        <v>636</v>
      </c>
      <c r="J9" s="7"/>
      <c r="K9" s="7"/>
      <c r="L9" s="7"/>
      <c r="M9" s="7"/>
    </row>
    <row r="10" spans="1:19">
      <c r="A10" s="8" t="s">
        <v>635</v>
      </c>
      <c r="B10" s="1">
        <v>0.33328052837454153</v>
      </c>
      <c r="C10" s="1">
        <v>0.38590688117075128</v>
      </c>
      <c r="D10" s="1">
        <v>0.45686443462251347</v>
      </c>
      <c r="E10" s="1">
        <v>0.42041466540502337</v>
      </c>
      <c r="F10" s="1">
        <v>0.26742053789731052</v>
      </c>
      <c r="G10" s="1">
        <v>0.26223504949880522</v>
      </c>
      <c r="H10" s="1">
        <v>0.35067938158121048</v>
      </c>
      <c r="J10" s="7"/>
      <c r="K10" s="7"/>
      <c r="L10" s="7"/>
      <c r="M10" s="7"/>
    </row>
    <row r="11" spans="1:19">
      <c r="A11" s="8" t="s">
        <v>630</v>
      </c>
      <c r="B11" s="1">
        <v>1.0535448686167574</v>
      </c>
      <c r="C11" s="1">
        <v>0.94505985793055491</v>
      </c>
      <c r="D11" s="1">
        <v>0.728327354797911</v>
      </c>
      <c r="E11" s="1">
        <v>0.32282567413596658</v>
      </c>
      <c r="F11" s="1">
        <v>0.3300857766153073</v>
      </c>
      <c r="G11" s="1">
        <v>0.50015031840170543</v>
      </c>
      <c r="H11" s="1">
        <v>0.46278415828166819</v>
      </c>
      <c r="J11" s="7"/>
      <c r="K11" s="7"/>
      <c r="L11" s="7"/>
      <c r="M11" s="7"/>
    </row>
    <row r="12" spans="1:19">
      <c r="A12" s="8" t="s">
        <v>623</v>
      </c>
      <c r="B12" s="1">
        <v>0.38094052472689927</v>
      </c>
      <c r="C12" s="1">
        <v>0.56411249066725655</v>
      </c>
      <c r="D12" s="1">
        <v>0.20790020790020791</v>
      </c>
      <c r="E12" s="1">
        <v>0.35571556535519877</v>
      </c>
      <c r="F12" s="1">
        <v>0.15311286552936196</v>
      </c>
      <c r="G12" s="1">
        <v>0.28357573175926487</v>
      </c>
      <c r="H12" s="1">
        <v>0.31944263764219533</v>
      </c>
      <c r="J12" s="7"/>
      <c r="K12" s="7"/>
      <c r="L12" s="7"/>
      <c r="M12" s="7"/>
    </row>
    <row r="13" spans="1:19">
      <c r="A13" s="8" t="s">
        <v>631</v>
      </c>
      <c r="B13" s="1">
        <v>0.34303482587064676</v>
      </c>
      <c r="C13" s="1">
        <v>0.82441200026451733</v>
      </c>
      <c r="D13" s="1">
        <v>0.73406055114710234</v>
      </c>
      <c r="E13" s="1">
        <v>1.2534883720930232</v>
      </c>
      <c r="F13" s="1">
        <v>0.91879854815801931</v>
      </c>
      <c r="G13" s="1">
        <v>1.536743354925173</v>
      </c>
      <c r="H13" s="21"/>
      <c r="J13" s="7"/>
      <c r="K13" s="7"/>
      <c r="L13" s="7"/>
      <c r="M13" s="7"/>
    </row>
    <row r="14" spans="1:19">
      <c r="A14" s="7"/>
      <c r="H14" s="21"/>
    </row>
    <row r="15" spans="1:19">
      <c r="A15" s="4" t="s">
        <v>798</v>
      </c>
      <c r="S15" s="1"/>
    </row>
    <row r="16" spans="1:19">
      <c r="A16" s="23" t="s">
        <v>633</v>
      </c>
    </row>
    <row r="17" spans="1:9">
      <c r="A17" s="8" t="s">
        <v>629</v>
      </c>
      <c r="B17" s="7">
        <v>900</v>
      </c>
      <c r="C17" s="7">
        <v>919</v>
      </c>
      <c r="D17" s="7">
        <v>760</v>
      </c>
      <c r="E17" s="7">
        <v>1675</v>
      </c>
      <c r="F17" s="7">
        <v>2033</v>
      </c>
      <c r="G17" s="7">
        <v>737</v>
      </c>
      <c r="H17" s="7">
        <v>1292</v>
      </c>
      <c r="I17" s="7">
        <v>1840</v>
      </c>
    </row>
    <row r="18" spans="1:9">
      <c r="A18" s="8" t="s">
        <v>630</v>
      </c>
      <c r="B18" s="7">
        <v>441</v>
      </c>
      <c r="C18" s="7">
        <v>1950</v>
      </c>
      <c r="D18" s="7">
        <v>1691</v>
      </c>
      <c r="E18" s="7">
        <v>902</v>
      </c>
      <c r="F18" s="7">
        <v>1146</v>
      </c>
      <c r="G18" s="7">
        <v>1487</v>
      </c>
      <c r="H18" s="7">
        <v>1747</v>
      </c>
      <c r="I18" s="7">
        <v>1664</v>
      </c>
    </row>
    <row r="19" spans="1:9">
      <c r="A19" s="8" t="s">
        <v>632</v>
      </c>
      <c r="B19" s="7">
        <v>2521</v>
      </c>
      <c r="C19" s="7">
        <v>1968</v>
      </c>
      <c r="D19" s="7">
        <v>2538</v>
      </c>
      <c r="E19" s="7">
        <v>2069</v>
      </c>
      <c r="F19" s="7">
        <v>2946</v>
      </c>
      <c r="G19" s="7">
        <v>1873</v>
      </c>
      <c r="H19" s="7">
        <v>2094</v>
      </c>
      <c r="I19" s="7">
        <v>1767</v>
      </c>
    </row>
    <row r="20" spans="1:9">
      <c r="A20" s="8" t="s">
        <v>631</v>
      </c>
      <c r="B20" s="7">
        <v>2236</v>
      </c>
      <c r="C20" s="7">
        <v>2794</v>
      </c>
      <c r="D20" s="7">
        <v>2737</v>
      </c>
      <c r="E20" s="7">
        <v>3603</v>
      </c>
      <c r="F20" s="7">
        <v>1404</v>
      </c>
      <c r="G20" s="7">
        <v>2090</v>
      </c>
      <c r="H20" s="7">
        <v>2024</v>
      </c>
      <c r="I20" s="7">
        <v>2338</v>
      </c>
    </row>
    <row r="22" spans="1:9">
      <c r="A22" s="4" t="s">
        <v>799</v>
      </c>
    </row>
    <row r="23" spans="1:9">
      <c r="A23" s="7" t="s">
        <v>624</v>
      </c>
    </row>
    <row r="24" spans="1:9">
      <c r="A24" s="8" t="s">
        <v>635</v>
      </c>
      <c r="B24" s="1">
        <v>0.2942860972667341</v>
      </c>
      <c r="C24" s="1">
        <v>1.0594898010324263</v>
      </c>
      <c r="D24" s="1">
        <v>0.38929561050602229</v>
      </c>
      <c r="E24" s="1">
        <v>0.35214219837343841</v>
      </c>
      <c r="F24" s="1">
        <v>0.36456514146000696</v>
      </c>
      <c r="G24" s="1">
        <v>0.31731992676038856</v>
      </c>
      <c r="H24" s="1">
        <v>0.41947751638733344</v>
      </c>
    </row>
    <row r="25" spans="1:9">
      <c r="A25" s="8" t="s">
        <v>630</v>
      </c>
      <c r="B25" s="1">
        <v>1.0566435299950421</v>
      </c>
      <c r="C25" s="1">
        <v>1.0059112811087378</v>
      </c>
      <c r="D25" s="1">
        <v>0.67708276546332735</v>
      </c>
      <c r="E25" s="1">
        <v>0.24108720421407223</v>
      </c>
      <c r="F25" s="1">
        <v>0.3974735303187783</v>
      </c>
      <c r="G25" s="1">
        <v>0.31065803019122323</v>
      </c>
      <c r="H25" s="1">
        <v>0.15313209336992242</v>
      </c>
    </row>
    <row r="26" spans="1:9">
      <c r="A26" s="8" t="s">
        <v>625</v>
      </c>
      <c r="B26" s="1">
        <v>0.6846970215679562</v>
      </c>
      <c r="C26" s="1">
        <v>0.58254753938187287</v>
      </c>
      <c r="D26" s="1">
        <v>0.1034405446170152</v>
      </c>
      <c r="E26" s="1">
        <v>0.13694618617790946</v>
      </c>
      <c r="F26" s="1">
        <v>0.13507793665691309</v>
      </c>
      <c r="G26" s="1">
        <v>0.12535751232276515</v>
      </c>
      <c r="H26" s="1">
        <v>0.7046528771519015</v>
      </c>
    </row>
    <row r="27" spans="1:9">
      <c r="A27" s="8" t="s">
        <v>631</v>
      </c>
      <c r="B27" s="1">
        <v>0.15995024875621891</v>
      </c>
      <c r="C27" s="1">
        <v>0.6928881606501246</v>
      </c>
      <c r="D27" s="1">
        <v>0.27536119035315604</v>
      </c>
      <c r="E27" s="1">
        <v>1.8034883720930233</v>
      </c>
      <c r="F27" s="1">
        <v>0.53655029720678227</v>
      </c>
      <c r="G27" s="1">
        <v>1.1358052267143175</v>
      </c>
      <c r="H27" s="21"/>
    </row>
    <row r="29" spans="1:9">
      <c r="A29" s="4" t="s">
        <v>800</v>
      </c>
    </row>
    <row r="30" spans="1:9">
      <c r="A30" s="1" t="s">
        <v>637</v>
      </c>
    </row>
    <row r="31" spans="1:9">
      <c r="A31" s="8" t="s">
        <v>638</v>
      </c>
      <c r="B31" s="1">
        <v>4.1407867494824018</v>
      </c>
      <c r="C31" s="1">
        <v>17.407757805108798</v>
      </c>
      <c r="D31" s="1">
        <v>9.8726114649681538</v>
      </c>
      <c r="E31" s="1">
        <v>8.5034013605442169</v>
      </c>
      <c r="F31" s="1">
        <v>11.377245508982035</v>
      </c>
      <c r="G31" s="1">
        <v>11.246943765281173</v>
      </c>
      <c r="H31" s="1">
        <v>12.756264236902052</v>
      </c>
    </row>
    <row r="32" spans="1:9">
      <c r="A32" s="8" t="s">
        <v>630</v>
      </c>
      <c r="B32" s="1">
        <v>21.114369501466275</v>
      </c>
      <c r="C32" s="1">
        <v>33.703703703703702</v>
      </c>
      <c r="D32" s="1">
        <v>34.138486312399358</v>
      </c>
      <c r="E32" s="1">
        <v>14.726027397260275</v>
      </c>
      <c r="F32" s="1">
        <v>27.298850574712645</v>
      </c>
      <c r="G32" s="1">
        <v>18.475073313782993</v>
      </c>
      <c r="H32" s="1">
        <v>19.911504424778762</v>
      </c>
    </row>
    <row r="33" spans="1:8">
      <c r="A33" s="8" t="s">
        <v>627</v>
      </c>
      <c r="B33" s="1">
        <v>31.181818181818183</v>
      </c>
      <c r="C33" s="1">
        <v>18.9873417721519</v>
      </c>
      <c r="D33" s="1">
        <v>10.344827586206897</v>
      </c>
      <c r="E33" s="1">
        <v>5.0314465408805038</v>
      </c>
      <c r="F33" s="1">
        <v>14.168937329700274</v>
      </c>
      <c r="G33" s="1">
        <v>17.475728155339805</v>
      </c>
      <c r="H33" s="1">
        <v>38.051282051282051</v>
      </c>
    </row>
    <row r="34" spans="1:8">
      <c r="A34" s="8" t="s">
        <v>631</v>
      </c>
      <c r="B34" s="1">
        <v>20.062208398133748</v>
      </c>
      <c r="C34" s="1">
        <v>31.38918345705196</v>
      </c>
      <c r="D34" s="1">
        <v>11.568123393316196</v>
      </c>
      <c r="E34" s="1">
        <v>42.101869761444227</v>
      </c>
      <c r="F34" s="1">
        <v>24.183006535947712</v>
      </c>
      <c r="G34" s="1">
        <v>23.500491642084562</v>
      </c>
      <c r="H34" s="21"/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8"/>
  <sheetViews>
    <sheetView workbookViewId="0">
      <selection activeCell="L11" sqref="L11"/>
    </sheetView>
  </sheetViews>
  <sheetFormatPr baseColWidth="10" defaultColWidth="8.83203125" defaultRowHeight="15"/>
  <cols>
    <col min="10" max="10" width="9" bestFit="1" customWidth="1"/>
    <col min="11" max="11" width="10.5" bestFit="1" customWidth="1"/>
    <col min="12" max="12" width="14.1640625" bestFit="1" customWidth="1"/>
  </cols>
  <sheetData>
    <row r="1" spans="1:12">
      <c r="A1" t="s">
        <v>801</v>
      </c>
      <c r="J1" t="s">
        <v>802</v>
      </c>
    </row>
    <row r="2" spans="1:12">
      <c r="A2" s="4" t="s">
        <v>617</v>
      </c>
      <c r="B2" s="1"/>
      <c r="C2" s="1"/>
      <c r="D2" s="1"/>
      <c r="E2" s="1"/>
      <c r="F2" s="1"/>
      <c r="G2" s="1"/>
      <c r="H2" s="1"/>
      <c r="I2" s="1"/>
    </row>
    <row r="3" spans="1:12">
      <c r="A3" s="1" t="s">
        <v>618</v>
      </c>
      <c r="B3" s="1"/>
      <c r="C3" s="1"/>
      <c r="D3" s="1"/>
      <c r="E3" s="1"/>
      <c r="F3" s="1"/>
      <c r="G3" s="1"/>
      <c r="H3" s="1"/>
      <c r="J3" s="8" t="s">
        <v>620</v>
      </c>
      <c r="K3" s="8" t="s">
        <v>621</v>
      </c>
      <c r="L3" s="8" t="s">
        <v>622</v>
      </c>
    </row>
    <row r="4" spans="1:12">
      <c r="A4" s="1" t="s">
        <v>619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J4" s="7">
        <v>1.4239999999999999</v>
      </c>
      <c r="K4" s="7">
        <v>0.58899999999999997</v>
      </c>
      <c r="L4" s="7">
        <v>0.11799999999999999</v>
      </c>
    </row>
    <row r="5" spans="1:12">
      <c r="A5" s="1">
        <v>8</v>
      </c>
      <c r="B5" s="1">
        <f>6.52*5.12*5.12/2</f>
        <v>85.458943999999988</v>
      </c>
      <c r="C5" s="1">
        <v>0</v>
      </c>
      <c r="D5" s="1">
        <v>0</v>
      </c>
      <c r="E5" s="1">
        <v>0</v>
      </c>
      <c r="F5" s="1">
        <f>3.92*3.27*3.27/2</f>
        <v>20.958083999999999</v>
      </c>
      <c r="G5" s="1">
        <f>4.13*3.65*3.65/2</f>
        <v>27.510962499999998</v>
      </c>
      <c r="H5" s="1">
        <f>6.03*4.67*4.67/2</f>
        <v>65.753833499999999</v>
      </c>
      <c r="J5" s="7">
        <v>0.96299999999999997</v>
      </c>
      <c r="K5" s="7">
        <v>0.32700000000000001</v>
      </c>
      <c r="L5" s="7">
        <v>0.79</v>
      </c>
    </row>
    <row r="6" spans="1:12">
      <c r="A6" s="1">
        <v>10</v>
      </c>
      <c r="B6" s="1">
        <f>8.27*6.38*6.38/2</f>
        <v>168.31269399999999</v>
      </c>
      <c r="C6" s="1">
        <f>6.07*4.26*4.26/2</f>
        <v>55.077965999999996</v>
      </c>
      <c r="D6" s="1">
        <f>3.01*2.93*2.93/2</f>
        <v>12.920274500000001</v>
      </c>
      <c r="E6" s="1">
        <f>7.45*5.5*5.5/2</f>
        <v>112.68125000000001</v>
      </c>
      <c r="F6" s="1">
        <f>6.5*6.16*6.16/2</f>
        <v>123.3232</v>
      </c>
      <c r="G6" s="1">
        <f>8.48*7.27*7.27/2</f>
        <v>224.096296</v>
      </c>
      <c r="H6" s="1">
        <f>8.82*7.42*7.42/2</f>
        <v>242.79872399999999</v>
      </c>
      <c r="J6" s="7">
        <v>0.95099999999999996</v>
      </c>
      <c r="K6" s="7">
        <v>0.26300000000000001</v>
      </c>
      <c r="L6" s="7">
        <v>0.96899999999999997</v>
      </c>
    </row>
    <row r="7" spans="1:12">
      <c r="A7" s="1">
        <v>11</v>
      </c>
      <c r="B7" s="1">
        <f>12.79*10*10/2</f>
        <v>639.5</v>
      </c>
      <c r="C7" s="1">
        <f>9.73*4.68*4.68/2</f>
        <v>106.55517599999999</v>
      </c>
      <c r="D7" s="1">
        <f>9.41*6.42*6.42/2+6.94*4.71*4.71/2+4.58*3.9*3.9/2</f>
        <v>305.732889</v>
      </c>
      <c r="E7" s="1">
        <f>9.72*7.54*7.54/2</f>
        <v>276.29877600000003</v>
      </c>
      <c r="F7" s="1">
        <f>9.44*8.49*8.49/2</f>
        <v>340.21807200000001</v>
      </c>
      <c r="G7" s="1">
        <f>9.54*8.52*8.52/2</f>
        <v>346.2562079999999</v>
      </c>
      <c r="H7" s="1">
        <f>11.18*8.91*8.91/2</f>
        <v>443.77947899999998</v>
      </c>
      <c r="J7" s="7">
        <v>0.80700000000000005</v>
      </c>
      <c r="K7" s="7">
        <v>0.24399999999999999</v>
      </c>
      <c r="L7" s="7">
        <v>0.26400000000000001</v>
      </c>
    </row>
    <row r="8" spans="1:12">
      <c r="A8" s="1">
        <v>12</v>
      </c>
      <c r="B8" s="1">
        <f>12.88*9.71*9.71/2</f>
        <v>607.18960400000014</v>
      </c>
      <c r="C8" s="1">
        <f>9.64*5.56*5.56/2</f>
        <v>149.00355199999998</v>
      </c>
      <c r="D8" s="1">
        <f>9.8*8.12*8.12/2+10.19*5.21*5.21/2</f>
        <v>461.37774949999994</v>
      </c>
      <c r="E8" s="1">
        <f>10.78*8.92*8.92/2</f>
        <v>428.86289599999992</v>
      </c>
      <c r="F8" s="1">
        <f>9.83*9.29*9.29/2</f>
        <v>424.18465149999992</v>
      </c>
      <c r="G8" s="1">
        <f>10.4*9.5*9.5/2</f>
        <v>469.3</v>
      </c>
      <c r="H8" s="1">
        <f>12.7*10.07*10.07/2</f>
        <v>643.92111499999999</v>
      </c>
      <c r="J8" s="7">
        <v>0.79</v>
      </c>
      <c r="K8" s="7">
        <v>0.20499999999999999</v>
      </c>
      <c r="L8" s="7">
        <v>0.52300000000000002</v>
      </c>
    </row>
    <row r="9" spans="1:12">
      <c r="A9" s="1">
        <v>13</v>
      </c>
      <c r="B9" s="1">
        <f>16.04*13.03*13.03/2</f>
        <v>1361.6428179999998</v>
      </c>
      <c r="C9" s="1">
        <f>11.47*9.34*9.34/2</f>
        <v>500.29616600000003</v>
      </c>
      <c r="D9" s="1">
        <f>19.96*10.76*10.76/2</f>
        <v>1155.460448</v>
      </c>
      <c r="E9" s="1">
        <f>11.87*10.54*10.54/2+3.14*3.13*3.13/2</f>
        <v>674.7097789999998</v>
      </c>
      <c r="F9" s="1">
        <f>12.9*10.77*10.77/2</f>
        <v>748.15420499999993</v>
      </c>
      <c r="G9" s="1">
        <f>11.38*11.1*11.1/2</f>
        <v>701.06489999999997</v>
      </c>
      <c r="H9" s="1">
        <f>13.03*12.29*12.29/2</f>
        <v>984.05231149999975</v>
      </c>
      <c r="J9" s="7">
        <v>0.68</v>
      </c>
      <c r="K9" s="7">
        <v>0.16900000000000001</v>
      </c>
      <c r="L9" s="7">
        <v>0.91500000000000004</v>
      </c>
    </row>
    <row r="10" spans="1:12">
      <c r="A10" s="1">
        <v>14</v>
      </c>
      <c r="B10" s="1">
        <f>16.05*14.24*14.24/2</f>
        <v>1627.2902400000003</v>
      </c>
      <c r="C10" s="1">
        <f>12.67*10.64*10.64/2</f>
        <v>717.18281600000012</v>
      </c>
      <c r="D10" s="1">
        <f>23.05*12.28*12.28/2</f>
        <v>1737.9515599999997</v>
      </c>
      <c r="E10" s="1">
        <f>14.89*12.72*12.72/2</f>
        <v>1204.5890880000002</v>
      </c>
      <c r="F10" s="1">
        <f>12.49*11.82*11.82/2</f>
        <v>872.50393800000006</v>
      </c>
      <c r="G10" s="1">
        <f>12.45*11.74*11.74/2</f>
        <v>857.97680999999989</v>
      </c>
      <c r="H10" s="1">
        <f>13.34*10.79*10.79/2</f>
        <v>776.54874699999982</v>
      </c>
      <c r="J10" s="7">
        <v>0.36499999999999999</v>
      </c>
      <c r="K10" s="7">
        <v>6.7000000000000004E-2</v>
      </c>
      <c r="L10" s="7">
        <v>0.96</v>
      </c>
    </row>
    <row r="11" spans="1:12">
      <c r="A11" s="1"/>
      <c r="B11" s="1"/>
      <c r="C11" s="1"/>
      <c r="D11" s="1"/>
      <c r="E11" s="1"/>
      <c r="F11" s="1"/>
      <c r="G11" s="1"/>
      <c r="H11" s="1"/>
    </row>
    <row r="12" spans="1:12">
      <c r="A12" s="8" t="s">
        <v>621</v>
      </c>
      <c r="B12" s="1"/>
      <c r="C12" s="1"/>
      <c r="D12" s="1"/>
      <c r="E12" s="1"/>
      <c r="F12" s="1"/>
      <c r="G12" s="1"/>
      <c r="H12" s="1"/>
    </row>
    <row r="13" spans="1:12">
      <c r="A13" s="1" t="s">
        <v>13</v>
      </c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1">
        <v>7</v>
      </c>
    </row>
    <row r="14" spans="1:12">
      <c r="A14" s="1">
        <v>8</v>
      </c>
      <c r="B14" s="1">
        <f>3.11*2.85*2.85/2</f>
        <v>12.630487500000001</v>
      </c>
      <c r="C14" s="1">
        <f>7.7*6.01*6.01/2</f>
        <v>139.06238500000001</v>
      </c>
      <c r="D14" s="1">
        <f>2.86*2.27*2.27/2</f>
        <v>7.3686469999999993</v>
      </c>
      <c r="E14" s="1">
        <f>2.55*2.44*2.44/2</f>
        <v>7.5908399999999991</v>
      </c>
      <c r="F14" s="1">
        <v>0</v>
      </c>
      <c r="G14" s="1">
        <v>0</v>
      </c>
      <c r="H14" s="1">
        <v>0</v>
      </c>
    </row>
    <row r="15" spans="1:12">
      <c r="A15" s="1">
        <v>10</v>
      </c>
      <c r="B15" s="1">
        <f>5.33*4.27*4.27/2</f>
        <v>48.590678499999989</v>
      </c>
      <c r="C15" s="1">
        <f>8.7*7.88*7.88/2</f>
        <v>270.11063999999999</v>
      </c>
      <c r="D15" s="1">
        <f>3.09*2.76*2.76/2</f>
        <v>11.769191999999999</v>
      </c>
      <c r="E15" s="1">
        <f>6.45*4.58*4.58/2</f>
        <v>67.648890000000009</v>
      </c>
      <c r="F15" s="1">
        <f>7.69*6.77*6.77/2</f>
        <v>176.22750049999999</v>
      </c>
      <c r="G15" s="1">
        <f>3.95*3.36*3.36/2</f>
        <v>22.296959999999999</v>
      </c>
      <c r="H15" s="1">
        <f>3.32*2.63*2.63/2</f>
        <v>11.482053999999998</v>
      </c>
    </row>
    <row r="16" spans="1:12">
      <c r="A16" s="1">
        <v>11</v>
      </c>
      <c r="B16" s="1">
        <f>6.37*4.94*4.94/2+4.69*3.84*3.84/2</f>
        <v>112.30389800000002</v>
      </c>
      <c r="C16" s="1">
        <f>12.03*9.6*9.6/2</f>
        <v>554.34239999999988</v>
      </c>
      <c r="D16" s="1">
        <f>3.69*3.34*3.34/2</f>
        <v>20.582081999999996</v>
      </c>
      <c r="E16" s="1">
        <f>8.39*6.53*6.53/2+3.83*2.87*2.87/2</f>
        <v>194.65223900000001</v>
      </c>
      <c r="F16" s="1">
        <f>7.45*6.3*6.3/2</f>
        <v>147.84524999999999</v>
      </c>
      <c r="G16" s="1">
        <f>6.85*5.33*5.33/2</f>
        <v>97.300482500000001</v>
      </c>
      <c r="H16" s="1">
        <f>5.87*3.9*3.9/2</f>
        <v>44.641350000000003</v>
      </c>
    </row>
    <row r="17" spans="1:8">
      <c r="A17" s="1">
        <v>12</v>
      </c>
      <c r="B17" s="1">
        <f>7.23*5.96*5.96/2+5.96*4.59*4.59/2</f>
        <v>191.193522</v>
      </c>
      <c r="C17" s="1">
        <f>13.59*10.56*10.56/2</f>
        <v>757.73491200000001</v>
      </c>
      <c r="D17" s="1">
        <f>6.23*5.28*5.28/2</f>
        <v>86.841216000000017</v>
      </c>
      <c r="E17" s="1">
        <f>9.62*7.9*7.9/2+3.27*2.78*2.78/2</f>
        <v>312.828034</v>
      </c>
      <c r="F17" s="1">
        <f>9.59*8.24*8.24/2</f>
        <v>325.56899200000004</v>
      </c>
      <c r="G17" s="1">
        <f>7.75*6.23*6.23/2</f>
        <v>150.39998750000004</v>
      </c>
      <c r="H17" s="1">
        <f>4.5*3.37*3.37/2</f>
        <v>25.553025000000002</v>
      </c>
    </row>
    <row r="18" spans="1:8">
      <c r="A18" s="1">
        <v>13</v>
      </c>
      <c r="B18" s="1">
        <f>7.74*6.54*6.54/2+5.26*5.18*5.18/2</f>
        <v>236.095304</v>
      </c>
      <c r="C18" s="1">
        <f>14.94*11.69*11.69/2</f>
        <v>1020.8210669999999</v>
      </c>
      <c r="D18" s="1">
        <f>8.92*8.09*8.09/2</f>
        <v>291.898526</v>
      </c>
      <c r="E18" s="1">
        <f>10.87*8.14*8.14/2+3.53*3.39*3.39/2</f>
        <v>380.40448250000003</v>
      </c>
      <c r="F18" s="1">
        <f>8.83*7.28*7.28/2</f>
        <v>233.98793600000005</v>
      </c>
      <c r="G18" s="1">
        <f>8.06*6.84*6.84/2</f>
        <v>188.54596799999999</v>
      </c>
      <c r="H18" s="1">
        <f>3.79*3.52*3.52/2</f>
        <v>23.479807999999998</v>
      </c>
    </row>
    <row r="19" spans="1:8">
      <c r="A19" s="1">
        <v>14</v>
      </c>
      <c r="B19" s="1">
        <f>8.26*6.54*6.54/2+5.35*4.75*4.75/2</f>
        <v>237.0013955</v>
      </c>
      <c r="C19" s="1">
        <f>13.97*12.27*12.27/2</f>
        <v>1051.6120065</v>
      </c>
      <c r="D19" s="1">
        <f>8.73*7.71*7.71/2</f>
        <v>259.47349650000001</v>
      </c>
      <c r="E19" s="1">
        <f>9.47*7.67*7.67/2+3.44*3.44*3.44/2</f>
        <v>298.90863350000001</v>
      </c>
      <c r="F19" s="1">
        <f>8.62*7.65*7.65/2</f>
        <v>252.23197500000001</v>
      </c>
      <c r="G19" s="1">
        <f>7.67*6.78*6.78/2</f>
        <v>176.288814</v>
      </c>
      <c r="H19" s="1">
        <f>6.9*5.34*5.34/2</f>
        <v>98.378820000000005</v>
      </c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8" t="s">
        <v>622</v>
      </c>
      <c r="B21" s="1"/>
      <c r="C21" s="1"/>
      <c r="D21" s="1"/>
      <c r="E21" s="1"/>
      <c r="F21" s="1"/>
      <c r="G21" s="1"/>
      <c r="H21" s="1"/>
    </row>
    <row r="22" spans="1:8">
      <c r="A22" s="1" t="s">
        <v>13</v>
      </c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</row>
    <row r="23" spans="1:8">
      <c r="A23" s="1">
        <v>8</v>
      </c>
      <c r="B23" s="1">
        <f>2.56*2.56*2.56/2</f>
        <v>8.3886080000000014</v>
      </c>
      <c r="C23" s="1">
        <v>0</v>
      </c>
      <c r="D23" s="1">
        <f>5.05*4.4*4.4/2</f>
        <v>48.884000000000007</v>
      </c>
      <c r="E23" s="1">
        <f>4.3*2.3*2.3/2</f>
        <v>11.373499999999998</v>
      </c>
      <c r="F23" s="1">
        <f>3.06*3.06*3.06/2</f>
        <v>14.326308000000001</v>
      </c>
      <c r="G23" s="1">
        <v>0</v>
      </c>
      <c r="H23" s="1">
        <f>2.91*2.91*2.91/2</f>
        <v>12.321085500000002</v>
      </c>
    </row>
    <row r="24" spans="1:8">
      <c r="A24" s="1">
        <v>10</v>
      </c>
      <c r="B24" s="1">
        <f>8.16*6.51*6.51/2</f>
        <v>172.910808</v>
      </c>
      <c r="C24" s="1">
        <f>7.29*5.8*5.8/2</f>
        <v>122.61779999999999</v>
      </c>
      <c r="D24" s="1">
        <f>10.65*8.2*8.2/2</f>
        <v>358.05299999999994</v>
      </c>
      <c r="E24" s="1">
        <f>7.21*5.33*5.33/2+3.16*3.16*3.16/2</f>
        <v>118.1913325</v>
      </c>
      <c r="F24" s="1">
        <f>8.47*8*8/2</f>
        <v>271.04000000000002</v>
      </c>
      <c r="G24" s="1">
        <f>4.24*4.09*4.09/2</f>
        <v>35.463571999999999</v>
      </c>
      <c r="H24" s="1">
        <f>8.84*3.07*3.07/2</f>
        <v>41.658057999999997</v>
      </c>
    </row>
    <row r="25" spans="1:8">
      <c r="A25" s="1">
        <v>11</v>
      </c>
      <c r="B25" s="1">
        <f>9.23*6.82*6.82/2</f>
        <v>214.65472600000004</v>
      </c>
      <c r="C25" s="1">
        <f>8.79*6.83*6.83/2</f>
        <v>205.02191549999998</v>
      </c>
      <c r="D25" s="1">
        <f>11.89*9.67*9.67/2</f>
        <v>555.91041050000001</v>
      </c>
      <c r="E25" s="1">
        <f>8.43*7.89*7.89/2+3.9*3.9*3.9/2</f>
        <v>292.05210149999994</v>
      </c>
      <c r="F25" s="1">
        <f>13.51*10.62*10.62/2</f>
        <v>761.85862199999985</v>
      </c>
      <c r="G25" s="1">
        <f>7.82*5.5*5.5/2</f>
        <v>118.27750000000002</v>
      </c>
      <c r="H25" s="1">
        <f>8.65*3.14*3.14/2</f>
        <v>42.642770000000006</v>
      </c>
    </row>
    <row r="26" spans="1:8">
      <c r="A26" s="1">
        <v>12</v>
      </c>
      <c r="B26" s="1">
        <f>10.84*8.95*8.95/2</f>
        <v>434.15554999999989</v>
      </c>
      <c r="C26" s="1">
        <f>10.38*8.72*8.72/2</f>
        <v>394.63929600000006</v>
      </c>
      <c r="D26" s="1">
        <f>12.99*10.7*10.7/2</f>
        <v>743.61254999999994</v>
      </c>
      <c r="E26" s="1">
        <f>10.77*8.88*8.88/2+4.96*4.96*4.96/2</f>
        <v>485.64291200000008</v>
      </c>
      <c r="F26" s="1">
        <f>12.39*10.5*10.5/2</f>
        <v>682.99874999999997</v>
      </c>
      <c r="G26" s="1">
        <f>7.86*6.08*6.08/2</f>
        <v>145.277952</v>
      </c>
      <c r="H26" s="1">
        <f>5.94*2.89*2.89/2+4.03*3.89*3.89/2</f>
        <v>55.296918500000004</v>
      </c>
    </row>
    <row r="27" spans="1:8">
      <c r="A27" s="1">
        <v>13</v>
      </c>
      <c r="B27" s="1">
        <f>12.48*10.52*10.52/2</f>
        <v>690.58329600000002</v>
      </c>
      <c r="C27" s="1">
        <f>10.81*10.15*10.15/2</f>
        <v>556.8366125</v>
      </c>
      <c r="D27" s="1">
        <f>14.43*11.07*11.07/2</f>
        <v>884.16145350000011</v>
      </c>
      <c r="E27" s="1">
        <f>13.85*12.31*12.31/2</f>
        <v>1049.3874925</v>
      </c>
      <c r="F27" s="1">
        <f>13.32*12.2*12.2/2</f>
        <v>991.2743999999999</v>
      </c>
      <c r="G27" s="1">
        <f>8.2*7.86*7.86/2</f>
        <v>253.29635999999999</v>
      </c>
      <c r="H27" s="1">
        <f>8.95*2.79*2.79/2+3.09*3.09*3.09/2</f>
        <v>49.585661999999999</v>
      </c>
    </row>
    <row r="28" spans="1:8">
      <c r="A28" s="1">
        <v>14</v>
      </c>
      <c r="B28" s="1">
        <f>14.47*12.54*12.54/2</f>
        <v>1137.715326</v>
      </c>
      <c r="C28" s="1">
        <f>10.86*9*9/2</f>
        <v>439.83</v>
      </c>
      <c r="D28" s="1">
        <f>15.01*12.04*12.04/2</f>
        <v>1087.9368079999999</v>
      </c>
      <c r="E28" s="1">
        <f>14.75*11.41*11.41/2+4.35*4.35*4.35/2</f>
        <v>1001.2936750000001</v>
      </c>
      <c r="F28" s="1">
        <f>13.57*12.1*12.1/2</f>
        <v>993.39184999999998</v>
      </c>
      <c r="G28" s="1">
        <f>9.01*8.08*8.08/2</f>
        <v>294.11523199999999</v>
      </c>
      <c r="H28" s="1">
        <f>4.59*3.42*3.42/2</f>
        <v>26.843237999999999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8"/>
  <sheetViews>
    <sheetView workbookViewId="0">
      <selection activeCell="T31" sqref="T31"/>
    </sheetView>
  </sheetViews>
  <sheetFormatPr baseColWidth="10" defaultColWidth="8.83203125" defaultRowHeight="15"/>
  <cols>
    <col min="1" max="1" width="18.5" style="1" bestFit="1" customWidth="1"/>
    <col min="2" max="8" width="8.6640625" style="1"/>
  </cols>
  <sheetData>
    <row r="1" spans="1:6">
      <c r="A1" s="24" t="s">
        <v>641</v>
      </c>
      <c r="B1" s="31" t="s">
        <v>639</v>
      </c>
      <c r="C1" s="31"/>
      <c r="D1" s="31"/>
      <c r="E1" s="31"/>
      <c r="F1" s="31"/>
    </row>
    <row r="2" spans="1:6">
      <c r="A2" s="24" t="s">
        <v>13</v>
      </c>
      <c r="B2" s="8"/>
      <c r="C2" s="8"/>
      <c r="D2" s="8"/>
      <c r="E2" s="8"/>
      <c r="F2" s="8"/>
    </row>
    <row r="3" spans="1:6">
      <c r="A3" s="7">
        <v>0</v>
      </c>
      <c r="B3" s="7"/>
      <c r="C3" s="7">
        <v>0</v>
      </c>
      <c r="D3" s="7">
        <v>0</v>
      </c>
      <c r="E3" s="7">
        <v>0</v>
      </c>
      <c r="F3" s="7">
        <v>0</v>
      </c>
    </row>
    <row r="4" spans="1:6">
      <c r="A4" s="7">
        <v>9</v>
      </c>
      <c r="B4" s="7"/>
      <c r="C4" s="7">
        <v>18</v>
      </c>
      <c r="D4" s="7">
        <v>33.2928</v>
      </c>
      <c r="E4" s="7">
        <v>21.504000000000001</v>
      </c>
      <c r="F4" s="7">
        <v>37.926000000000002</v>
      </c>
    </row>
    <row r="5" spans="1:6">
      <c r="A5" s="7">
        <v>11</v>
      </c>
      <c r="B5" s="7"/>
      <c r="C5" s="7">
        <v>60.747500000000002</v>
      </c>
      <c r="D5" s="7">
        <v>13.5</v>
      </c>
      <c r="E5" s="7">
        <v>32</v>
      </c>
      <c r="F5" s="7">
        <v>150.46062499999999</v>
      </c>
    </row>
    <row r="6" spans="1:6">
      <c r="A6" s="7">
        <v>13</v>
      </c>
      <c r="B6" s="7"/>
      <c r="C6" s="7">
        <v>103.01492500000001</v>
      </c>
      <c r="D6" s="7">
        <v>259.24347449999999</v>
      </c>
      <c r="E6" s="7">
        <v>271.33580000000001</v>
      </c>
      <c r="F6" s="7">
        <v>138.39496</v>
      </c>
    </row>
    <row r="7" spans="1:6">
      <c r="A7" s="7">
        <v>17</v>
      </c>
      <c r="B7" s="7"/>
      <c r="C7" s="7">
        <v>133.7890625</v>
      </c>
      <c r="D7" s="7">
        <v>255.941543</v>
      </c>
      <c r="E7" s="7">
        <v>361.67250000000001</v>
      </c>
      <c r="F7" s="7">
        <v>124.515446</v>
      </c>
    </row>
    <row r="8" spans="1:6">
      <c r="A8" s="7">
        <v>20</v>
      </c>
      <c r="B8" s="7"/>
      <c r="C8" s="7">
        <v>91.462812499999998</v>
      </c>
      <c r="D8" s="7">
        <v>247.72572</v>
      </c>
      <c r="E8" s="7">
        <v>232.43267299999999</v>
      </c>
      <c r="F8" s="7">
        <v>140.47053349999999</v>
      </c>
    </row>
    <row r="9" spans="1:6">
      <c r="A9" s="7">
        <v>25</v>
      </c>
      <c r="B9" s="7"/>
      <c r="C9" s="7">
        <v>715.00800000000004</v>
      </c>
      <c r="D9" s="7">
        <v>337.56099999999998</v>
      </c>
      <c r="E9" s="7">
        <v>488.96160500000002</v>
      </c>
      <c r="F9" s="7">
        <v>344.3895</v>
      </c>
    </row>
    <row r="11" spans="1:6">
      <c r="B11" s="31" t="s">
        <v>640</v>
      </c>
      <c r="C11" s="31"/>
      <c r="D11" s="31"/>
      <c r="E11" s="31"/>
      <c r="F11" s="31"/>
    </row>
    <row r="12" spans="1:6">
      <c r="A12" s="7">
        <v>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>
      <c r="A13" s="7">
        <v>9</v>
      </c>
      <c r="B13" s="7">
        <v>62.207999999999998</v>
      </c>
      <c r="C13" s="7">
        <v>44.981999999999999</v>
      </c>
      <c r="D13" s="7">
        <v>42.527000000000001</v>
      </c>
      <c r="E13" s="7">
        <v>18</v>
      </c>
      <c r="F13" s="7">
        <v>28.512</v>
      </c>
    </row>
    <row r="14" spans="1:6">
      <c r="A14" s="7">
        <v>11</v>
      </c>
      <c r="B14" s="7">
        <v>57.615138000000002</v>
      </c>
      <c r="C14" s="7">
        <v>90.003200000000007</v>
      </c>
      <c r="D14" s="7">
        <v>13.5</v>
      </c>
      <c r="E14" s="7">
        <v>13.5</v>
      </c>
      <c r="F14" s="7">
        <v>18</v>
      </c>
    </row>
    <row r="15" spans="1:6">
      <c r="A15" s="7">
        <v>13</v>
      </c>
      <c r="B15" s="7">
        <v>180.85906800000001</v>
      </c>
      <c r="C15" s="7">
        <v>13.5</v>
      </c>
      <c r="D15" s="7">
        <v>45.826208999999999</v>
      </c>
      <c r="E15" s="7">
        <v>18</v>
      </c>
      <c r="F15" s="7">
        <v>103.2161875</v>
      </c>
    </row>
    <row r="16" spans="1:6">
      <c r="A16" s="7">
        <v>17</v>
      </c>
      <c r="B16" s="7">
        <v>232.1869725</v>
      </c>
      <c r="C16" s="7">
        <v>18</v>
      </c>
      <c r="D16" s="7">
        <v>57.746611999999999</v>
      </c>
      <c r="E16" s="7">
        <v>32</v>
      </c>
      <c r="F16" s="7">
        <v>114.3648</v>
      </c>
    </row>
    <row r="17" spans="1:6">
      <c r="A17" s="7">
        <v>20</v>
      </c>
      <c r="B17" s="7">
        <v>146.84947199999999</v>
      </c>
      <c r="C17" s="7">
        <v>13.5</v>
      </c>
      <c r="D17" s="7">
        <v>69.727637000000001</v>
      </c>
      <c r="E17" s="7">
        <v>32</v>
      </c>
      <c r="F17" s="7">
        <v>132.09549999999999</v>
      </c>
    </row>
    <row r="18" spans="1:6">
      <c r="A18" s="7">
        <v>25</v>
      </c>
      <c r="B18" s="7">
        <v>376.42184550000002</v>
      </c>
      <c r="C18" s="7">
        <v>13.5</v>
      </c>
      <c r="D18" s="7">
        <v>24.1</v>
      </c>
      <c r="E18" s="7">
        <v>24.6</v>
      </c>
      <c r="F18" s="7">
        <v>82.5</v>
      </c>
    </row>
  </sheetData>
  <mergeCells count="2">
    <mergeCell ref="B1:F1"/>
    <mergeCell ref="B11:F1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workbookViewId="0">
      <selection activeCell="D13" sqref="D13"/>
    </sheetView>
  </sheetViews>
  <sheetFormatPr baseColWidth="10" defaultColWidth="8.83203125" defaultRowHeight="15"/>
  <sheetData>
    <row r="1" spans="1:18">
      <c r="A1" s="4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 t="s">
        <v>12</v>
      </c>
      <c r="B3" s="1" t="s">
        <v>13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 t="s">
        <v>4</v>
      </c>
      <c r="R3" s="1" t="s">
        <v>5</v>
      </c>
    </row>
    <row r="4" spans="1:18">
      <c r="A4" s="6" t="s">
        <v>16</v>
      </c>
      <c r="B4" s="1">
        <v>8</v>
      </c>
      <c r="C4" s="1">
        <f>3.87*3.87*3.87/2</f>
        <v>28.980301500000003</v>
      </c>
      <c r="D4" s="1">
        <f>7.5*5.07*5.07/2</f>
        <v>96.39337500000002</v>
      </c>
      <c r="E4" s="1">
        <v>0</v>
      </c>
      <c r="F4" s="1">
        <f>8.45*6.46*6.46/2</f>
        <v>176.31600999999998</v>
      </c>
      <c r="G4" s="1">
        <f>8*6.26*6.26/2</f>
        <v>156.75039999999998</v>
      </c>
      <c r="H4" s="1">
        <f>3.2*3.2*3.2/2</f>
        <v>16.384000000000004</v>
      </c>
      <c r="I4" s="1">
        <f>2*2*2/2</f>
        <v>4</v>
      </c>
      <c r="J4" s="1">
        <f>5.48*3.58*3.58/2</f>
        <v>35.116936000000003</v>
      </c>
      <c r="K4" s="1">
        <f>10.27*6.66*6.66/2</f>
        <v>227.766006</v>
      </c>
      <c r="L4" s="1">
        <f>3.79*3.45*3.45/2</f>
        <v>22.555237500000004</v>
      </c>
      <c r="M4" s="1">
        <f>8.34*6.06*6.06/2</f>
        <v>153.13741199999998</v>
      </c>
      <c r="N4" s="1">
        <f>6.45*4.82*4.82/2</f>
        <v>74.924490000000006</v>
      </c>
      <c r="O4" s="1">
        <f>9.63*9.27*9.27/2</f>
        <v>413.76691349999999</v>
      </c>
      <c r="P4" s="1">
        <f>5.48*4.26*4.26/2+4.48*3.29*3.29/2</f>
        <v>73.970408000000006</v>
      </c>
      <c r="Q4" s="1">
        <f>AVERAGE(C4:P4)</f>
        <v>105.71867782142856</v>
      </c>
      <c r="R4" s="1">
        <f>STDEV(C4:P4)/14^0.5</f>
        <v>30.469095596542783</v>
      </c>
    </row>
    <row r="5" spans="1:18">
      <c r="A5" s="6" t="s">
        <v>17</v>
      </c>
      <c r="B5" s="1">
        <v>10</v>
      </c>
      <c r="C5" s="1">
        <f>5.74*5.46*5.46/2</f>
        <v>85.559291999999999</v>
      </c>
      <c r="D5" s="1">
        <f>9.64*7.28*7.28/2+3.56^3/2</f>
        <v>278.01129600000002</v>
      </c>
      <c r="E5" s="1">
        <f>11.01*5.75*5.75/2</f>
        <v>182.0090625</v>
      </c>
      <c r="F5" s="1">
        <f>12.54*9.22*9.22/2</f>
        <v>533.00266799999997</v>
      </c>
      <c r="G5" s="1">
        <f>13.47*11.04*11.04/2</f>
        <v>820.87257599999987</v>
      </c>
      <c r="H5" s="1">
        <f>9.54*4.72*4.72/2+5.74*4.93*4.93/2</f>
        <v>176.02303099999997</v>
      </c>
      <c r="I5" s="1">
        <f>10.08*9.06*9.06/2</f>
        <v>413.70134400000006</v>
      </c>
      <c r="J5" s="1">
        <f>7.99*6.17*6.17/2+3.9^3/2</f>
        <v>181.7447555</v>
      </c>
      <c r="K5" s="1">
        <f>16.37*10.96*10.96/2</f>
        <v>983.19529600000021</v>
      </c>
      <c r="L5" s="1">
        <f>6.94*6.94*6.96/2</f>
        <v>167.609328</v>
      </c>
      <c r="M5" s="1">
        <f>14.7*10.38*10.38/2</f>
        <v>791.9213400000001</v>
      </c>
      <c r="N5" s="1">
        <f>12.13*9.34*9.34/2+4.62^3/2</f>
        <v>578.38947800000005</v>
      </c>
      <c r="O5" s="1">
        <f>13.38*12.89*12.89/2</f>
        <v>1111.5575490000001</v>
      </c>
      <c r="P5" s="1">
        <f>9.75*8.24*8.24/2+4.61*4.25*4.25/2</f>
        <v>372.63486250000005</v>
      </c>
      <c r="Q5" s="1">
        <f t="shared" ref="Q5:Q21" si="0">AVERAGE(C5:P5)</f>
        <v>476.87370560714288</v>
      </c>
      <c r="R5" s="1">
        <f t="shared" ref="R5:R21" si="1">STDEV(C5:P5)/14^0.5</f>
        <v>89.502987602629332</v>
      </c>
    </row>
    <row r="6" spans="1:18">
      <c r="A6" s="6" t="s">
        <v>18</v>
      </c>
      <c r="B6" s="1">
        <v>11</v>
      </c>
      <c r="C6" s="1">
        <f>5.89*5.43*5.43/2</f>
        <v>86.833030499999992</v>
      </c>
      <c r="D6" s="1">
        <f>8.73*8.13*8.13/2+5.51*5.15*5.15/2</f>
        <v>361.58245600000009</v>
      </c>
      <c r="E6" s="1">
        <f>12.16*8.32*8.32/2</f>
        <v>420.87219199999998</v>
      </c>
      <c r="F6" s="1">
        <f>15.5*9.31*9.31/2</f>
        <v>671.73977500000012</v>
      </c>
      <c r="G6" s="1">
        <f>15.97*11.95*11.95/2</f>
        <v>1140.2779624999998</v>
      </c>
      <c r="H6" s="1">
        <f>7.91*7.13*7.13/2+10.83*6.04*6.04/2</f>
        <v>398.60780349999999</v>
      </c>
      <c r="I6" s="1">
        <f>12.84*12.46*12.46/2</f>
        <v>996.71527200000014</v>
      </c>
      <c r="J6" s="1">
        <f>9.66*9.39*9.39/2+4.56^3/2</f>
        <v>473.28065100000003</v>
      </c>
      <c r="K6" s="1">
        <f>16.39*11.63*11.63/2</f>
        <v>1108.4302955000003</v>
      </c>
      <c r="L6" s="1">
        <f>10.16*9.14*9.14/2</f>
        <v>424.38116800000006</v>
      </c>
      <c r="M6" s="1">
        <f>16.47*11.04*11.04/2</f>
        <v>1003.6949759999998</v>
      </c>
      <c r="N6" s="1">
        <f>12.2*10.01*10.01/2+6.55*6.55*6.55/2</f>
        <v>751.72629749999999</v>
      </c>
      <c r="O6" s="1">
        <f>14.8*13.56*13.56/2</f>
        <v>1360.6646400000002</v>
      </c>
      <c r="P6" s="1">
        <f>10.54*8.92*8.92/2+8.6*6.58*6.58/2</f>
        <v>605.48944799999992</v>
      </c>
      <c r="Q6" s="1">
        <f t="shared" si="0"/>
        <v>700.30685482142871</v>
      </c>
      <c r="R6" s="1">
        <f t="shared" si="1"/>
        <v>98.795790167998661</v>
      </c>
    </row>
    <row r="7" spans="1:18">
      <c r="A7" s="6" t="s">
        <v>19</v>
      </c>
      <c r="B7" s="1">
        <v>12</v>
      </c>
      <c r="C7" s="1">
        <f>8.36*6.68*6.68/2</f>
        <v>186.52163199999995</v>
      </c>
      <c r="D7" s="1">
        <f>11.47*10.41*10.41/2+5.69^3/2</f>
        <v>713.60105799999997</v>
      </c>
      <c r="E7" s="1">
        <f>15.83*11.06*11.06/2</f>
        <v>968.19129400000008</v>
      </c>
      <c r="F7" s="1">
        <f>18.58*10.72*10.72/2</f>
        <v>1067.591936</v>
      </c>
      <c r="G7" s="1">
        <f>17.88*13.95*13.95/2</f>
        <v>1739.7463499999997</v>
      </c>
      <c r="H7" s="1">
        <f>13.84*6.06*6.06/2+9.59*7.94*7.94/2</f>
        <v>556.42137400000001</v>
      </c>
      <c r="I7" s="1">
        <f>14.48*11.33*11.33/2</f>
        <v>929.39083600000004</v>
      </c>
      <c r="J7" s="1">
        <f>11.86*9.98*9.98/2+6.05*6.05*6.05/2</f>
        <v>701.35293449999995</v>
      </c>
      <c r="K7" s="1">
        <f>18.02*14.5*14.5/2</f>
        <v>1894.3525000000002</v>
      </c>
      <c r="L7" s="1">
        <f>13.76*9.58*9.58/2</f>
        <v>631.42163199999993</v>
      </c>
      <c r="M7" s="1">
        <f>18.43*13.16*13.16/2</f>
        <v>1595.9053040000001</v>
      </c>
      <c r="N7" s="1">
        <f>16.61*12.87*12.87/2</f>
        <v>1375.6144544999997</v>
      </c>
      <c r="O7" s="1">
        <f>16.16*14.83*14.83/2</f>
        <v>1777.0255120000002</v>
      </c>
      <c r="P7" s="1">
        <f>16.37*10.52*10.52/2</f>
        <v>905.83722399999999</v>
      </c>
      <c r="Q7" s="1">
        <f t="shared" si="0"/>
        <v>1074.4981457857143</v>
      </c>
      <c r="R7" s="1">
        <f t="shared" si="1"/>
        <v>139.74772514280932</v>
      </c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 t="s">
        <v>14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 t="s">
        <v>12</v>
      </c>
      <c r="B10" s="1" t="s">
        <v>13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">
        <v>13</v>
      </c>
      <c r="P10" s="1">
        <v>14</v>
      </c>
      <c r="Q10" s="1" t="s">
        <v>4</v>
      </c>
      <c r="R10" s="1" t="s">
        <v>5</v>
      </c>
    </row>
    <row r="11" spans="1:18">
      <c r="A11" s="6" t="s">
        <v>16</v>
      </c>
      <c r="B11" s="1">
        <v>8</v>
      </c>
      <c r="C11" s="1">
        <f>6.6*3.82*3.82/2</f>
        <v>48.15491999999999</v>
      </c>
      <c r="D11" s="1">
        <f>6.78*5.89*5.89/2</f>
        <v>117.60621899999998</v>
      </c>
      <c r="E11" s="1">
        <f>4.4*2.97*2.97/2</f>
        <v>19.405980000000003</v>
      </c>
      <c r="F11" s="1">
        <f>2*2*2/2</f>
        <v>4</v>
      </c>
      <c r="G11" s="1">
        <f>5.06*2.68*2.68/2</f>
        <v>18.171472000000001</v>
      </c>
      <c r="H11" s="1">
        <f>5.66*4.44*4.44/2</f>
        <v>55.789488000000006</v>
      </c>
      <c r="I11" s="1">
        <f>3.37*3.07*3.07/2</f>
        <v>15.8809565</v>
      </c>
      <c r="J11" s="1">
        <v>0</v>
      </c>
      <c r="K11" s="1">
        <f>6.29*5.47*5.47/2</f>
        <v>94.1012305</v>
      </c>
      <c r="L11" s="1">
        <f>6.11*5.2*5.2/2</f>
        <v>82.607200000000006</v>
      </c>
      <c r="M11" s="1">
        <f>3.41*3.08*3.08/2</f>
        <v>16.174312</v>
      </c>
      <c r="N11" s="1">
        <v>0</v>
      </c>
      <c r="O11" s="1">
        <f>5.72*4.87*4.87/2</f>
        <v>67.830334000000008</v>
      </c>
      <c r="P11" s="1">
        <f>4.71*3*3/2</f>
        <v>21.195</v>
      </c>
      <c r="Q11" s="1">
        <f>AVERAGE(C11:P11)</f>
        <v>40.065508000000001</v>
      </c>
      <c r="R11" s="1">
        <f>STDEV(C11:P11)/14^0.5</f>
        <v>10.151310723644604</v>
      </c>
    </row>
    <row r="12" spans="1:18">
      <c r="A12" s="6" t="s">
        <v>17</v>
      </c>
      <c r="B12" s="1">
        <v>10</v>
      </c>
      <c r="C12" s="1">
        <f>9.28*6.74*6.74/2</f>
        <v>210.784064</v>
      </c>
      <c r="D12" s="1">
        <f>9.28*8.55*8.55/2</f>
        <v>339.19560000000001</v>
      </c>
      <c r="E12" s="1">
        <f>7.34*4.06*4.06/2</f>
        <v>60.494811999999989</v>
      </c>
      <c r="F12" s="1">
        <f>5.63*2.67*2.67/2</f>
        <v>20.067853499999998</v>
      </c>
      <c r="G12" s="1">
        <f>6.89*3*3/2</f>
        <v>31.004999999999995</v>
      </c>
      <c r="H12" s="1">
        <f>7.18*6.37*6.37/2+3.92*2.58*2.58/2</f>
        <v>158.717615</v>
      </c>
      <c r="I12" s="1">
        <f>11.02*6.68*6.68/2</f>
        <v>245.86942399999995</v>
      </c>
      <c r="J12" s="1">
        <f>9.31*4.48*4.48/2</f>
        <v>93.427712000000014</v>
      </c>
      <c r="K12" s="1">
        <f>10.18*9.73*9.73/2</f>
        <v>481.88506100000001</v>
      </c>
      <c r="L12" s="1">
        <f>9.56*9.03*9.03/2</f>
        <v>389.76550199999991</v>
      </c>
      <c r="M12" s="1">
        <f>8.11*5.51*5.51/2</f>
        <v>123.11020549999998</v>
      </c>
      <c r="N12" s="1">
        <f>5.73*5.09*5.09/2</f>
        <v>74.226706500000006</v>
      </c>
      <c r="O12" s="1">
        <f>10.94*8.29*8.29/2</f>
        <v>375.92082699999992</v>
      </c>
      <c r="P12" s="1">
        <f>6.71*3.43*3.43/2</f>
        <v>39.471239500000003</v>
      </c>
      <c r="Q12" s="1">
        <f>AVERAGE(C12:P12)</f>
        <v>188.85297299999999</v>
      </c>
      <c r="R12" s="1">
        <f>STDEV(C12:P12)/14^0.5</f>
        <v>41.086435053909938</v>
      </c>
    </row>
    <row r="13" spans="1:18">
      <c r="A13" s="6" t="s">
        <v>18</v>
      </c>
      <c r="B13" s="1">
        <v>11</v>
      </c>
      <c r="C13" s="1">
        <f>9.32*7.49*7.49/2</f>
        <v>261.42646600000006</v>
      </c>
      <c r="D13" s="1">
        <f>11.27*10.35*10.35/2</f>
        <v>603.63528749999989</v>
      </c>
      <c r="E13" s="1">
        <f>7.91*4.29*4.29/2</f>
        <v>72.788215500000007</v>
      </c>
      <c r="F13" s="1">
        <f>6.11*3.34*3.34/2</f>
        <v>34.080357999999997</v>
      </c>
      <c r="G13" s="1">
        <f>7.72*3.56*3.56/2</f>
        <v>48.920096000000001</v>
      </c>
      <c r="H13" s="1">
        <f>8.11*7.41*7.41/2+4.61*4.16*4.16/2</f>
        <v>262.54175350000003</v>
      </c>
      <c r="I13" s="1">
        <f>11.39*8.83*8.83/2</f>
        <v>444.03288550000002</v>
      </c>
      <c r="J13" s="1">
        <f>10.28*4.28*4.28/2</f>
        <v>94.156576000000001</v>
      </c>
      <c r="K13" s="1">
        <f>12.77*11.67*11.67/2</f>
        <v>869.5661265</v>
      </c>
      <c r="L13" s="1">
        <f>10.88*10.01*10.01/2+4.44^3/2</f>
        <v>588.85273599999994</v>
      </c>
      <c r="M13" s="1">
        <f>8.67*6.19*6.19/2</f>
        <v>166.10029350000002</v>
      </c>
      <c r="N13" s="1">
        <f>5.73*5.39*5.39/2</f>
        <v>83.23426649999999</v>
      </c>
      <c r="O13" s="1">
        <f>10.8*8.63*8.63/2</f>
        <v>402.17526000000009</v>
      </c>
      <c r="P13" s="1">
        <f>6.32*3.19*3.19/2+4.1*3.55*3.55/2</f>
        <v>57.991601000000003</v>
      </c>
      <c r="Q13" s="1">
        <f t="shared" si="0"/>
        <v>284.96442296428575</v>
      </c>
      <c r="R13" s="1">
        <f t="shared" si="1"/>
        <v>69.621538173430821</v>
      </c>
    </row>
    <row r="14" spans="1:18">
      <c r="A14" s="6" t="s">
        <v>19</v>
      </c>
      <c r="B14" s="1">
        <v>12</v>
      </c>
      <c r="C14" s="1">
        <f>9.89*8.26*8.26/2</f>
        <v>337.38548200000002</v>
      </c>
      <c r="D14" s="1">
        <f>14.09*13.13*13.13/2</f>
        <v>1214.5361605000001</v>
      </c>
      <c r="E14" s="1">
        <f>9.27*4.32*4.32/2</f>
        <v>86.500224000000003</v>
      </c>
      <c r="F14" s="1">
        <f>3.86^3/2</f>
        <v>28.756227999999997</v>
      </c>
      <c r="G14" s="1">
        <f>7.51*4.38*4.38/2</f>
        <v>72.037421999999992</v>
      </c>
      <c r="H14" s="1">
        <f>12.12*7.67*7.67/2</f>
        <v>356.50313399999999</v>
      </c>
      <c r="I14" s="1">
        <f>13.1*9.84*9.84/2</f>
        <v>634.20767999999998</v>
      </c>
      <c r="J14" s="1">
        <f>10.29*4.13*4.13/2</f>
        <v>87.757750499999986</v>
      </c>
      <c r="K14" s="1">
        <f>12.54*11.58*11.58/2</f>
        <v>840.78442800000005</v>
      </c>
      <c r="L14" s="1">
        <f>14.01*11.05*11.05/2</f>
        <v>855.32801250000011</v>
      </c>
      <c r="M14" s="1">
        <f>12.23*8.71*8.71/2</f>
        <v>463.90897150000012</v>
      </c>
      <c r="N14" s="1">
        <f>8.82*7.47*7.47/2</f>
        <v>246.08196900000002</v>
      </c>
      <c r="O14" s="1">
        <f>12.12*10.66*10.66/2</f>
        <v>688.63173599999993</v>
      </c>
      <c r="P14" s="1">
        <f>6.4*5.33*5.33/2+6.6*3.9*3.9/2</f>
        <v>141.10148000000001</v>
      </c>
      <c r="Q14" s="1">
        <f t="shared" si="0"/>
        <v>432.39433414285719</v>
      </c>
      <c r="R14" s="1">
        <f>STDEV(C14:P14)/14^0.5</f>
        <v>97.50538227555127</v>
      </c>
    </row>
    <row r="15" spans="1:1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 t="s">
        <v>12</v>
      </c>
      <c r="B17" s="1" t="s">
        <v>13</v>
      </c>
      <c r="C17" s="1">
        <v>1</v>
      </c>
      <c r="D17" s="1">
        <v>2</v>
      </c>
      <c r="E17" s="1">
        <v>3</v>
      </c>
      <c r="F17" s="1">
        <v>4</v>
      </c>
      <c r="G17" s="1">
        <v>5</v>
      </c>
      <c r="H17" s="1">
        <v>6</v>
      </c>
      <c r="I17" s="1">
        <v>7</v>
      </c>
      <c r="J17" s="1">
        <v>8</v>
      </c>
      <c r="K17" s="1">
        <v>9</v>
      </c>
      <c r="L17" s="1">
        <v>10</v>
      </c>
      <c r="M17" s="1">
        <v>11</v>
      </c>
      <c r="N17" s="1">
        <v>12</v>
      </c>
      <c r="O17" s="1">
        <v>13</v>
      </c>
      <c r="P17" s="1">
        <v>14</v>
      </c>
      <c r="Q17" s="1" t="s">
        <v>4</v>
      </c>
      <c r="R17" s="1" t="s">
        <v>5</v>
      </c>
    </row>
    <row r="18" spans="1:18">
      <c r="A18" s="6" t="s">
        <v>16</v>
      </c>
      <c r="B18" s="1">
        <v>8</v>
      </c>
      <c r="C18" s="1">
        <f>8.26*7.75*7.75/2</f>
        <v>248.05812499999999</v>
      </c>
      <c r="D18" s="1">
        <f>5.94*3.52*3.52/2</f>
        <v>36.799488000000004</v>
      </c>
      <c r="E18" s="1">
        <f>6.08*3.26*3.26/2</f>
        <v>32.307903999999994</v>
      </c>
      <c r="F18" s="1">
        <f>3.2*3.2*3.2/2</f>
        <v>16.384000000000004</v>
      </c>
      <c r="G18" s="1">
        <f>4.38*3.57*3.57/2</f>
        <v>27.911330999999997</v>
      </c>
      <c r="H18" s="1">
        <v>0</v>
      </c>
      <c r="I18" s="1">
        <f>5.98*5.71*5.71/2</f>
        <v>97.486259000000004</v>
      </c>
      <c r="J18" s="1">
        <f>7.37*6.19*6.19/2</f>
        <v>141.1948285</v>
      </c>
      <c r="K18" s="1">
        <f>6.21*4.51*4.51/2</f>
        <v>63.156010499999994</v>
      </c>
      <c r="L18" s="1">
        <f>7.04*6.25*6.25/2</f>
        <v>137.5</v>
      </c>
      <c r="M18" s="1">
        <f>5.66*4.7*4.7/2</f>
        <v>62.514700000000005</v>
      </c>
      <c r="N18" s="1">
        <f>6.89*5.03*5.03/2</f>
        <v>87.161600500000006</v>
      </c>
      <c r="O18" s="1">
        <v>0</v>
      </c>
      <c r="P18" s="1">
        <f>7.34*5.98*5.98/2</f>
        <v>131.240668</v>
      </c>
      <c r="Q18" s="1">
        <f t="shared" si="0"/>
        <v>77.265351035714289</v>
      </c>
      <c r="R18" s="1">
        <f>STDEV(C18:P18)/14^0.5</f>
        <v>18.525755583257091</v>
      </c>
    </row>
    <row r="19" spans="1:18">
      <c r="A19" s="6" t="s">
        <v>17</v>
      </c>
      <c r="B19" s="1">
        <v>10</v>
      </c>
      <c r="C19" s="1">
        <f>13.74*10.37*10.37/2</f>
        <v>738.778503</v>
      </c>
      <c r="D19" s="1">
        <f>8.56*4.86*4.86/2</f>
        <v>101.09188800000001</v>
      </c>
      <c r="E19" s="1">
        <f>10.04*9.24*9.24/2</f>
        <v>428.595552</v>
      </c>
      <c r="F19" s="1">
        <f>7.23*6.54*6.54/2</f>
        <v>154.61933400000001</v>
      </c>
      <c r="G19" s="1">
        <f>10.63*8.85*8.85/2</f>
        <v>416.2840875</v>
      </c>
      <c r="H19" s="1">
        <f>9.43*3.7*3.7/2</f>
        <v>64.548349999999999</v>
      </c>
      <c r="I19" s="1">
        <f>10.73*10.37*10.37/2</f>
        <v>576.93546849999996</v>
      </c>
      <c r="J19" s="1">
        <f>11.24*9.8*9.8/2</f>
        <v>539.74480000000017</v>
      </c>
      <c r="K19" s="1">
        <f>9.35*7.88*7.88/2</f>
        <v>290.29131999999998</v>
      </c>
      <c r="L19" s="1">
        <f>9.62*8.47*8.47/2</f>
        <v>345.07372900000001</v>
      </c>
      <c r="M19" s="1">
        <f>9.69*8.95*8.95/2</f>
        <v>388.09661249999988</v>
      </c>
      <c r="N19" s="1">
        <f>5.54^3/2+11.46*8.17*8.17/2</f>
        <v>467.48692900000003</v>
      </c>
      <c r="O19" s="1">
        <f>4.06*3.5*3.5/2</f>
        <v>24.8675</v>
      </c>
      <c r="P19" s="1">
        <f>10.16*9.02*9.02/2</f>
        <v>413.31083199999995</v>
      </c>
      <c r="Q19" s="1">
        <f t="shared" si="0"/>
        <v>353.5517789642858</v>
      </c>
      <c r="R19" s="1">
        <f t="shared" si="1"/>
        <v>55.431403797324805</v>
      </c>
    </row>
    <row r="20" spans="1:18">
      <c r="A20" s="6" t="s">
        <v>18</v>
      </c>
      <c r="B20" s="1">
        <v>11</v>
      </c>
      <c r="C20" s="1">
        <f>15.2*12.09*12.09/2</f>
        <v>1110.8775599999999</v>
      </c>
      <c r="D20" s="1">
        <f>8.09*5.9*5.9/2+5.3*3.77*3.77/2</f>
        <v>178.47063500000002</v>
      </c>
      <c r="E20" s="1">
        <f>12.9*10.13*10.13/2</f>
        <v>661.87900500000012</v>
      </c>
      <c r="F20" s="1">
        <f>9.27*8.9*8.9/2</f>
        <v>367.13835</v>
      </c>
      <c r="G20" s="1">
        <f>11.88*10.33*10.33/2</f>
        <v>633.85086600000011</v>
      </c>
      <c r="H20" s="1">
        <f>8.92*3.77*3.77/2</f>
        <v>63.389533999999998</v>
      </c>
      <c r="I20" s="1">
        <f>11.1*11.01*11.01/2</f>
        <v>672.77155500000003</v>
      </c>
      <c r="J20" s="1">
        <f>12.65*11.89*11.89/2</f>
        <v>894.17853250000007</v>
      </c>
      <c r="K20" s="1">
        <f>10.51*8.74*8.74/2</f>
        <v>401.41683799999998</v>
      </c>
      <c r="L20" s="1">
        <f>11.58*10.32*10.32/2</f>
        <v>616.64889600000004</v>
      </c>
      <c r="M20" s="1">
        <f>9.98*9.1*9.1/2</f>
        <v>413.22189999999995</v>
      </c>
      <c r="N20" s="1">
        <f>16.92*9.16*9.16/2</f>
        <v>709.8413760000002</v>
      </c>
      <c r="O20" s="1">
        <f>5.3*4.12*4.12/2</f>
        <v>44.98216</v>
      </c>
      <c r="P20" s="1">
        <f>12.04*10.78*10.78/2</f>
        <v>699.57456799999977</v>
      </c>
      <c r="Q20" s="1">
        <f t="shared" si="0"/>
        <v>533.44584110714288</v>
      </c>
      <c r="R20" s="1">
        <f t="shared" si="1"/>
        <v>81.883090896149938</v>
      </c>
    </row>
    <row r="21" spans="1:18">
      <c r="A21" s="6" t="s">
        <v>19</v>
      </c>
      <c r="B21" s="1">
        <v>12</v>
      </c>
      <c r="C21" s="1">
        <f>16.89*12.97*12.97/2</f>
        <v>1420.6255005000003</v>
      </c>
      <c r="D21" s="1">
        <f>10.59*6.7*6.7/2</f>
        <v>237.69255000000001</v>
      </c>
      <c r="E21" s="1">
        <f>15.29*11.32*11.32/2</f>
        <v>979.64864799999998</v>
      </c>
      <c r="F21" s="1">
        <f>11.43*10.41*10.41/2</f>
        <v>619.3236915</v>
      </c>
      <c r="G21" s="1">
        <f>13.25*11.79*11.79/2</f>
        <v>920.90216249999992</v>
      </c>
      <c r="H21" s="1">
        <f>8.2*4.95*4.95/2</f>
        <v>100.46024999999999</v>
      </c>
      <c r="I21" s="1">
        <f>14.93*12.51*12.51/2</f>
        <v>1168.2732464999999</v>
      </c>
      <c r="J21" s="1">
        <f>14.61*13.72*13.72/2</f>
        <v>1375.081512</v>
      </c>
      <c r="K21" s="1">
        <f>10.57*10.22*10.22/2</f>
        <v>552.00979400000006</v>
      </c>
      <c r="L21" s="1">
        <f>14.7*12.92*12.92/2</f>
        <v>1226.9090399999998</v>
      </c>
      <c r="M21" s="1">
        <f>13.53*10.74*10.74/2</f>
        <v>780.32651399999997</v>
      </c>
      <c r="N21" s="1">
        <f>17.93*10.2*10.2/2</f>
        <v>932.71859999999992</v>
      </c>
      <c r="O21" s="1">
        <f>8.82*6.35*6.35/2</f>
        <v>177.82222499999997</v>
      </c>
      <c r="P21" s="1">
        <f>14.79*12.93*12.93/2</f>
        <v>1236.3323354999998</v>
      </c>
      <c r="Q21" s="1">
        <f t="shared" si="0"/>
        <v>837.7232906785714</v>
      </c>
      <c r="R21" s="1">
        <f t="shared" si="1"/>
        <v>118.50535645732275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26"/>
  <sheetViews>
    <sheetView workbookViewId="0">
      <selection activeCell="F20" sqref="F20"/>
    </sheetView>
  </sheetViews>
  <sheetFormatPr baseColWidth="10" defaultColWidth="8.83203125" defaultRowHeight="15"/>
  <cols>
    <col min="1" max="8" width="8.6640625" style="1"/>
  </cols>
  <sheetData>
    <row r="1" spans="1:6">
      <c r="A1" s="4" t="s">
        <v>803</v>
      </c>
      <c r="E1" s="4" t="s">
        <v>804</v>
      </c>
    </row>
    <row r="2" spans="1:6">
      <c r="A2" s="1" t="s">
        <v>643</v>
      </c>
      <c r="E2" s="1" t="s">
        <v>646</v>
      </c>
    </row>
    <row r="3" spans="1:6">
      <c r="A3" s="8" t="s">
        <v>629</v>
      </c>
      <c r="B3" s="8" t="s">
        <v>642</v>
      </c>
      <c r="E3" s="8" t="s">
        <v>629</v>
      </c>
      <c r="F3" s="8" t="s">
        <v>642</v>
      </c>
    </row>
    <row r="4" spans="1:6">
      <c r="A4" s="7">
        <v>0.74979981100000004</v>
      </c>
      <c r="B4" s="7">
        <v>2.4686167339999998</v>
      </c>
      <c r="E4" s="7">
        <v>5.343</v>
      </c>
      <c r="F4" s="7">
        <v>2.0750000000000002</v>
      </c>
    </row>
    <row r="5" spans="1:6">
      <c r="A5" s="7">
        <v>0.18010642700000001</v>
      </c>
      <c r="B5" s="7">
        <v>2.1110242380000002</v>
      </c>
      <c r="E5" s="7">
        <v>3.488</v>
      </c>
      <c r="F5" s="7">
        <v>13.41</v>
      </c>
    </row>
    <row r="6" spans="1:6">
      <c r="A6" s="7">
        <v>0.67878397899999998</v>
      </c>
      <c r="B6" s="7">
        <v>1.8301782959999999</v>
      </c>
      <c r="E6" s="7">
        <v>22.5</v>
      </c>
      <c r="F6" s="7">
        <v>11.99</v>
      </c>
    </row>
    <row r="7" spans="1:6">
      <c r="A7" s="7">
        <v>0.55132091800000005</v>
      </c>
      <c r="B7" s="7">
        <v>1.1639899810000001</v>
      </c>
      <c r="E7" s="7">
        <v>9.4410000000000007</v>
      </c>
      <c r="F7" s="7">
        <v>13.25</v>
      </c>
    </row>
    <row r="8" spans="1:6">
      <c r="A8" s="7"/>
      <c r="B8" s="7">
        <v>1.24928196</v>
      </c>
      <c r="E8" s="7"/>
      <c r="F8" s="7">
        <v>2.4929999999999999</v>
      </c>
    </row>
    <row r="10" spans="1:6">
      <c r="A10" s="4" t="s">
        <v>806</v>
      </c>
      <c r="E10" s="4" t="s">
        <v>805</v>
      </c>
    </row>
    <row r="11" spans="1:6">
      <c r="A11" s="1" t="s">
        <v>644</v>
      </c>
      <c r="E11" s="1" t="s">
        <v>647</v>
      </c>
    </row>
    <row r="12" spans="1:6">
      <c r="A12" s="8" t="s">
        <v>629</v>
      </c>
      <c r="B12" s="8" t="s">
        <v>642</v>
      </c>
      <c r="E12" s="8" t="s">
        <v>629</v>
      </c>
      <c r="F12" s="8" t="s">
        <v>642</v>
      </c>
    </row>
    <row r="13" spans="1:6">
      <c r="A13" s="7">
        <v>2.6930000000000001</v>
      </c>
      <c r="B13" s="7">
        <v>9.3789999999999996</v>
      </c>
      <c r="E13" s="7">
        <v>69.66</v>
      </c>
      <c r="F13" s="7">
        <v>78.55</v>
      </c>
    </row>
    <row r="14" spans="1:6">
      <c r="A14" s="7">
        <v>2.6219999999999999</v>
      </c>
      <c r="B14" s="7">
        <v>8.8800000000000008</v>
      </c>
      <c r="E14" s="7">
        <v>40.58</v>
      </c>
      <c r="F14" s="7">
        <v>53</v>
      </c>
    </row>
    <row r="15" spans="1:6">
      <c r="A15" s="7">
        <v>7.09</v>
      </c>
      <c r="B15" s="7">
        <v>7.0049999999999999</v>
      </c>
      <c r="E15" s="7">
        <v>44.33</v>
      </c>
      <c r="F15" s="7">
        <v>52.31</v>
      </c>
    </row>
    <row r="16" spans="1:6">
      <c r="A16" s="7">
        <v>6.7480000000000002</v>
      </c>
      <c r="B16" s="7">
        <v>8.7810000000000006</v>
      </c>
      <c r="E16" s="7">
        <v>48.66</v>
      </c>
      <c r="F16" s="7">
        <v>57.98</v>
      </c>
    </row>
    <row r="17" spans="1:6">
      <c r="A17" s="7"/>
      <c r="B17" s="7">
        <v>10.77</v>
      </c>
      <c r="E17" s="7"/>
      <c r="F17" s="7">
        <v>59.33</v>
      </c>
    </row>
    <row r="19" spans="1:6">
      <c r="A19" s="4" t="s">
        <v>807</v>
      </c>
    </row>
    <row r="20" spans="1:6">
      <c r="A20" s="1" t="s">
        <v>645</v>
      </c>
    </row>
    <row r="21" spans="1:6">
      <c r="A21" s="8" t="s">
        <v>629</v>
      </c>
      <c r="B21" s="8" t="s">
        <v>642</v>
      </c>
    </row>
    <row r="22" spans="1:6">
      <c r="A22" s="7">
        <v>11.9</v>
      </c>
      <c r="B22" s="7">
        <v>11.14</v>
      </c>
    </row>
    <row r="23" spans="1:6">
      <c r="A23" s="7">
        <v>6.484</v>
      </c>
      <c r="B23" s="7">
        <v>13.69</v>
      </c>
    </row>
    <row r="24" spans="1:6">
      <c r="A24" s="7">
        <v>17.829999999999998</v>
      </c>
      <c r="B24" s="7">
        <v>28.11</v>
      </c>
    </row>
    <row r="25" spans="1:6">
      <c r="A25" s="7">
        <v>6.54</v>
      </c>
      <c r="B25" s="7">
        <v>9.1649999999999991</v>
      </c>
    </row>
    <row r="26" spans="1:6">
      <c r="A26" s="7"/>
      <c r="B26" s="7">
        <v>12.16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20"/>
  <sheetViews>
    <sheetView tabSelected="1" workbookViewId="0">
      <selection activeCell="C23" sqref="C23"/>
    </sheetView>
  </sheetViews>
  <sheetFormatPr baseColWidth="10" defaultColWidth="8.83203125" defaultRowHeight="15"/>
  <cols>
    <col min="1" max="1" width="12.5" style="1" customWidth="1"/>
    <col min="2" max="15" width="8.6640625" style="1"/>
  </cols>
  <sheetData>
    <row r="1" spans="1:4">
      <c r="A1" s="1" t="s">
        <v>650</v>
      </c>
    </row>
    <row r="2" spans="1:4">
      <c r="A2" s="4" t="s">
        <v>648</v>
      </c>
    </row>
    <row r="3" spans="1:4">
      <c r="A3" s="1" t="s">
        <v>189</v>
      </c>
      <c r="B3" s="1">
        <v>46</v>
      </c>
      <c r="C3" s="1">
        <v>48</v>
      </c>
      <c r="D3" s="1">
        <v>33</v>
      </c>
    </row>
    <row r="4" spans="1:4">
      <c r="A4" s="1" t="s">
        <v>649</v>
      </c>
      <c r="B4" s="1">
        <v>3</v>
      </c>
      <c r="C4" s="1">
        <v>3</v>
      </c>
      <c r="D4" s="1">
        <v>3</v>
      </c>
    </row>
    <row r="5" spans="1:4">
      <c r="A5" s="1" t="s">
        <v>190</v>
      </c>
      <c r="B5" s="1">
        <v>30</v>
      </c>
      <c r="C5" s="1">
        <v>25</v>
      </c>
      <c r="D5" s="1">
        <v>31</v>
      </c>
    </row>
    <row r="7" spans="1:4">
      <c r="A7" s="4" t="s">
        <v>651</v>
      </c>
    </row>
    <row r="8" spans="1:4">
      <c r="A8" s="1" t="s">
        <v>2</v>
      </c>
      <c r="B8" s="1">
        <v>50</v>
      </c>
      <c r="C8" s="1">
        <v>52</v>
      </c>
      <c r="D8" s="1">
        <v>56</v>
      </c>
    </row>
    <row r="9" spans="1:4">
      <c r="A9" s="1" t="s">
        <v>652</v>
      </c>
      <c r="B9" s="1">
        <v>3</v>
      </c>
      <c r="C9" s="1">
        <v>3</v>
      </c>
      <c r="D9" s="1">
        <v>2</v>
      </c>
    </row>
    <row r="10" spans="1:4">
      <c r="A10" s="1" t="s">
        <v>184</v>
      </c>
      <c r="B10" s="1">
        <v>0</v>
      </c>
      <c r="C10" s="1">
        <v>0</v>
      </c>
      <c r="D10" s="1">
        <v>0</v>
      </c>
    </row>
    <row r="12" spans="1:4">
      <c r="A12" s="4" t="s">
        <v>282</v>
      </c>
    </row>
    <row r="13" spans="1:4">
      <c r="A13" s="1" t="s">
        <v>653</v>
      </c>
      <c r="B13" s="1">
        <v>18</v>
      </c>
      <c r="C13" s="1">
        <v>19</v>
      </c>
      <c r="D13" s="1">
        <v>17</v>
      </c>
    </row>
    <row r="14" spans="1:4">
      <c r="A14" s="1" t="s">
        <v>654</v>
      </c>
      <c r="B14" s="1">
        <v>5</v>
      </c>
      <c r="C14" s="1">
        <v>3</v>
      </c>
      <c r="D14" s="1">
        <v>2</v>
      </c>
    </row>
    <row r="15" spans="1:4">
      <c r="A15" s="1" t="s">
        <v>655</v>
      </c>
      <c r="B15" s="1">
        <v>3</v>
      </c>
      <c r="C15" s="1">
        <v>2</v>
      </c>
      <c r="D15" s="1">
        <v>0</v>
      </c>
    </row>
    <row r="17" spans="1:4">
      <c r="A17" s="1" t="s">
        <v>658</v>
      </c>
    </row>
    <row r="18" spans="1:4">
      <c r="A18" s="1" t="s">
        <v>2</v>
      </c>
      <c r="B18" s="1">
        <v>30</v>
      </c>
      <c r="C18" s="1">
        <v>28</v>
      </c>
      <c r="D18" s="1">
        <v>33</v>
      </c>
    </row>
    <row r="19" spans="1:4">
      <c r="A19" s="1" t="s">
        <v>656</v>
      </c>
      <c r="B19" s="1">
        <v>11</v>
      </c>
      <c r="C19" s="1">
        <v>9</v>
      </c>
      <c r="D19" s="1">
        <v>18</v>
      </c>
    </row>
    <row r="20" spans="1:4">
      <c r="A20" s="1" t="s">
        <v>657</v>
      </c>
      <c r="B20" s="1">
        <v>17</v>
      </c>
      <c r="C20" s="1">
        <v>17</v>
      </c>
      <c r="D20" s="1">
        <v>24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5"/>
  <sheetViews>
    <sheetView workbookViewId="0">
      <selection activeCell="C13" sqref="C13"/>
    </sheetView>
  </sheetViews>
  <sheetFormatPr baseColWidth="10" defaultColWidth="8.83203125" defaultRowHeight="15"/>
  <cols>
    <col min="1" max="1" width="12.6640625" style="1" customWidth="1"/>
    <col min="2" max="5" width="8.6640625" style="1"/>
  </cols>
  <sheetData>
    <row r="1" spans="1:4">
      <c r="A1" s="1" t="s">
        <v>650</v>
      </c>
    </row>
    <row r="2" spans="1:4">
      <c r="A2" s="4" t="s">
        <v>661</v>
      </c>
    </row>
    <row r="3" spans="1:4">
      <c r="A3" s="1" t="s">
        <v>2</v>
      </c>
      <c r="B3" s="1">
        <v>30</v>
      </c>
      <c r="C3" s="1">
        <v>12</v>
      </c>
      <c r="D3" s="1">
        <v>23</v>
      </c>
    </row>
    <row r="4" spans="1:4">
      <c r="A4" s="1" t="s">
        <v>662</v>
      </c>
      <c r="B4" s="1">
        <v>1</v>
      </c>
      <c r="C4" s="1">
        <v>2</v>
      </c>
      <c r="D4" s="1">
        <v>0</v>
      </c>
    </row>
    <row r="5" spans="1:4">
      <c r="A5" s="1" t="s">
        <v>6</v>
      </c>
      <c r="B5" s="1">
        <v>12</v>
      </c>
      <c r="C5" s="1">
        <v>3</v>
      </c>
      <c r="D5" s="1">
        <v>0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/>
  </sheetViews>
  <sheetFormatPr baseColWidth="10" defaultColWidth="8.83203125" defaultRowHeight="15"/>
  <cols>
    <col min="1" max="1" width="10.83203125" style="1" customWidth="1"/>
    <col min="2" max="5" width="8.6640625" style="1"/>
  </cols>
  <sheetData>
    <row r="1" spans="1:4">
      <c r="A1" s="1" t="s">
        <v>650</v>
      </c>
    </row>
    <row r="2" spans="1:4">
      <c r="A2" s="4" t="s">
        <v>576</v>
      </c>
    </row>
    <row r="3" spans="1:4">
      <c r="A3" s="1" t="s">
        <v>2</v>
      </c>
      <c r="B3" s="1">
        <v>175</v>
      </c>
      <c r="C3" s="1">
        <v>182</v>
      </c>
      <c r="D3" s="1">
        <v>177</v>
      </c>
    </row>
    <row r="4" spans="1:4">
      <c r="A4" s="1" t="s">
        <v>659</v>
      </c>
      <c r="B4" s="1">
        <v>133</v>
      </c>
      <c r="C4" s="1">
        <v>144</v>
      </c>
      <c r="D4" s="1">
        <v>154</v>
      </c>
    </row>
    <row r="5" spans="1:4">
      <c r="A5" s="1" t="s">
        <v>660</v>
      </c>
      <c r="B5" s="1">
        <v>94</v>
      </c>
      <c r="C5" s="1">
        <v>93</v>
      </c>
      <c r="D5" s="1">
        <v>112</v>
      </c>
    </row>
    <row r="6" spans="1:4">
      <c r="A6" s="1" t="s">
        <v>184</v>
      </c>
      <c r="B6" s="1">
        <v>129</v>
      </c>
      <c r="C6" s="1">
        <v>144</v>
      </c>
      <c r="D6" s="1">
        <v>160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2"/>
  <sheetViews>
    <sheetView workbookViewId="0">
      <selection activeCell="C16" sqref="C16"/>
    </sheetView>
  </sheetViews>
  <sheetFormatPr baseColWidth="10" defaultColWidth="8.83203125" defaultRowHeight="15"/>
  <cols>
    <col min="1" max="1" width="10.83203125" style="1" customWidth="1"/>
    <col min="2" max="4" width="8.6640625" style="1"/>
  </cols>
  <sheetData>
    <row r="1" spans="1:4">
      <c r="A1" s="1" t="s">
        <v>650</v>
      </c>
    </row>
    <row r="2" spans="1:4">
      <c r="A2" s="4" t="s">
        <v>663</v>
      </c>
    </row>
    <row r="3" spans="1:4">
      <c r="A3" s="1" t="s">
        <v>618</v>
      </c>
      <c r="B3" s="1">
        <v>82</v>
      </c>
      <c r="C3" s="1">
        <v>80</v>
      </c>
      <c r="D3" s="1">
        <v>86</v>
      </c>
    </row>
    <row r="4" spans="1:4">
      <c r="A4" s="1" t="s">
        <v>664</v>
      </c>
      <c r="B4" s="1">
        <v>75</v>
      </c>
      <c r="C4" s="1">
        <v>67</v>
      </c>
      <c r="D4" s="1">
        <v>71</v>
      </c>
    </row>
    <row r="5" spans="1:4">
      <c r="A5" s="1" t="s">
        <v>665</v>
      </c>
      <c r="B5" s="1">
        <v>68</v>
      </c>
      <c r="C5" s="1">
        <v>73</v>
      </c>
      <c r="D5" s="1">
        <v>72</v>
      </c>
    </row>
    <row r="6" spans="1:4">
      <c r="A6" s="1" t="s">
        <v>666</v>
      </c>
      <c r="B6" s="1">
        <v>71</v>
      </c>
      <c r="C6" s="1">
        <v>78</v>
      </c>
      <c r="D6" s="1">
        <v>70</v>
      </c>
    </row>
    <row r="8" spans="1:4">
      <c r="A8" s="4" t="s">
        <v>282</v>
      </c>
    </row>
    <row r="9" spans="1:4">
      <c r="A9" s="1" t="s">
        <v>618</v>
      </c>
      <c r="B9" s="1">
        <v>80</v>
      </c>
      <c r="C9" s="1">
        <v>88</v>
      </c>
      <c r="D9" s="1">
        <v>94</v>
      </c>
    </row>
    <row r="10" spans="1:4">
      <c r="A10" s="1" t="s">
        <v>664</v>
      </c>
      <c r="B10" s="1">
        <v>68</v>
      </c>
      <c r="C10" s="1">
        <v>57</v>
      </c>
      <c r="D10" s="1">
        <v>65</v>
      </c>
    </row>
    <row r="11" spans="1:4">
      <c r="A11" s="1" t="s">
        <v>665</v>
      </c>
      <c r="B11" s="1">
        <v>46</v>
      </c>
      <c r="C11" s="1">
        <v>51</v>
      </c>
      <c r="D11" s="1">
        <v>41</v>
      </c>
    </row>
    <row r="12" spans="1:4">
      <c r="A12" s="1" t="s">
        <v>666</v>
      </c>
      <c r="B12" s="1">
        <v>46</v>
      </c>
      <c r="C12" s="1">
        <v>59</v>
      </c>
      <c r="D12" s="1">
        <v>43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"/>
  <sheetViews>
    <sheetView workbookViewId="0">
      <selection activeCell="E8" sqref="E8"/>
    </sheetView>
  </sheetViews>
  <sheetFormatPr baseColWidth="10" defaultColWidth="8.83203125" defaultRowHeight="15"/>
  <cols>
    <col min="1" max="10" width="8.6640625" style="1"/>
  </cols>
  <sheetData>
    <row r="1" spans="1:9">
      <c r="A1" s="1" t="s">
        <v>580</v>
      </c>
      <c r="B1" s="8" t="s">
        <v>189</v>
      </c>
      <c r="C1" s="8" t="s">
        <v>189</v>
      </c>
      <c r="D1" s="8" t="s">
        <v>189</v>
      </c>
      <c r="E1" s="8" t="s">
        <v>189</v>
      </c>
      <c r="F1" s="8" t="s">
        <v>668</v>
      </c>
      <c r="G1" s="8" t="s">
        <v>668</v>
      </c>
      <c r="H1" s="8" t="s">
        <v>668</v>
      </c>
      <c r="I1" s="8" t="s">
        <v>668</v>
      </c>
    </row>
    <row r="2" spans="1:9">
      <c r="A2" s="25" t="s">
        <v>667</v>
      </c>
      <c r="B2" s="7">
        <v>0.22</v>
      </c>
      <c r="C2" s="7">
        <v>0.28399999999999997</v>
      </c>
      <c r="D2" s="7">
        <v>-9.9000000000000005E-2</v>
      </c>
      <c r="E2" s="7">
        <v>-0.38900000000000001</v>
      </c>
      <c r="F2" s="7">
        <v>-2.0390000000000001</v>
      </c>
      <c r="G2" s="7">
        <v>-1.431</v>
      </c>
      <c r="H2" s="7">
        <v>-2.403</v>
      </c>
      <c r="I2" s="7">
        <v>-1.7170000000000001</v>
      </c>
    </row>
    <row r="3" spans="1:9">
      <c r="A3" s="25" t="s">
        <v>35</v>
      </c>
      <c r="B3" s="7">
        <v>0.876</v>
      </c>
      <c r="C3" s="7">
        <v>-2.2999999999999998</v>
      </c>
      <c r="D3" s="7">
        <v>0.45300000000000001</v>
      </c>
      <c r="E3" s="7">
        <v>1.014</v>
      </c>
      <c r="F3" s="7">
        <v>0.47399999999999998</v>
      </c>
      <c r="G3" s="7">
        <v>2.3029999999999999</v>
      </c>
      <c r="H3" s="7">
        <v>0.45400000000000001</v>
      </c>
      <c r="I3" s="7">
        <v>0.95099999999999996</v>
      </c>
    </row>
    <row r="4" spans="1:9">
      <c r="A4" s="25" t="s">
        <v>31</v>
      </c>
      <c r="B4" s="7">
        <v>0.99099999999999999</v>
      </c>
      <c r="C4" s="7">
        <v>-1.8180000000000001</v>
      </c>
      <c r="D4" s="7">
        <v>0.105</v>
      </c>
      <c r="E4" s="7">
        <v>0.73399999999999999</v>
      </c>
      <c r="F4" s="7">
        <v>0.56599999999999995</v>
      </c>
      <c r="G4" s="7">
        <v>1.0649999999999999</v>
      </c>
      <c r="H4" s="7">
        <v>0.41099999999999998</v>
      </c>
      <c r="I4" s="7">
        <v>2.2290000000000001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6"/>
  <sheetViews>
    <sheetView workbookViewId="0"/>
  </sheetViews>
  <sheetFormatPr baseColWidth="10" defaultColWidth="8.83203125" defaultRowHeight="15"/>
  <cols>
    <col min="1" max="1" width="9.1640625" style="1" customWidth="1"/>
    <col min="2" max="11" width="8.6640625" style="1"/>
  </cols>
  <sheetData>
    <row r="1" spans="1:10">
      <c r="A1" s="1" t="s">
        <v>205</v>
      </c>
    </row>
    <row r="2" spans="1:10">
      <c r="A2" s="1" t="s">
        <v>669</v>
      </c>
    </row>
    <row r="3" spans="1:10">
      <c r="A3" s="13" t="s">
        <v>71</v>
      </c>
      <c r="B3" s="1">
        <v>0</v>
      </c>
      <c r="E3" s="1" t="s">
        <v>670</v>
      </c>
      <c r="H3" s="1" t="s">
        <v>671</v>
      </c>
    </row>
    <row r="4" spans="1:10">
      <c r="A4" s="14" t="s">
        <v>189</v>
      </c>
      <c r="B4" s="15">
        <v>1</v>
      </c>
      <c r="C4" s="15">
        <v>1</v>
      </c>
      <c r="D4" s="15">
        <v>1</v>
      </c>
      <c r="E4" s="15">
        <v>0.87894957755055392</v>
      </c>
      <c r="F4" s="15">
        <v>1.7123890476856642</v>
      </c>
      <c r="G4" s="15">
        <v>1.863816872769779</v>
      </c>
      <c r="H4" s="15">
        <v>0.90406229740069211</v>
      </c>
      <c r="I4" s="15">
        <v>0.90791796273780212</v>
      </c>
      <c r="J4" s="15">
        <v>0.98961128218958361</v>
      </c>
    </row>
    <row r="5" spans="1:10">
      <c r="A5" s="1" t="s">
        <v>649</v>
      </c>
      <c r="B5" s="15">
        <v>0.84489700054942685</v>
      </c>
      <c r="C5" s="15">
        <v>0.9149695611527785</v>
      </c>
      <c r="D5" s="15">
        <v>1.3535163031933257</v>
      </c>
      <c r="E5" s="14">
        <v>9.3644224408381938</v>
      </c>
      <c r="F5" s="14">
        <v>18.862259128538891</v>
      </c>
      <c r="G5" s="14">
        <v>14.347976126914473</v>
      </c>
      <c r="H5" s="15">
        <v>1.9108412368055658</v>
      </c>
      <c r="I5" s="15">
        <v>2.3709453637116806</v>
      </c>
      <c r="J5" s="15">
        <v>3.0438634195718435</v>
      </c>
    </row>
    <row r="6" spans="1:10">
      <c r="A6" s="14" t="s">
        <v>190</v>
      </c>
      <c r="B6" s="1">
        <v>3.0593354570112843</v>
      </c>
      <c r="C6" s="1">
        <v>4.4162220973426489</v>
      </c>
      <c r="D6" s="1">
        <v>3.1277814167057243</v>
      </c>
      <c r="E6" s="1">
        <v>26.042447236271226</v>
      </c>
      <c r="F6" s="1">
        <v>36.799405775115886</v>
      </c>
      <c r="G6" s="1">
        <v>30.206799990044075</v>
      </c>
      <c r="H6" s="1">
        <v>3.5397711269640282</v>
      </c>
      <c r="I6" s="1">
        <v>5.4811305430218571</v>
      </c>
      <c r="J6" s="1">
        <v>6.8868487569062671</v>
      </c>
    </row>
    <row r="8" spans="1:10">
      <c r="A8" s="1" t="s">
        <v>672</v>
      </c>
    </row>
    <row r="9" spans="1:10">
      <c r="A9" s="13" t="s">
        <v>35</v>
      </c>
      <c r="B9" s="1">
        <v>0</v>
      </c>
      <c r="E9" s="1" t="s">
        <v>670</v>
      </c>
      <c r="H9" s="1" t="s">
        <v>671</v>
      </c>
    </row>
    <row r="10" spans="1:10">
      <c r="A10" s="14" t="s">
        <v>189</v>
      </c>
      <c r="B10" s="15">
        <v>1</v>
      </c>
      <c r="C10" s="15">
        <v>1</v>
      </c>
      <c r="D10" s="15">
        <v>1</v>
      </c>
      <c r="E10" s="15">
        <v>2.3310711536641668</v>
      </c>
      <c r="F10" s="15">
        <v>2.3990236119751271</v>
      </c>
      <c r="G10" s="15">
        <v>6.9826462221738952</v>
      </c>
      <c r="H10" s="15">
        <v>4.0998092657737439</v>
      </c>
      <c r="I10" s="15">
        <v>7.4442069550718379</v>
      </c>
      <c r="J10" s="15">
        <v>7.6411522530879461</v>
      </c>
    </row>
    <row r="11" spans="1:10">
      <c r="A11" s="1" t="s">
        <v>649</v>
      </c>
      <c r="B11" s="15">
        <v>3.465066209689708</v>
      </c>
      <c r="C11" s="15">
        <v>6.1311817043058614</v>
      </c>
      <c r="D11" s="15">
        <v>5.5863092710568267</v>
      </c>
      <c r="E11" s="1">
        <v>22.525338288540414</v>
      </c>
      <c r="F11" s="1">
        <v>31.704173795088209</v>
      </c>
      <c r="G11" s="1">
        <v>43.396033323283618</v>
      </c>
      <c r="H11" s="15">
        <v>22.269472315291893</v>
      </c>
      <c r="I11" s="15">
        <v>22.825418825812314</v>
      </c>
      <c r="J11" s="15">
        <v>36.019012454200052</v>
      </c>
    </row>
    <row r="12" spans="1:10">
      <c r="A12" s="14" t="s">
        <v>190</v>
      </c>
      <c r="B12" s="1">
        <v>8.7487792484182769</v>
      </c>
      <c r="C12" s="1">
        <v>7.5928455166099598</v>
      </c>
      <c r="D12" s="1">
        <v>7.1017594698444171</v>
      </c>
      <c r="E12" s="1">
        <v>43.803618115380964</v>
      </c>
      <c r="F12" s="1">
        <v>35.204772809172624</v>
      </c>
      <c r="G12" s="1">
        <v>48.333182694721842</v>
      </c>
      <c r="H12" s="1">
        <v>41.276821594348846</v>
      </c>
      <c r="I12" s="1">
        <v>61.406401389637594</v>
      </c>
      <c r="J12" s="1">
        <v>41.513517167726988</v>
      </c>
    </row>
    <row r="13" spans="1:10">
      <c r="A13" s="14"/>
    </row>
    <row r="14" spans="1:10">
      <c r="A14" s="1" t="s">
        <v>673</v>
      </c>
    </row>
    <row r="15" spans="1:10">
      <c r="A15" s="13" t="s">
        <v>31</v>
      </c>
      <c r="B15" s="1">
        <v>0</v>
      </c>
      <c r="E15" s="1" t="s">
        <v>670</v>
      </c>
      <c r="H15" s="1" t="s">
        <v>671</v>
      </c>
    </row>
    <row r="16" spans="1:10">
      <c r="A16" s="14" t="s">
        <v>189</v>
      </c>
      <c r="B16" s="14">
        <v>1</v>
      </c>
      <c r="C16" s="14">
        <v>1</v>
      </c>
      <c r="D16" s="14">
        <v>1</v>
      </c>
      <c r="E16" s="14">
        <v>8.8701950914475649</v>
      </c>
      <c r="F16" s="14">
        <v>7.3338698381206076</v>
      </c>
      <c r="G16" s="14">
        <v>9.7550677056718289</v>
      </c>
      <c r="H16" s="14">
        <v>16.855835551227479</v>
      </c>
      <c r="I16" s="14">
        <v>25.238072570813987</v>
      </c>
      <c r="J16" s="14">
        <v>25.24608182122282</v>
      </c>
    </row>
    <row r="17" spans="1:10">
      <c r="A17" s="1" t="s">
        <v>649</v>
      </c>
      <c r="B17" s="15">
        <v>3.3552358570774099</v>
      </c>
      <c r="C17" s="15">
        <v>5.7762158874569867</v>
      </c>
      <c r="D17" s="15">
        <v>3.6446152581615268</v>
      </c>
      <c r="E17" s="14">
        <v>71.844852841970521</v>
      </c>
      <c r="F17" s="14">
        <v>83.496737274381985</v>
      </c>
      <c r="G17" s="14">
        <v>182.93003559101749</v>
      </c>
      <c r="H17" s="15">
        <v>120.29213290769465</v>
      </c>
      <c r="I17" s="15">
        <v>114.55095351322977</v>
      </c>
      <c r="J17" s="15">
        <v>203.75672808165572</v>
      </c>
    </row>
    <row r="18" spans="1:10">
      <c r="A18" s="14" t="s">
        <v>190</v>
      </c>
      <c r="B18" s="1">
        <v>55.876607095642164</v>
      </c>
      <c r="C18" s="1">
        <v>45.345028050919908</v>
      </c>
      <c r="D18" s="1">
        <v>77.42035602938391</v>
      </c>
      <c r="E18" s="1">
        <v>769.43723450983725</v>
      </c>
      <c r="F18" s="1">
        <v>791.74751564658948</v>
      </c>
      <c r="G18" s="1">
        <v>1157.7536414232736</v>
      </c>
      <c r="H18" s="1">
        <v>3114.3787673135903</v>
      </c>
      <c r="I18" s="1">
        <v>3228.7824463780012</v>
      </c>
      <c r="J18" s="1">
        <v>4609.263439052791</v>
      </c>
    </row>
    <row r="20" spans="1:10">
      <c r="A20" s="1" t="s">
        <v>674</v>
      </c>
    </row>
    <row r="21" spans="1:10">
      <c r="A21" s="13" t="s">
        <v>39</v>
      </c>
      <c r="B21" s="1">
        <v>0</v>
      </c>
      <c r="E21" s="1" t="s">
        <v>670</v>
      </c>
      <c r="H21" s="1" t="s">
        <v>671</v>
      </c>
    </row>
    <row r="22" spans="1:10">
      <c r="A22" s="14" t="s">
        <v>189</v>
      </c>
      <c r="B22" s="15">
        <v>1</v>
      </c>
      <c r="C22" s="15">
        <v>1</v>
      </c>
      <c r="D22" s="15">
        <v>1</v>
      </c>
      <c r="E22" s="15">
        <v>2.0002908772823269</v>
      </c>
      <c r="F22" s="15">
        <v>1.5045644753103342</v>
      </c>
      <c r="G22" s="15">
        <v>2.0712049986716647</v>
      </c>
      <c r="H22" s="15">
        <v>7.498504323098488</v>
      </c>
      <c r="I22" s="15">
        <v>9.345981366814561</v>
      </c>
      <c r="J22" s="15">
        <v>5.3128950513803979</v>
      </c>
    </row>
    <row r="23" spans="1:10">
      <c r="A23" s="1" t="s">
        <v>649</v>
      </c>
      <c r="B23" s="15">
        <v>2.467772335687525</v>
      </c>
      <c r="C23" s="15">
        <v>3.3703606673285154</v>
      </c>
      <c r="D23" s="15">
        <v>1.9792173310313643</v>
      </c>
      <c r="E23" s="1">
        <v>8.4712050726066828</v>
      </c>
      <c r="F23" s="1">
        <v>6.6018215891907683</v>
      </c>
      <c r="G23" s="1">
        <v>8.1041534925634782</v>
      </c>
      <c r="H23" s="15">
        <v>48.226396115561421</v>
      </c>
      <c r="I23" s="15">
        <v>42.131008099335801</v>
      </c>
      <c r="J23" s="15">
        <v>49.884843127591132</v>
      </c>
    </row>
    <row r="24" spans="1:10">
      <c r="A24" s="14" t="s">
        <v>190</v>
      </c>
      <c r="B24" s="1">
        <v>10.938344920527088</v>
      </c>
      <c r="C24" s="1">
        <v>12.164078527639505</v>
      </c>
      <c r="D24" s="1">
        <v>14.341092004152573</v>
      </c>
      <c r="E24" s="1">
        <v>41.767304611113019</v>
      </c>
      <c r="F24" s="1">
        <v>39.539311256593294</v>
      </c>
      <c r="G24" s="1">
        <v>32.95691001305412</v>
      </c>
      <c r="H24" s="1">
        <v>292.15069760172611</v>
      </c>
      <c r="I24" s="1">
        <v>291.14202688226771</v>
      </c>
      <c r="J24" s="1">
        <v>242.37270884109861</v>
      </c>
    </row>
    <row r="26" spans="1:10">
      <c r="A26" s="1" t="s">
        <v>675</v>
      </c>
    </row>
    <row r="27" spans="1:10">
      <c r="A27" s="13" t="s">
        <v>25</v>
      </c>
      <c r="B27" s="1">
        <v>0</v>
      </c>
      <c r="E27" s="1" t="s">
        <v>670</v>
      </c>
      <c r="H27" s="1" t="s">
        <v>671</v>
      </c>
    </row>
    <row r="28" spans="1:10">
      <c r="A28" s="14" t="s">
        <v>189</v>
      </c>
      <c r="B28" s="15">
        <v>1</v>
      </c>
      <c r="C28" s="15">
        <v>1</v>
      </c>
      <c r="D28" s="15">
        <v>1</v>
      </c>
      <c r="E28" s="15">
        <v>11.404881199213181</v>
      </c>
      <c r="F28" s="15">
        <v>16.630365668480128</v>
      </c>
      <c r="G28" s="15">
        <v>15.478607150167388</v>
      </c>
      <c r="H28" s="15">
        <v>7.5341786411127636</v>
      </c>
      <c r="I28" s="15">
        <v>14.187604039274079</v>
      </c>
      <c r="J28" s="15">
        <v>13.247688608654991</v>
      </c>
    </row>
    <row r="29" spans="1:10">
      <c r="A29" s="1" t="s">
        <v>649</v>
      </c>
      <c r="B29" s="15">
        <v>0.25452493529266462</v>
      </c>
      <c r="C29" s="15">
        <v>0.86365470590222837</v>
      </c>
      <c r="D29" s="15">
        <v>0.6488777149904903</v>
      </c>
      <c r="E29" s="1">
        <v>18.500198452283755</v>
      </c>
      <c r="F29" s="1">
        <v>27.420401880460822</v>
      </c>
      <c r="G29" s="1">
        <v>39.919010608119791</v>
      </c>
      <c r="H29" s="15">
        <v>28.081242797296529</v>
      </c>
      <c r="I29" s="15">
        <v>31.750356080495216</v>
      </c>
      <c r="J29" s="15">
        <v>35.224419558123238</v>
      </c>
    </row>
    <row r="30" spans="1:10">
      <c r="A30" s="14" t="s">
        <v>190</v>
      </c>
      <c r="B30" s="1">
        <v>2.160455858031384</v>
      </c>
      <c r="C30" s="1">
        <v>2.4519249059795305</v>
      </c>
      <c r="D30" s="1">
        <v>3.8121198855692846</v>
      </c>
      <c r="E30" s="1">
        <v>59.096946043382879</v>
      </c>
      <c r="F30" s="1">
        <v>66.692385560657911</v>
      </c>
      <c r="G30" s="1">
        <v>79.93317997920775</v>
      </c>
      <c r="H30" s="1">
        <v>147.50707964618775</v>
      </c>
      <c r="I30" s="1">
        <v>170.73489383025193</v>
      </c>
      <c r="J30" s="1">
        <v>193.51646666482654</v>
      </c>
    </row>
    <row r="32" spans="1:10">
      <c r="A32" s="1" t="s">
        <v>676</v>
      </c>
    </row>
    <row r="33" spans="1:10">
      <c r="A33" s="13" t="s">
        <v>191</v>
      </c>
      <c r="B33" s="1">
        <v>0</v>
      </c>
      <c r="E33" s="1" t="s">
        <v>670</v>
      </c>
      <c r="H33" s="1" t="s">
        <v>671</v>
      </c>
    </row>
    <row r="34" spans="1:10">
      <c r="A34" s="14" t="s">
        <v>189</v>
      </c>
      <c r="B34" s="15">
        <v>1</v>
      </c>
      <c r="C34" s="15">
        <v>1</v>
      </c>
      <c r="D34" s="15">
        <v>1</v>
      </c>
      <c r="E34" s="15">
        <v>3.9589004568046344</v>
      </c>
      <c r="F34" s="15">
        <v>3.7144495264104647</v>
      </c>
      <c r="G34" s="15">
        <v>3.9692720191855857</v>
      </c>
      <c r="H34" s="15">
        <v>2.9871263032810789</v>
      </c>
      <c r="I34" s="15">
        <v>5.8453479075392991</v>
      </c>
      <c r="J34" s="15">
        <v>2.7841625110022274</v>
      </c>
    </row>
    <row r="35" spans="1:10">
      <c r="A35" s="1" t="s">
        <v>649</v>
      </c>
      <c r="B35" s="15">
        <v>2.1827548863913577</v>
      </c>
      <c r="C35" s="15">
        <v>2.5878905110452863</v>
      </c>
      <c r="D35" s="15">
        <v>2.0965344193864328</v>
      </c>
      <c r="E35" s="1">
        <v>6.4654079093335675</v>
      </c>
      <c r="F35" s="1">
        <v>7.3207823501129852</v>
      </c>
      <c r="G35" s="1">
        <v>5.6262444684994213</v>
      </c>
      <c r="H35" s="15">
        <v>12.133080210855729</v>
      </c>
      <c r="I35" s="15">
        <v>11.709892401402337</v>
      </c>
      <c r="J35" s="15">
        <v>10.435477847818522</v>
      </c>
    </row>
    <row r="36" spans="1:10">
      <c r="A36" s="14" t="s">
        <v>190</v>
      </c>
      <c r="B36" s="1">
        <v>4.4027613964754204</v>
      </c>
      <c r="C36" s="1">
        <v>5.3688957684053484</v>
      </c>
      <c r="D36" s="1">
        <v>3.656251072622605</v>
      </c>
      <c r="E36" s="1">
        <v>19.459619223496421</v>
      </c>
      <c r="F36" s="1">
        <v>16.206828481211087</v>
      </c>
      <c r="G36" s="1">
        <v>11.021901653194703</v>
      </c>
      <c r="H36" s="1">
        <v>57.410497213663795</v>
      </c>
      <c r="I36" s="1">
        <v>77.115121420461875</v>
      </c>
      <c r="J36" s="1">
        <v>33.238488376090572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4"/>
  <sheetViews>
    <sheetView workbookViewId="0">
      <selection sqref="A1:L1048576"/>
    </sheetView>
  </sheetViews>
  <sheetFormatPr baseColWidth="10" defaultColWidth="8.83203125" defaultRowHeight="15"/>
  <cols>
    <col min="1" max="1" width="9.6640625" style="1" bestFit="1" customWidth="1"/>
    <col min="2" max="12" width="8.6640625" style="1"/>
  </cols>
  <sheetData>
    <row r="1" spans="1:10">
      <c r="A1" s="1" t="s">
        <v>205</v>
      </c>
    </row>
    <row r="2" spans="1:10">
      <c r="A2" s="1" t="s">
        <v>677</v>
      </c>
    </row>
    <row r="3" spans="1:10">
      <c r="A3" s="13" t="s">
        <v>71</v>
      </c>
      <c r="B3" s="17" t="s">
        <v>189</v>
      </c>
      <c r="E3" s="1" t="s">
        <v>649</v>
      </c>
      <c r="F3" s="16"/>
      <c r="H3" s="16" t="s">
        <v>190</v>
      </c>
      <c r="J3" s="26"/>
    </row>
    <row r="4" spans="1:10">
      <c r="A4" s="1">
        <v>0</v>
      </c>
      <c r="B4" s="15">
        <v>1</v>
      </c>
      <c r="C4" s="15">
        <v>1</v>
      </c>
      <c r="D4" s="15">
        <v>1</v>
      </c>
      <c r="E4" s="1">
        <v>2.5590189313342577</v>
      </c>
      <c r="F4" s="1">
        <v>1.8546042600222858</v>
      </c>
      <c r="G4" s="1">
        <v>2.8634976045995724</v>
      </c>
      <c r="H4" s="14">
        <v>3.8846346800516867</v>
      </c>
      <c r="I4" s="14">
        <v>3.8354044977949608</v>
      </c>
      <c r="J4" s="14">
        <v>6.7700958259169148</v>
      </c>
    </row>
    <row r="5" spans="1:10">
      <c r="A5" s="1">
        <v>3</v>
      </c>
      <c r="B5" s="1">
        <v>1.1932419695742642</v>
      </c>
      <c r="C5" s="1">
        <v>1.4099608065640565</v>
      </c>
      <c r="D5" s="1">
        <v>1.8899278331741491</v>
      </c>
      <c r="E5" s="1">
        <v>4.2355129408167542</v>
      </c>
      <c r="F5" s="1">
        <v>5.0333873185255928</v>
      </c>
      <c r="G5" s="1">
        <v>3.9157996330813063</v>
      </c>
      <c r="H5" s="14">
        <v>4.1964018329664921</v>
      </c>
      <c r="I5" s="1">
        <v>5.4176882668457687</v>
      </c>
      <c r="J5" s="1">
        <v>9.0403476313859219</v>
      </c>
    </row>
    <row r="6" spans="1:10">
      <c r="A6" s="1">
        <v>6</v>
      </c>
      <c r="B6" s="1">
        <v>1.3104690788551783</v>
      </c>
      <c r="C6" s="1">
        <v>2.1093959275786984</v>
      </c>
      <c r="D6" s="1">
        <v>2.2115321786036946</v>
      </c>
      <c r="E6" s="1">
        <v>1.9212702562865844</v>
      </c>
      <c r="F6" s="1">
        <v>2.3751494017616093</v>
      </c>
      <c r="G6" s="1">
        <v>3.3059551182079727</v>
      </c>
      <c r="H6" s="1">
        <v>2.6955936405854981</v>
      </c>
      <c r="I6" s="1">
        <v>4.2950202921722971</v>
      </c>
      <c r="J6" s="1">
        <v>5.104738853911031</v>
      </c>
    </row>
    <row r="8" spans="1:10">
      <c r="A8" s="1" t="s">
        <v>678</v>
      </c>
    </row>
    <row r="9" spans="1:10">
      <c r="A9" s="13" t="s">
        <v>35</v>
      </c>
      <c r="B9" s="17" t="s">
        <v>189</v>
      </c>
      <c r="E9" s="1" t="s">
        <v>649</v>
      </c>
      <c r="F9" s="16"/>
      <c r="H9" s="16" t="s">
        <v>190</v>
      </c>
    </row>
    <row r="10" spans="1:10">
      <c r="A10" s="1">
        <v>0</v>
      </c>
      <c r="B10" s="14">
        <v>1</v>
      </c>
      <c r="C10" s="14">
        <v>1</v>
      </c>
      <c r="D10" s="14">
        <v>1</v>
      </c>
      <c r="E10" s="1">
        <v>11.830943117873984</v>
      </c>
      <c r="F10" s="1">
        <v>13.49465632139812</v>
      </c>
      <c r="G10" s="1">
        <v>10.120941132572385</v>
      </c>
      <c r="H10" s="1">
        <v>36.414699908191601</v>
      </c>
      <c r="I10" s="1">
        <v>24.45327247701146</v>
      </c>
      <c r="J10" s="1">
        <v>24.199522269879832</v>
      </c>
    </row>
    <row r="11" spans="1:10">
      <c r="A11" s="1">
        <v>3</v>
      </c>
      <c r="B11" s="1">
        <v>3.7816251055875321</v>
      </c>
      <c r="C11" s="1">
        <v>3.7817150992006705</v>
      </c>
      <c r="D11" s="1">
        <v>2.7518894522609822</v>
      </c>
      <c r="E11" s="1">
        <v>15.32313127594613</v>
      </c>
      <c r="F11" s="1">
        <v>9.2032211780273361</v>
      </c>
      <c r="G11" s="1">
        <v>12.607413387365694</v>
      </c>
      <c r="H11" s="1">
        <v>44.829774752363058</v>
      </c>
      <c r="I11" s="1">
        <v>32.104709924454255</v>
      </c>
      <c r="J11" s="1">
        <v>60.260043385477466</v>
      </c>
    </row>
    <row r="12" spans="1:10">
      <c r="A12" s="1">
        <v>6</v>
      </c>
      <c r="B12" s="1">
        <v>5.4029462806426585</v>
      </c>
      <c r="C12" s="1">
        <v>4.7094092926341204</v>
      </c>
      <c r="D12" s="1">
        <v>6.0392360928960205</v>
      </c>
      <c r="E12" s="1">
        <v>19.446528563416198</v>
      </c>
      <c r="F12" s="1">
        <v>10.677683559928898</v>
      </c>
      <c r="G12" s="1">
        <v>16.298686603388315</v>
      </c>
      <c r="H12" s="1">
        <v>227.37621400836878</v>
      </c>
      <c r="I12" s="1">
        <v>133.44791737620753</v>
      </c>
      <c r="J12" s="1">
        <v>174.20647827814614</v>
      </c>
    </row>
    <row r="14" spans="1:10">
      <c r="A14" s="1" t="s">
        <v>679</v>
      </c>
    </row>
    <row r="15" spans="1:10">
      <c r="A15" s="13" t="s">
        <v>31</v>
      </c>
      <c r="B15" s="17" t="s">
        <v>189</v>
      </c>
      <c r="E15" s="1" t="s">
        <v>649</v>
      </c>
      <c r="F15" s="16"/>
      <c r="H15" s="16" t="s">
        <v>190</v>
      </c>
    </row>
    <row r="16" spans="1:10">
      <c r="A16" s="1">
        <v>0</v>
      </c>
      <c r="B16" s="14">
        <v>1</v>
      </c>
      <c r="C16" s="14">
        <v>1</v>
      </c>
      <c r="D16" s="14">
        <v>1</v>
      </c>
      <c r="E16" s="1">
        <v>2.5012793108272047</v>
      </c>
      <c r="F16" s="1">
        <v>4.139442759763619</v>
      </c>
      <c r="G16" s="1">
        <v>3.2194054513304784</v>
      </c>
      <c r="H16" s="14">
        <v>8.5100667970689639</v>
      </c>
      <c r="I16" s="1">
        <v>5.7922520166363336</v>
      </c>
      <c r="J16" s="1">
        <v>9.4243366003914044</v>
      </c>
    </row>
    <row r="17" spans="1:10">
      <c r="A17" s="1">
        <v>3</v>
      </c>
      <c r="B17" s="1">
        <v>1.3263268726935895</v>
      </c>
      <c r="C17" s="1">
        <v>1.2962756012210814</v>
      </c>
      <c r="D17" s="1">
        <v>2.4067559279180264</v>
      </c>
      <c r="E17" s="1">
        <v>3.6071481768951958</v>
      </c>
      <c r="F17" s="1">
        <v>2.7773722435110688</v>
      </c>
      <c r="G17" s="1">
        <v>3.0484625391406266</v>
      </c>
      <c r="H17" s="1">
        <v>7.816776103868107</v>
      </c>
      <c r="I17" s="1">
        <v>5.5992932932344566</v>
      </c>
      <c r="J17" s="1">
        <v>15.760453597403231</v>
      </c>
    </row>
    <row r="18" spans="1:10">
      <c r="A18" s="1">
        <v>6</v>
      </c>
      <c r="B18" s="1">
        <v>2.8448907687997562</v>
      </c>
      <c r="C18" s="1">
        <v>2.4072141662617157</v>
      </c>
      <c r="D18" s="1">
        <v>3.4549979269388205</v>
      </c>
      <c r="E18" s="1">
        <v>6.3343415336113962</v>
      </c>
      <c r="F18" s="1">
        <v>4.4898046634525519</v>
      </c>
      <c r="G18" s="1">
        <v>6.65228730839896</v>
      </c>
      <c r="H18" s="1">
        <v>19.034484509553206</v>
      </c>
      <c r="I18" s="1">
        <v>15.64043640090299</v>
      </c>
      <c r="J18" s="1">
        <v>27.566667775005016</v>
      </c>
    </row>
    <row r="20" spans="1:10">
      <c r="A20" s="1" t="s">
        <v>680</v>
      </c>
    </row>
    <row r="21" spans="1:10">
      <c r="A21" s="13" t="s">
        <v>39</v>
      </c>
      <c r="B21" s="17" t="s">
        <v>189</v>
      </c>
      <c r="E21" s="1" t="s">
        <v>649</v>
      </c>
      <c r="F21" s="16"/>
      <c r="H21" s="16" t="s">
        <v>190</v>
      </c>
    </row>
    <row r="22" spans="1:10">
      <c r="A22" s="1">
        <v>0</v>
      </c>
      <c r="B22" s="14">
        <v>1</v>
      </c>
      <c r="C22" s="14">
        <v>1</v>
      </c>
      <c r="D22" s="14">
        <v>1</v>
      </c>
      <c r="E22" s="1">
        <v>0.60643592426209647</v>
      </c>
      <c r="F22" s="1">
        <v>0.68408143844519553</v>
      </c>
      <c r="G22" s="1">
        <v>0.68405701992378809</v>
      </c>
      <c r="H22" s="1">
        <v>1.8995494538241466</v>
      </c>
      <c r="I22" s="1">
        <v>2.0116947458094021</v>
      </c>
      <c r="J22" s="1">
        <v>2.2947053935752577</v>
      </c>
    </row>
    <row r="23" spans="1:10">
      <c r="A23" s="1">
        <v>3</v>
      </c>
      <c r="B23" s="1">
        <v>0.35501945743741842</v>
      </c>
      <c r="C23" s="1">
        <v>0.69522855045954213</v>
      </c>
      <c r="D23" s="1">
        <v>0.70240988616617217</v>
      </c>
      <c r="E23" s="1">
        <v>0.75677515473584434</v>
      </c>
      <c r="F23" s="1">
        <v>1.2071464583650251</v>
      </c>
      <c r="G23" s="1">
        <v>0.83045375713752623</v>
      </c>
      <c r="H23" s="1">
        <v>2.1413211821985585</v>
      </c>
      <c r="I23" s="1">
        <v>3.7278555213682614</v>
      </c>
      <c r="J23" s="1">
        <v>4.0596480963894344</v>
      </c>
    </row>
    <row r="24" spans="1:10">
      <c r="A24" s="1">
        <v>6</v>
      </c>
      <c r="B24" s="1">
        <v>0.75048719056891766</v>
      </c>
      <c r="C24" s="1">
        <v>1.0495138620167861</v>
      </c>
      <c r="D24" s="14">
        <v>0.99999999999994582</v>
      </c>
      <c r="E24" s="1">
        <v>1.2625945676371026</v>
      </c>
      <c r="F24" s="1">
        <v>1.7745903620271668</v>
      </c>
      <c r="G24" s="1">
        <v>1.7488770999334977</v>
      </c>
      <c r="H24" s="1">
        <v>19.936192000237874</v>
      </c>
      <c r="I24" s="1">
        <v>25.468479836437876</v>
      </c>
      <c r="J24" s="1">
        <v>26.500281707593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20"/>
  <sheetViews>
    <sheetView workbookViewId="0"/>
  </sheetViews>
  <sheetFormatPr baseColWidth="10" defaultColWidth="8.83203125" defaultRowHeight="15"/>
  <cols>
    <col min="1" max="14" width="8.6640625" style="1"/>
  </cols>
  <sheetData>
    <row r="1" spans="1:10">
      <c r="A1" s="1" t="s">
        <v>205</v>
      </c>
    </row>
    <row r="2" spans="1:10">
      <c r="A2" s="1" t="s">
        <v>681</v>
      </c>
    </row>
    <row r="3" spans="1:10">
      <c r="A3" s="2" t="s">
        <v>25</v>
      </c>
      <c r="B3" s="1" t="s">
        <v>685</v>
      </c>
      <c r="E3" s="1" t="s">
        <v>686</v>
      </c>
      <c r="H3" s="1" t="s">
        <v>687</v>
      </c>
    </row>
    <row r="4" spans="1:10">
      <c r="A4" s="1" t="s">
        <v>437</v>
      </c>
      <c r="B4" s="1">
        <v>1</v>
      </c>
      <c r="C4" s="1">
        <v>1</v>
      </c>
      <c r="D4" s="1">
        <v>1</v>
      </c>
      <c r="E4" s="1">
        <v>2.3312098409044273</v>
      </c>
      <c r="F4" s="1">
        <v>2.9190170456315547</v>
      </c>
      <c r="G4" s="1">
        <v>1.9555276120984582</v>
      </c>
      <c r="H4" s="1">
        <v>1.6956640380957557</v>
      </c>
      <c r="I4" s="1">
        <v>1.6408216254359507</v>
      </c>
      <c r="J4" s="1">
        <v>1.3243066257741523</v>
      </c>
    </row>
    <row r="5" spans="1:10">
      <c r="A5" s="1" t="s">
        <v>688</v>
      </c>
      <c r="B5" s="1">
        <v>91.456432632759416</v>
      </c>
      <c r="C5" s="1">
        <v>137.23456699713907</v>
      </c>
      <c r="D5" s="1">
        <v>112.09621459404016</v>
      </c>
      <c r="E5" s="1">
        <v>111.18473503836331</v>
      </c>
      <c r="F5" s="1">
        <v>155.59012351321212</v>
      </c>
      <c r="G5" s="1">
        <v>218.66539297729207</v>
      </c>
      <c r="H5" s="1">
        <v>178.49102432676261</v>
      </c>
      <c r="I5" s="1">
        <v>158.2377672754084</v>
      </c>
      <c r="J5" s="1">
        <v>214.31165684996265</v>
      </c>
    </row>
    <row r="7" spans="1:10">
      <c r="A7" s="1" t="s">
        <v>682</v>
      </c>
    </row>
    <row r="8" spans="1:10">
      <c r="A8" s="2" t="s">
        <v>186</v>
      </c>
      <c r="B8" s="1" t="s">
        <v>685</v>
      </c>
      <c r="E8" s="1" t="s">
        <v>686</v>
      </c>
      <c r="H8" s="1" t="s">
        <v>687</v>
      </c>
    </row>
    <row r="9" spans="1:10">
      <c r="A9" s="1" t="s">
        <v>437</v>
      </c>
      <c r="B9" s="1">
        <v>1</v>
      </c>
      <c r="C9" s="1">
        <v>1</v>
      </c>
      <c r="D9" s="1">
        <v>1</v>
      </c>
      <c r="E9" s="1">
        <v>4.3842554145183099</v>
      </c>
      <c r="F9" s="1">
        <v>5.7362019834754578</v>
      </c>
      <c r="G9" s="1">
        <v>5.1103502210673399</v>
      </c>
      <c r="H9" s="1">
        <v>2.0569549219253416</v>
      </c>
      <c r="I9" s="1">
        <v>2.0258348119494425</v>
      </c>
      <c r="J9" s="1">
        <v>1.9381438797815991</v>
      </c>
    </row>
    <row r="10" spans="1:10">
      <c r="A10" s="1" t="s">
        <v>688</v>
      </c>
      <c r="B10" s="1">
        <v>3.0817396043845764</v>
      </c>
      <c r="C10" s="1">
        <v>3.2825935359246805</v>
      </c>
      <c r="D10" s="1">
        <v>5.7071695403143856</v>
      </c>
      <c r="E10" s="1">
        <v>17.488770143558146</v>
      </c>
      <c r="F10" s="1">
        <v>19.828236709587163</v>
      </c>
      <c r="G10" s="1">
        <v>20.286006069594546</v>
      </c>
      <c r="H10" s="1">
        <v>17.270444465613295</v>
      </c>
      <c r="I10" s="1">
        <v>12.186823354440904</v>
      </c>
      <c r="J10" s="1">
        <v>15.120761986733822</v>
      </c>
    </row>
    <row r="12" spans="1:10">
      <c r="A12" s="1" t="s">
        <v>683</v>
      </c>
    </row>
    <row r="13" spans="1:10">
      <c r="A13" s="2" t="s">
        <v>187</v>
      </c>
      <c r="B13" s="1" t="s">
        <v>685</v>
      </c>
      <c r="E13" s="1" t="s">
        <v>686</v>
      </c>
      <c r="H13" s="1" t="s">
        <v>687</v>
      </c>
    </row>
    <row r="14" spans="1:10">
      <c r="A14" s="1" t="s">
        <v>437</v>
      </c>
      <c r="B14" s="1">
        <v>1</v>
      </c>
      <c r="C14" s="1">
        <v>1</v>
      </c>
      <c r="D14" s="1">
        <v>1</v>
      </c>
      <c r="E14" s="1">
        <v>3.3639770115857366</v>
      </c>
      <c r="F14" s="1">
        <v>5.200349924856317</v>
      </c>
      <c r="G14" s="1">
        <v>4.415054537821022</v>
      </c>
      <c r="H14" s="1">
        <v>0.89880426323508278</v>
      </c>
      <c r="I14" s="1">
        <v>0.59881069350812755</v>
      </c>
      <c r="J14" s="1">
        <v>0.97763713206161973</v>
      </c>
    </row>
    <row r="15" spans="1:10">
      <c r="A15" s="1" t="s">
        <v>688</v>
      </c>
      <c r="B15" s="1">
        <v>3.7340212376111062</v>
      </c>
      <c r="C15" s="1">
        <v>2.2436324189367589</v>
      </c>
      <c r="D15" s="1">
        <v>4.1015929154045061</v>
      </c>
      <c r="E15" s="1">
        <v>14.825128316924774</v>
      </c>
      <c r="F15" s="1">
        <v>10.4265691350152</v>
      </c>
      <c r="G15" s="1">
        <v>12.674663845802829</v>
      </c>
      <c r="H15" s="1">
        <v>8.6310448422658954</v>
      </c>
      <c r="I15" s="1">
        <v>5.5582632714731073</v>
      </c>
      <c r="J15" s="1">
        <v>8.9258260264842253</v>
      </c>
    </row>
    <row r="17" spans="1:10">
      <c r="A17" s="1" t="s">
        <v>684</v>
      </c>
    </row>
    <row r="18" spans="1:10">
      <c r="A18" s="2" t="s">
        <v>435</v>
      </c>
      <c r="B18" s="1" t="s">
        <v>685</v>
      </c>
      <c r="E18" s="1" t="s">
        <v>686</v>
      </c>
      <c r="H18" s="1" t="s">
        <v>687</v>
      </c>
    </row>
    <row r="19" spans="1:10">
      <c r="A19" s="1" t="s">
        <v>437</v>
      </c>
      <c r="B19" s="1">
        <v>1</v>
      </c>
      <c r="C19" s="1">
        <v>1</v>
      </c>
      <c r="D19" s="1">
        <v>1</v>
      </c>
      <c r="E19" s="1">
        <v>1.9505313515850318</v>
      </c>
      <c r="F19" s="1">
        <v>2.2275244760579147</v>
      </c>
      <c r="G19" s="1">
        <v>2.0760299914051905</v>
      </c>
      <c r="H19" s="1">
        <v>1.5363377259585334</v>
      </c>
      <c r="I19" s="1">
        <v>1.9921306769679707</v>
      </c>
      <c r="J19" s="1">
        <v>1.7522074417357629</v>
      </c>
    </row>
    <row r="20" spans="1:10">
      <c r="A20" s="1" t="s">
        <v>688</v>
      </c>
      <c r="B20" s="1">
        <v>114.59760799755985</v>
      </c>
      <c r="C20" s="1">
        <v>119.61449213841411</v>
      </c>
      <c r="D20" s="1">
        <v>177.69425767675912</v>
      </c>
      <c r="E20" s="1">
        <v>277.96384517427964</v>
      </c>
      <c r="F20" s="1">
        <v>275.13144074909769</v>
      </c>
      <c r="G20" s="1">
        <v>397.02110744838853</v>
      </c>
      <c r="H20" s="1">
        <v>198.79682554606308</v>
      </c>
      <c r="I20" s="1">
        <v>197.95363968425116</v>
      </c>
      <c r="J20" s="1">
        <v>210.48493454510495</v>
      </c>
    </row>
  </sheetData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5"/>
  <sheetViews>
    <sheetView workbookViewId="0"/>
  </sheetViews>
  <sheetFormatPr baseColWidth="10" defaultColWidth="8.83203125" defaultRowHeight="15"/>
  <cols>
    <col min="1" max="1" width="10.5" style="1" customWidth="1"/>
    <col min="2" max="6" width="8.6640625" style="1"/>
  </cols>
  <sheetData>
    <row r="1" spans="1:4">
      <c r="A1" s="1" t="s">
        <v>205</v>
      </c>
    </row>
    <row r="2" spans="1:4">
      <c r="A2" s="2" t="s">
        <v>194</v>
      </c>
    </row>
    <row r="3" spans="1:4">
      <c r="A3" s="1" t="s">
        <v>2</v>
      </c>
      <c r="B3" s="7">
        <v>1</v>
      </c>
      <c r="C3" s="7">
        <v>1</v>
      </c>
      <c r="D3" s="7">
        <v>1</v>
      </c>
    </row>
    <row r="4" spans="1:4">
      <c r="A4" s="1" t="s">
        <v>652</v>
      </c>
      <c r="B4" s="7">
        <v>1.1441699999999999</v>
      </c>
      <c r="C4" s="7">
        <v>1.1754800000000001</v>
      </c>
      <c r="D4" s="7">
        <v>0.66905000000000003</v>
      </c>
    </row>
    <row r="5" spans="1:4">
      <c r="A5" s="1" t="s">
        <v>184</v>
      </c>
      <c r="B5" s="7">
        <v>1.2282900000000001</v>
      </c>
      <c r="C5" s="7">
        <v>0.84531000000000001</v>
      </c>
      <c r="D5" s="7">
        <v>1.37649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>
      <selection activeCell="F3" sqref="F3"/>
    </sheetView>
  </sheetViews>
  <sheetFormatPr baseColWidth="10" defaultColWidth="8.83203125" defaultRowHeight="15"/>
  <cols>
    <col min="1" max="1" width="12.33203125" customWidth="1"/>
  </cols>
  <sheetData>
    <row r="1" spans="1:4">
      <c r="A1" s="1" t="s">
        <v>21</v>
      </c>
      <c r="B1" s="1" t="s">
        <v>2</v>
      </c>
      <c r="C1" s="1" t="s">
        <v>14</v>
      </c>
      <c r="D1" s="1" t="s">
        <v>15</v>
      </c>
    </row>
    <row r="2" spans="1:4">
      <c r="B2" s="7">
        <v>0.13600000000000001</v>
      </c>
      <c r="C2" s="7">
        <v>0.98899999999999999</v>
      </c>
      <c r="D2" s="7">
        <v>1.016</v>
      </c>
    </row>
    <row r="3" spans="1:4">
      <c r="B3" s="7">
        <v>0.501</v>
      </c>
      <c r="C3" s="7">
        <v>0.74</v>
      </c>
      <c r="D3" s="7">
        <v>1.0029999999999999</v>
      </c>
    </row>
    <row r="4" spans="1:4">
      <c r="B4" s="7">
        <v>1.226</v>
      </c>
      <c r="C4" s="7">
        <v>0.65400000000000003</v>
      </c>
      <c r="D4" s="7">
        <v>0.93300000000000005</v>
      </c>
    </row>
    <row r="5" spans="1:4">
      <c r="B5" s="7">
        <v>0.83799999999999997</v>
      </c>
      <c r="C5" s="7">
        <v>0.52200000000000002</v>
      </c>
      <c r="D5" s="7">
        <v>0.88500000000000001</v>
      </c>
    </row>
    <row r="6" spans="1:4">
      <c r="B6" s="7">
        <v>1.367</v>
      </c>
      <c r="C6" s="7">
        <v>0.50700000000000001</v>
      </c>
      <c r="D6" s="7">
        <v>0.85099999999999998</v>
      </c>
    </row>
    <row r="7" spans="1:4">
      <c r="B7" s="7">
        <v>0.44</v>
      </c>
      <c r="C7" s="7">
        <v>0.33900000000000002</v>
      </c>
      <c r="D7" s="7">
        <v>0.50600000000000001</v>
      </c>
    </row>
    <row r="8" spans="1:4">
      <c r="B8" s="7">
        <v>1.196</v>
      </c>
      <c r="C8" s="7">
        <v>0.29699999999999999</v>
      </c>
      <c r="D8" s="7">
        <v>0.48199999999999998</v>
      </c>
    </row>
    <row r="9" spans="1:4">
      <c r="B9" s="7">
        <v>1.0620000000000001</v>
      </c>
      <c r="C9" s="7">
        <v>0.17899999999999999</v>
      </c>
      <c r="D9" s="7">
        <v>0.46200000000000002</v>
      </c>
    </row>
    <row r="10" spans="1:4">
      <c r="B10" s="7">
        <v>1.4019999999999999</v>
      </c>
      <c r="C10" s="7">
        <v>0.13100000000000001</v>
      </c>
      <c r="D10" s="7">
        <v>0.64700000000000002</v>
      </c>
    </row>
    <row r="11" spans="1:4">
      <c r="B11" s="7">
        <v>0.51100000000000001</v>
      </c>
      <c r="C11" s="7">
        <v>6.3E-2</v>
      </c>
      <c r="D11" s="7">
        <v>0.503</v>
      </c>
    </row>
    <row r="12" spans="1:4">
      <c r="B12" s="7">
        <v>0.55500000000000005</v>
      </c>
      <c r="C12" s="7">
        <v>5.2999999999999999E-2</v>
      </c>
      <c r="D12" s="7">
        <v>0.32400000000000001</v>
      </c>
    </row>
    <row r="13" spans="1:4">
      <c r="B13" s="7">
        <v>0.67300000000000004</v>
      </c>
      <c r="C13" s="7">
        <v>2.5000000000000001E-2</v>
      </c>
      <c r="D13" s="7">
        <v>0.23699999999999999</v>
      </c>
    </row>
    <row r="14" spans="1:4">
      <c r="B14" s="7">
        <v>0.76200000000000001</v>
      </c>
      <c r="C14" s="7">
        <v>2.3E-2</v>
      </c>
      <c r="D14" s="7">
        <v>0.14799999999999999</v>
      </c>
    </row>
    <row r="15" spans="1:4">
      <c r="B15" s="7">
        <v>0.40300000000000002</v>
      </c>
      <c r="C15" s="7">
        <v>1.6E-2</v>
      </c>
      <c r="D15" s="7">
        <v>4.5999999999999999E-2</v>
      </c>
    </row>
  </sheetData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U42"/>
  <sheetViews>
    <sheetView workbookViewId="0"/>
  </sheetViews>
  <sheetFormatPr baseColWidth="10" defaultColWidth="8.83203125" defaultRowHeight="15"/>
  <sheetData>
    <row r="1" spans="1:21">
      <c r="A1" s="1" t="s">
        <v>707</v>
      </c>
    </row>
    <row r="2" spans="1:21">
      <c r="A2" s="2" t="s">
        <v>689</v>
      </c>
      <c r="B2" s="1"/>
      <c r="C2" s="1" t="s">
        <v>690</v>
      </c>
      <c r="D2" s="1"/>
      <c r="E2" s="1"/>
      <c r="F2" s="1" t="s">
        <v>691</v>
      </c>
      <c r="G2" s="1"/>
      <c r="H2" s="1"/>
      <c r="I2" s="1" t="s">
        <v>692</v>
      </c>
      <c r="J2" s="1"/>
      <c r="L2" s="1" t="s">
        <v>193</v>
      </c>
      <c r="M2" s="1" t="s">
        <v>705</v>
      </c>
      <c r="N2" s="1"/>
      <c r="O2" s="1"/>
      <c r="P2" s="1" t="s">
        <v>706</v>
      </c>
      <c r="Q2" s="1"/>
      <c r="R2" s="1"/>
      <c r="S2" s="1" t="s">
        <v>686</v>
      </c>
      <c r="T2" s="1"/>
      <c r="U2" s="1"/>
    </row>
    <row r="3" spans="1:21">
      <c r="A3" s="1" t="s">
        <v>20</v>
      </c>
      <c r="B3" s="1">
        <v>0</v>
      </c>
      <c r="C3" s="1">
        <f>167.12-101</f>
        <v>66.12</v>
      </c>
      <c r="D3" s="1">
        <v>5746</v>
      </c>
      <c r="E3" s="1">
        <f>C3*D3</f>
        <v>379925.52</v>
      </c>
      <c r="F3" s="1">
        <f>170.8-102</f>
        <v>68.800000000000011</v>
      </c>
      <c r="G3" s="1">
        <v>5391</v>
      </c>
      <c r="H3" s="1">
        <f>F3*G3</f>
        <v>370900.80000000005</v>
      </c>
      <c r="I3" s="1">
        <f>E3/H3</f>
        <v>1.024331896830635</v>
      </c>
      <c r="J3" s="1">
        <f>I3/I3</f>
        <v>1</v>
      </c>
      <c r="L3" s="1">
        <v>0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</row>
    <row r="4" spans="1:21">
      <c r="A4" s="1"/>
      <c r="B4" s="1">
        <v>4</v>
      </c>
      <c r="C4" s="1">
        <f>151.72-101</f>
        <v>50.72</v>
      </c>
      <c r="D4" s="1">
        <v>5906</v>
      </c>
      <c r="E4" s="1">
        <f t="shared" ref="E4:E14" si="0">C4*D4</f>
        <v>299552.32</v>
      </c>
      <c r="F4" s="1">
        <f>179.35-102</f>
        <v>77.349999999999994</v>
      </c>
      <c r="G4" s="1">
        <v>5583</v>
      </c>
      <c r="H4" s="1">
        <f t="shared" ref="H4:H14" si="1">F4*G4</f>
        <v>431845.05</v>
      </c>
      <c r="I4" s="1">
        <f t="shared" ref="I4:I14" si="2">E4/H4</f>
        <v>0.69365694940812683</v>
      </c>
      <c r="J4" s="1">
        <f>I4/I3</f>
        <v>0.67717987846942684</v>
      </c>
      <c r="L4" s="1">
        <v>4</v>
      </c>
      <c r="M4" s="1">
        <v>0.67717987846942684</v>
      </c>
      <c r="N4" s="1">
        <v>0.64272288053311522</v>
      </c>
      <c r="O4" s="1">
        <v>0.68133978566631259</v>
      </c>
      <c r="P4" s="1">
        <v>1.1493217690580431</v>
      </c>
      <c r="Q4" s="1">
        <v>0.94086515359214029</v>
      </c>
      <c r="R4" s="1">
        <v>1.0152716587541319</v>
      </c>
      <c r="S4" s="1">
        <v>0.87773897339373064</v>
      </c>
      <c r="T4" s="1">
        <v>0.97808872912082101</v>
      </c>
      <c r="U4" s="1">
        <v>0.97196632650676074</v>
      </c>
    </row>
    <row r="5" spans="1:21">
      <c r="A5" s="1"/>
      <c r="B5" s="1">
        <v>8</v>
      </c>
      <c r="C5" s="1">
        <f>139.72-101</f>
        <v>38.72</v>
      </c>
      <c r="D5" s="1">
        <v>5095</v>
      </c>
      <c r="E5" s="1">
        <f t="shared" si="0"/>
        <v>197278.4</v>
      </c>
      <c r="F5" s="1">
        <f>190.63-102</f>
        <v>88.63</v>
      </c>
      <c r="G5" s="1">
        <v>5753</v>
      </c>
      <c r="H5" s="1">
        <f t="shared" si="1"/>
        <v>509888.38999999996</v>
      </c>
      <c r="I5" s="1">
        <f t="shared" si="2"/>
        <v>0.3869050636748172</v>
      </c>
      <c r="J5" s="1">
        <f>I5/I3</f>
        <v>0.37771455216022509</v>
      </c>
      <c r="L5" s="1">
        <v>8</v>
      </c>
      <c r="M5" s="1">
        <v>0.37771455216022509</v>
      </c>
      <c r="N5" s="1">
        <v>0.68060914092350078</v>
      </c>
      <c r="O5" s="1">
        <v>0.49372504183295873</v>
      </c>
      <c r="P5" s="1">
        <v>0.90263425315978862</v>
      </c>
      <c r="Q5" s="1">
        <v>0.95963634737757442</v>
      </c>
      <c r="R5" s="1">
        <v>0.84330903168418658</v>
      </c>
      <c r="S5" s="1">
        <v>0.93196368125705731</v>
      </c>
      <c r="T5" s="1">
        <v>0.97143013571347592</v>
      </c>
      <c r="U5" s="1">
        <v>0.83006243832645621</v>
      </c>
    </row>
    <row r="6" spans="1:21">
      <c r="A6" s="1"/>
      <c r="B6" s="1">
        <v>16</v>
      </c>
      <c r="C6" s="1">
        <f>122.07-101</f>
        <v>21.069999999999993</v>
      </c>
      <c r="D6" s="1">
        <v>5440</v>
      </c>
      <c r="E6" s="1">
        <f t="shared" si="0"/>
        <v>114620.79999999996</v>
      </c>
      <c r="F6" s="1">
        <f>192.17-102</f>
        <v>90.169999999999987</v>
      </c>
      <c r="G6" s="1">
        <v>5819</v>
      </c>
      <c r="H6" s="1">
        <f t="shared" si="1"/>
        <v>524699.23</v>
      </c>
      <c r="I6" s="1">
        <f t="shared" si="2"/>
        <v>0.21845048257455985</v>
      </c>
      <c r="J6" s="1">
        <f>I6/I3</f>
        <v>0.21326142752213725</v>
      </c>
      <c r="L6" s="1">
        <v>16</v>
      </c>
      <c r="M6" s="1">
        <v>0.21326142752213725</v>
      </c>
      <c r="N6" s="1">
        <v>0.41510592573145705</v>
      </c>
      <c r="O6" s="1">
        <v>0.40875603698894197</v>
      </c>
      <c r="P6" s="1">
        <v>1.0391079332975082</v>
      </c>
      <c r="Q6" s="1">
        <v>1.1692272009685865</v>
      </c>
      <c r="R6" s="1">
        <v>0.96158756093345699</v>
      </c>
      <c r="S6" s="1">
        <v>0.77233610376613537</v>
      </c>
      <c r="T6" s="1">
        <v>1.2419369289049176</v>
      </c>
      <c r="U6" s="1">
        <v>0.8786570095073909</v>
      </c>
    </row>
    <row r="7" spans="1:21">
      <c r="A7" s="1" t="s">
        <v>693</v>
      </c>
      <c r="B7" s="1">
        <v>0</v>
      </c>
      <c r="C7" s="1">
        <f>139.8-101</f>
        <v>38.800000000000011</v>
      </c>
      <c r="D7" s="1">
        <v>6005</v>
      </c>
      <c r="E7" s="1">
        <f t="shared" si="0"/>
        <v>232994.00000000006</v>
      </c>
      <c r="F7" s="1">
        <f>197.13-102</f>
        <v>95.13</v>
      </c>
      <c r="G7" s="1">
        <v>5910</v>
      </c>
      <c r="H7" s="1">
        <f t="shared" si="1"/>
        <v>562218.29999999993</v>
      </c>
      <c r="I7" s="1">
        <f t="shared" si="2"/>
        <v>0.41441909663915261</v>
      </c>
      <c r="J7" s="1">
        <f>I7/I7</f>
        <v>1</v>
      </c>
    </row>
    <row r="8" spans="1:21">
      <c r="A8" s="1"/>
      <c r="B8" s="1">
        <v>4</v>
      </c>
      <c r="C8" s="1">
        <f>139.98-101</f>
        <v>38.97999999999999</v>
      </c>
      <c r="D8" s="1">
        <v>6118</v>
      </c>
      <c r="E8" s="1">
        <f t="shared" si="0"/>
        <v>238479.63999999993</v>
      </c>
      <c r="F8" s="1">
        <f>189.61-102</f>
        <v>87.610000000000014</v>
      </c>
      <c r="G8" s="1">
        <v>5715</v>
      </c>
      <c r="H8" s="1">
        <f t="shared" si="1"/>
        <v>500691.15000000008</v>
      </c>
      <c r="I8" s="1">
        <f t="shared" si="2"/>
        <v>0.47630088928074699</v>
      </c>
      <c r="J8" s="1">
        <f>I8/I7</f>
        <v>1.1493217690580431</v>
      </c>
    </row>
    <row r="9" spans="1:21">
      <c r="A9" s="1"/>
      <c r="B9" s="1">
        <v>8</v>
      </c>
      <c r="C9" s="1">
        <f>133.4-101</f>
        <v>32.400000000000006</v>
      </c>
      <c r="D9" s="1">
        <v>6141</v>
      </c>
      <c r="E9" s="1">
        <f t="shared" si="0"/>
        <v>198968.40000000002</v>
      </c>
      <c r="F9" s="1">
        <f>197.46-102</f>
        <v>95.460000000000008</v>
      </c>
      <c r="G9" s="1">
        <v>5572</v>
      </c>
      <c r="H9" s="1">
        <f t="shared" si="1"/>
        <v>531903.12</v>
      </c>
      <c r="I9" s="1">
        <f t="shared" si="2"/>
        <v>0.37406887179003578</v>
      </c>
      <c r="J9" s="1">
        <f>I9/I7</f>
        <v>0.90263425315978862</v>
      </c>
    </row>
    <row r="10" spans="1:21">
      <c r="A10" s="1"/>
      <c r="B10" s="1">
        <v>16</v>
      </c>
      <c r="C10" s="1">
        <f>140.71-101</f>
        <v>39.710000000000008</v>
      </c>
      <c r="D10" s="1">
        <v>5563</v>
      </c>
      <c r="E10" s="1">
        <f t="shared" si="0"/>
        <v>220906.73000000004</v>
      </c>
      <c r="F10" s="1">
        <f>196.84-102</f>
        <v>94.84</v>
      </c>
      <c r="G10" s="1">
        <v>5409</v>
      </c>
      <c r="H10" s="1">
        <f t="shared" si="1"/>
        <v>512989.56</v>
      </c>
      <c r="I10" s="1">
        <f t="shared" si="2"/>
        <v>0.43062617102773015</v>
      </c>
      <c r="J10" s="1">
        <f>I10/I7</f>
        <v>1.0391079332975082</v>
      </c>
    </row>
    <row r="11" spans="1:21">
      <c r="A11" s="1" t="s">
        <v>694</v>
      </c>
      <c r="B11" s="1">
        <v>0</v>
      </c>
      <c r="C11" s="1">
        <f>170.74-101</f>
        <v>69.740000000000009</v>
      </c>
      <c r="D11" s="1">
        <v>7454</v>
      </c>
      <c r="E11" s="1">
        <f t="shared" si="0"/>
        <v>519841.96000000008</v>
      </c>
      <c r="F11" s="1">
        <f>202.82-102</f>
        <v>100.82</v>
      </c>
      <c r="G11" s="1">
        <v>6429</v>
      </c>
      <c r="H11" s="1">
        <f t="shared" si="1"/>
        <v>648171.77999999991</v>
      </c>
      <c r="I11" s="1">
        <f t="shared" si="2"/>
        <v>0.80201263930373545</v>
      </c>
      <c r="J11" s="1">
        <f>I11/I11</f>
        <v>1</v>
      </c>
    </row>
    <row r="12" spans="1:21">
      <c r="A12" s="1"/>
      <c r="B12" s="1">
        <v>4</v>
      </c>
      <c r="C12" s="1">
        <f>158.41-101</f>
        <v>57.41</v>
      </c>
      <c r="D12" s="1">
        <v>6035</v>
      </c>
      <c r="E12" s="1">
        <f t="shared" si="0"/>
        <v>346469.35</v>
      </c>
      <c r="F12" s="1">
        <f>196.25-102</f>
        <v>94.25</v>
      </c>
      <c r="G12" s="1">
        <v>5222</v>
      </c>
      <c r="H12" s="1">
        <f t="shared" si="1"/>
        <v>492173.5</v>
      </c>
      <c r="I12" s="1">
        <f t="shared" si="2"/>
        <v>0.7039577506712571</v>
      </c>
      <c r="J12" s="1">
        <f>I12/I11</f>
        <v>0.87773897339373064</v>
      </c>
    </row>
    <row r="13" spans="1:21">
      <c r="A13" s="1"/>
      <c r="B13" s="1">
        <v>8</v>
      </c>
      <c r="C13" s="1">
        <f>165.48-101</f>
        <v>64.47999999999999</v>
      </c>
      <c r="D13" s="1">
        <v>6376</v>
      </c>
      <c r="E13" s="1">
        <f t="shared" si="0"/>
        <v>411124.47999999992</v>
      </c>
      <c r="F13" s="1">
        <f>189.28-102</f>
        <v>87.28</v>
      </c>
      <c r="G13" s="1">
        <v>6302</v>
      </c>
      <c r="H13" s="1">
        <f t="shared" si="1"/>
        <v>550038.56000000006</v>
      </c>
      <c r="I13" s="1">
        <f t="shared" si="2"/>
        <v>0.74744665174019775</v>
      </c>
      <c r="J13" s="1">
        <f>I13/I11</f>
        <v>0.93196368125705731</v>
      </c>
    </row>
    <row r="14" spans="1:21">
      <c r="A14" s="1"/>
      <c r="B14" s="1">
        <v>16</v>
      </c>
      <c r="C14" s="1">
        <f>151.8-101</f>
        <v>50.800000000000011</v>
      </c>
      <c r="D14" s="1">
        <v>6507</v>
      </c>
      <c r="E14" s="1">
        <f t="shared" si="0"/>
        <v>330555.60000000009</v>
      </c>
      <c r="F14" s="1">
        <f>191.12-102</f>
        <v>89.12</v>
      </c>
      <c r="G14" s="1">
        <v>5988</v>
      </c>
      <c r="H14" s="1">
        <f t="shared" si="1"/>
        <v>533650.56000000006</v>
      </c>
      <c r="I14" s="1">
        <f t="shared" si="2"/>
        <v>0.61942331701104192</v>
      </c>
      <c r="J14" s="1">
        <f>I14/I11</f>
        <v>0.77233610376613537</v>
      </c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21">
      <c r="A16" s="2" t="s">
        <v>695</v>
      </c>
      <c r="B16" s="1"/>
      <c r="C16" s="1" t="s">
        <v>696</v>
      </c>
      <c r="D16" s="1"/>
      <c r="E16" s="1"/>
      <c r="F16" s="1" t="s">
        <v>697</v>
      </c>
      <c r="G16" s="1"/>
      <c r="H16" s="1"/>
      <c r="I16" s="1" t="s">
        <v>698</v>
      </c>
      <c r="J16" s="1"/>
    </row>
    <row r="17" spans="1:10">
      <c r="A17" s="1" t="s">
        <v>699</v>
      </c>
      <c r="B17" s="1">
        <v>0</v>
      </c>
      <c r="C17" s="1">
        <f>169.4-109</f>
        <v>60.400000000000006</v>
      </c>
      <c r="D17" s="1">
        <v>4392</v>
      </c>
      <c r="E17" s="1">
        <f>C17*D17</f>
        <v>265276.80000000005</v>
      </c>
      <c r="F17" s="1">
        <f>176.67-104</f>
        <v>72.669999999999987</v>
      </c>
      <c r="G17" s="1">
        <v>4566</v>
      </c>
      <c r="H17" s="1">
        <f>F17*G17</f>
        <v>331811.21999999991</v>
      </c>
      <c r="I17" s="1">
        <f>E17/H17</f>
        <v>0.79948110253776261</v>
      </c>
      <c r="J17" s="1">
        <f>I17/I17</f>
        <v>1</v>
      </c>
    </row>
    <row r="18" spans="1:10">
      <c r="A18" s="1"/>
      <c r="B18" s="1">
        <v>4</v>
      </c>
      <c r="C18" s="1">
        <f>152.5-109</f>
        <v>43.5</v>
      </c>
      <c r="D18" s="1">
        <v>4029</v>
      </c>
      <c r="E18" s="1">
        <f t="shared" ref="E18:E28" si="3">C18*D18</f>
        <v>175261.5</v>
      </c>
      <c r="F18" s="1">
        <f>179.51-104</f>
        <v>75.509999999999991</v>
      </c>
      <c r="G18" s="1">
        <v>4517</v>
      </c>
      <c r="H18" s="1">
        <f t="shared" ref="H18:H28" si="4">F18*G18</f>
        <v>341078.67</v>
      </c>
      <c r="I18" s="1">
        <f t="shared" ref="I18:I28" si="5">E18/H18</f>
        <v>0.51384479715486164</v>
      </c>
      <c r="J18" s="1">
        <f>I18/I17</f>
        <v>0.64272288053311522</v>
      </c>
    </row>
    <row r="19" spans="1:10">
      <c r="A19" s="1"/>
      <c r="B19" s="1">
        <v>8</v>
      </c>
      <c r="C19" s="1">
        <f>154.22-109</f>
        <v>45.22</v>
      </c>
      <c r="D19" s="1">
        <v>3905</v>
      </c>
      <c r="E19" s="1">
        <f t="shared" si="3"/>
        <v>176584.1</v>
      </c>
      <c r="F19" s="1">
        <f>173.85-104</f>
        <v>69.849999999999994</v>
      </c>
      <c r="G19" s="1">
        <v>4646</v>
      </c>
      <c r="H19" s="1">
        <f t="shared" si="4"/>
        <v>324523.09999999998</v>
      </c>
      <c r="I19" s="1">
        <f t="shared" si="5"/>
        <v>0.54413414638279989</v>
      </c>
      <c r="J19" s="1">
        <f>I19/I17</f>
        <v>0.68060914092350078</v>
      </c>
    </row>
    <row r="20" spans="1:10">
      <c r="A20" s="1"/>
      <c r="B20" s="1">
        <v>16</v>
      </c>
      <c r="C20" s="1">
        <f>138.25-109</f>
        <v>29.25</v>
      </c>
      <c r="D20" s="1">
        <v>3863</v>
      </c>
      <c r="E20" s="1">
        <f t="shared" si="3"/>
        <v>112992.75</v>
      </c>
      <c r="F20" s="1">
        <f>177.6-104</f>
        <v>73.599999999999994</v>
      </c>
      <c r="G20" s="1">
        <v>4626</v>
      </c>
      <c r="H20" s="1">
        <f t="shared" si="4"/>
        <v>340473.59999999998</v>
      </c>
      <c r="I20" s="1">
        <f t="shared" si="5"/>
        <v>0.33186934317374389</v>
      </c>
      <c r="J20" s="1">
        <f>I20/I17</f>
        <v>0.41510592573145705</v>
      </c>
    </row>
    <row r="21" spans="1:10">
      <c r="A21" s="1" t="s">
        <v>693</v>
      </c>
      <c r="B21" s="1">
        <v>0</v>
      </c>
      <c r="C21" s="1">
        <f>158.59-109</f>
        <v>49.59</v>
      </c>
      <c r="D21" s="1">
        <v>4453</v>
      </c>
      <c r="E21" s="1">
        <f t="shared" si="3"/>
        <v>220824.27000000002</v>
      </c>
      <c r="F21" s="1">
        <f>195.83-104</f>
        <v>91.830000000000013</v>
      </c>
      <c r="G21" s="1">
        <v>4430</v>
      </c>
      <c r="H21" s="1">
        <f t="shared" si="4"/>
        <v>406806.90000000008</v>
      </c>
      <c r="I21" s="1">
        <f t="shared" si="5"/>
        <v>0.54282331494377301</v>
      </c>
      <c r="J21" s="1">
        <f>I21/I21</f>
        <v>1</v>
      </c>
    </row>
    <row r="22" spans="1:10">
      <c r="A22" s="1"/>
      <c r="B22" s="1">
        <v>4</v>
      </c>
      <c r="C22" s="1">
        <f>156.04-109</f>
        <v>47.039999999999992</v>
      </c>
      <c r="D22" s="1">
        <v>4154</v>
      </c>
      <c r="E22" s="1">
        <f t="shared" si="3"/>
        <v>195404.15999999997</v>
      </c>
      <c r="F22" s="1">
        <f>182.13-104</f>
        <v>78.13</v>
      </c>
      <c r="G22" s="1">
        <v>4897</v>
      </c>
      <c r="H22" s="1">
        <f t="shared" si="4"/>
        <v>382602.61</v>
      </c>
      <c r="I22" s="1">
        <f t="shared" si="5"/>
        <v>0.51072354158796773</v>
      </c>
      <c r="J22" s="1">
        <f>I22/I21</f>
        <v>0.94086515359214029</v>
      </c>
    </row>
    <row r="23" spans="1:10">
      <c r="A23" s="1"/>
      <c r="B23" s="1">
        <v>8</v>
      </c>
      <c r="C23" s="1">
        <f>144.43-109</f>
        <v>35.430000000000007</v>
      </c>
      <c r="D23" s="1">
        <v>4809</v>
      </c>
      <c r="E23" s="1">
        <f t="shared" si="3"/>
        <v>170382.87000000002</v>
      </c>
      <c r="F23" s="1">
        <f>175.09-104</f>
        <v>71.09</v>
      </c>
      <c r="G23" s="1">
        <v>4601</v>
      </c>
      <c r="H23" s="1">
        <f t="shared" si="4"/>
        <v>327085.09000000003</v>
      </c>
      <c r="I23" s="1">
        <f t="shared" si="5"/>
        <v>0.52091298322402901</v>
      </c>
      <c r="J23" s="1">
        <f>I23/I21</f>
        <v>0.95963634737757442</v>
      </c>
    </row>
    <row r="24" spans="1:10">
      <c r="A24" s="1"/>
      <c r="B24" s="1">
        <v>16</v>
      </c>
      <c r="C24" s="1">
        <f>167.91-109</f>
        <v>58.91</v>
      </c>
      <c r="D24" s="1">
        <v>3717</v>
      </c>
      <c r="E24" s="1">
        <f t="shared" si="3"/>
        <v>218968.47</v>
      </c>
      <c r="F24" s="1">
        <f>177.94-104</f>
        <v>73.94</v>
      </c>
      <c r="G24" s="1">
        <v>4666</v>
      </c>
      <c r="H24" s="1">
        <f t="shared" si="4"/>
        <v>345004.04</v>
      </c>
      <c r="I24" s="1">
        <f t="shared" si="5"/>
        <v>0.63468378515219714</v>
      </c>
      <c r="J24" s="1">
        <f>I24/I21</f>
        <v>1.1692272009685865</v>
      </c>
    </row>
    <row r="25" spans="1:10">
      <c r="A25" s="1" t="s">
        <v>694</v>
      </c>
      <c r="B25" s="1">
        <v>0</v>
      </c>
      <c r="C25" s="1">
        <f>188.05-109</f>
        <v>79.050000000000011</v>
      </c>
      <c r="D25" s="1">
        <v>5604</v>
      </c>
      <c r="E25" s="1">
        <f t="shared" si="3"/>
        <v>442996.20000000007</v>
      </c>
      <c r="F25" s="1">
        <f>187.84-104</f>
        <v>83.84</v>
      </c>
      <c r="G25" s="1">
        <v>5488</v>
      </c>
      <c r="H25" s="1">
        <f t="shared" si="4"/>
        <v>460113.92000000004</v>
      </c>
      <c r="I25" s="1">
        <f t="shared" si="5"/>
        <v>0.96279677867602886</v>
      </c>
      <c r="J25" s="1">
        <f>I25/I25</f>
        <v>1</v>
      </c>
    </row>
    <row r="26" spans="1:10">
      <c r="A26" s="1"/>
      <c r="B26" s="1">
        <v>4</v>
      </c>
      <c r="C26" s="1">
        <f>177.7-109</f>
        <v>68.699999999999989</v>
      </c>
      <c r="D26" s="1">
        <v>5277</v>
      </c>
      <c r="E26" s="1">
        <f t="shared" si="3"/>
        <v>362529.89999999997</v>
      </c>
      <c r="F26" s="1">
        <f>183.54-104</f>
        <v>79.539999999999992</v>
      </c>
      <c r="G26" s="1">
        <v>4840</v>
      </c>
      <c r="H26" s="1">
        <f t="shared" si="4"/>
        <v>384973.6</v>
      </c>
      <c r="I26" s="1">
        <f t="shared" si="5"/>
        <v>0.9417006776568575</v>
      </c>
      <c r="J26" s="1">
        <f>I26/I25</f>
        <v>0.97808872912082101</v>
      </c>
    </row>
    <row r="27" spans="1:10">
      <c r="A27" s="1"/>
      <c r="B27" s="1">
        <v>8</v>
      </c>
      <c r="C27" s="1">
        <f>175.4-109</f>
        <v>66.400000000000006</v>
      </c>
      <c r="D27" s="1">
        <v>5629</v>
      </c>
      <c r="E27" s="1">
        <f t="shared" si="3"/>
        <v>373765.60000000003</v>
      </c>
      <c r="F27" s="1">
        <f>183.48-104</f>
        <v>79.47999999999999</v>
      </c>
      <c r="G27" s="1">
        <v>5028</v>
      </c>
      <c r="H27" s="1">
        <f t="shared" si="4"/>
        <v>399625.43999999994</v>
      </c>
      <c r="I27" s="1">
        <f t="shared" si="5"/>
        <v>0.93528980537375217</v>
      </c>
      <c r="J27" s="1">
        <f>I27/I25</f>
        <v>0.97143013571347592</v>
      </c>
    </row>
    <row r="28" spans="1:10">
      <c r="A28" s="1"/>
      <c r="B28" s="1">
        <v>16</v>
      </c>
      <c r="C28" s="1">
        <f>176.77-109</f>
        <v>67.77000000000001</v>
      </c>
      <c r="D28" s="1">
        <v>5529</v>
      </c>
      <c r="E28" s="1">
        <f t="shared" si="3"/>
        <v>374700.33000000007</v>
      </c>
      <c r="F28" s="1">
        <f>172.63-104</f>
        <v>68.63</v>
      </c>
      <c r="G28" s="1">
        <v>4566</v>
      </c>
      <c r="H28" s="1">
        <f t="shared" si="4"/>
        <v>313364.57999999996</v>
      </c>
      <c r="I28" s="1">
        <f t="shared" si="5"/>
        <v>1.195732874468455</v>
      </c>
      <c r="J28" s="1">
        <f>I28/I25</f>
        <v>1.2419369289049176</v>
      </c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2" t="s">
        <v>700</v>
      </c>
      <c r="B30" s="1"/>
      <c r="C30" s="1" t="s">
        <v>696</v>
      </c>
      <c r="D30" s="1"/>
      <c r="E30" s="1"/>
      <c r="F30" s="1" t="s">
        <v>697</v>
      </c>
      <c r="G30" s="1"/>
      <c r="H30" s="1"/>
      <c r="I30" s="1" t="s">
        <v>701</v>
      </c>
      <c r="J30" s="1"/>
    </row>
    <row r="31" spans="1:10">
      <c r="A31" s="1" t="s">
        <v>702</v>
      </c>
      <c r="B31" s="1">
        <v>0</v>
      </c>
      <c r="C31" s="1">
        <f>161.29-100</f>
        <v>61.289999999999992</v>
      </c>
      <c r="D31" s="1">
        <v>6366</v>
      </c>
      <c r="E31" s="1">
        <f>C31*D31</f>
        <v>390172.13999999996</v>
      </c>
      <c r="F31" s="1">
        <f>166.4-100</f>
        <v>66.400000000000006</v>
      </c>
      <c r="G31" s="1">
        <v>5431</v>
      </c>
      <c r="H31" s="1">
        <f>F31*G31</f>
        <v>360618.4</v>
      </c>
      <c r="I31" s="1">
        <f>E31/H31</f>
        <v>1.0819529452740069</v>
      </c>
      <c r="J31" s="1">
        <f>I31/I31</f>
        <v>1</v>
      </c>
    </row>
    <row r="32" spans="1:10">
      <c r="A32" s="1"/>
      <c r="B32" s="1">
        <v>4</v>
      </c>
      <c r="C32" s="1">
        <f>153.12-100</f>
        <v>53.120000000000005</v>
      </c>
      <c r="D32" s="1">
        <v>5567</v>
      </c>
      <c r="E32" s="1">
        <f t="shared" ref="E32:E42" si="6">C32*D32</f>
        <v>295719.04000000004</v>
      </c>
      <c r="F32" s="1">
        <f>178.06-100</f>
        <v>78.06</v>
      </c>
      <c r="G32" s="1">
        <v>5139</v>
      </c>
      <c r="H32" s="1">
        <f t="shared" ref="H32:H42" si="7">F32*G32</f>
        <v>401150.34</v>
      </c>
      <c r="I32" s="1">
        <f t="shared" ref="I32:I42" si="8">E32/H32</f>
        <v>0.73717758783402754</v>
      </c>
      <c r="J32" s="1">
        <f>I32/I31</f>
        <v>0.68133978566631259</v>
      </c>
    </row>
    <row r="33" spans="1:10">
      <c r="A33" s="1"/>
      <c r="B33" s="1">
        <v>8</v>
      </c>
      <c r="C33" s="1">
        <f>138.12-100</f>
        <v>38.120000000000005</v>
      </c>
      <c r="D33" s="1">
        <v>5249</v>
      </c>
      <c r="E33" s="1">
        <f t="shared" si="6"/>
        <v>200091.88000000003</v>
      </c>
      <c r="F33" s="1">
        <f>173.46-100</f>
        <v>73.460000000000008</v>
      </c>
      <c r="G33" s="1">
        <v>5099</v>
      </c>
      <c r="H33" s="1">
        <f t="shared" si="7"/>
        <v>374572.54000000004</v>
      </c>
      <c r="I33" s="1">
        <f t="shared" si="8"/>
        <v>0.53418726316670195</v>
      </c>
      <c r="J33" s="1">
        <f>I33/I31</f>
        <v>0.49372504183295873</v>
      </c>
    </row>
    <row r="34" spans="1:10">
      <c r="A34" s="1"/>
      <c r="B34" s="1">
        <v>16</v>
      </c>
      <c r="C34" s="1">
        <f>137.55-100</f>
        <v>37.550000000000011</v>
      </c>
      <c r="D34" s="1">
        <v>5386</v>
      </c>
      <c r="E34" s="1">
        <f t="shared" si="6"/>
        <v>202244.30000000008</v>
      </c>
      <c r="F34" s="1">
        <f>184.67-100</f>
        <v>84.669999999999987</v>
      </c>
      <c r="G34" s="1">
        <v>5401</v>
      </c>
      <c r="H34" s="1">
        <f t="shared" si="7"/>
        <v>457302.66999999993</v>
      </c>
      <c r="I34" s="1">
        <f t="shared" si="8"/>
        <v>0.44225479811871665</v>
      </c>
      <c r="J34" s="1">
        <f>I34/I31</f>
        <v>0.40875603698894197</v>
      </c>
    </row>
    <row r="35" spans="1:10">
      <c r="A35" s="1" t="s">
        <v>703</v>
      </c>
      <c r="B35" s="1">
        <v>0</v>
      </c>
      <c r="C35" s="1">
        <f>145.62-100</f>
        <v>45.620000000000005</v>
      </c>
      <c r="D35" s="1">
        <v>6451</v>
      </c>
      <c r="E35" s="1">
        <f t="shared" si="6"/>
        <v>294294.62000000005</v>
      </c>
      <c r="F35" s="1">
        <f>201.77-100</f>
        <v>101.77000000000001</v>
      </c>
      <c r="G35" s="1">
        <v>5233</v>
      </c>
      <c r="H35" s="1">
        <f t="shared" si="7"/>
        <v>532562.41</v>
      </c>
      <c r="I35" s="1">
        <f t="shared" si="8"/>
        <v>0.55260118715476003</v>
      </c>
      <c r="J35" s="1">
        <f>I35/I35</f>
        <v>1</v>
      </c>
    </row>
    <row r="36" spans="1:10">
      <c r="A36" s="1"/>
      <c r="B36" s="1">
        <v>4</v>
      </c>
      <c r="C36" s="1">
        <f>145.82-100</f>
        <v>45.819999999999993</v>
      </c>
      <c r="D36" s="1">
        <v>6289</v>
      </c>
      <c r="E36" s="1">
        <f t="shared" si="6"/>
        <v>288161.98</v>
      </c>
      <c r="F36" s="1">
        <f>196.8-100</f>
        <v>96.800000000000011</v>
      </c>
      <c r="G36" s="1">
        <v>5306</v>
      </c>
      <c r="H36" s="1">
        <f t="shared" si="7"/>
        <v>513620.80000000005</v>
      </c>
      <c r="I36" s="1">
        <f t="shared" si="8"/>
        <v>0.56104032391211567</v>
      </c>
      <c r="J36" s="1">
        <f>I36/I35</f>
        <v>1.0152716587541319</v>
      </c>
    </row>
    <row r="37" spans="1:10">
      <c r="A37" s="1"/>
      <c r="B37" s="1">
        <v>8</v>
      </c>
      <c r="C37" s="1">
        <f>138.34-100</f>
        <v>38.340000000000003</v>
      </c>
      <c r="D37" s="1">
        <v>6100</v>
      </c>
      <c r="E37" s="1">
        <f t="shared" si="6"/>
        <v>233874.00000000003</v>
      </c>
      <c r="F37" s="1">
        <f>192.92-100</f>
        <v>92.919999999999987</v>
      </c>
      <c r="G37" s="1">
        <v>5401</v>
      </c>
      <c r="H37" s="1">
        <f t="shared" si="7"/>
        <v>501860.91999999993</v>
      </c>
      <c r="I37" s="1">
        <f t="shared" si="8"/>
        <v>0.46601357204701266</v>
      </c>
      <c r="J37" s="1">
        <f>I37/I35</f>
        <v>0.84330903168418658</v>
      </c>
    </row>
    <row r="38" spans="1:10">
      <c r="A38" s="1"/>
      <c r="B38" s="1">
        <v>16</v>
      </c>
      <c r="C38" s="1">
        <f>143.16-100</f>
        <v>43.16</v>
      </c>
      <c r="D38" s="1">
        <v>5467</v>
      </c>
      <c r="E38" s="1">
        <f t="shared" si="6"/>
        <v>235955.71999999997</v>
      </c>
      <c r="F38" s="1">
        <f>189.22-100</f>
        <v>89.22</v>
      </c>
      <c r="G38" s="1">
        <v>4977</v>
      </c>
      <c r="H38" s="1">
        <f t="shared" si="7"/>
        <v>444047.94</v>
      </c>
      <c r="I38" s="1">
        <f t="shared" si="8"/>
        <v>0.53137442772507848</v>
      </c>
      <c r="J38" s="1">
        <f>I38/I35</f>
        <v>0.96158756093345699</v>
      </c>
    </row>
    <row r="39" spans="1:10">
      <c r="A39" s="1" t="s">
        <v>704</v>
      </c>
      <c r="B39" s="1">
        <v>0</v>
      </c>
      <c r="C39" s="1">
        <f>187.92-100</f>
        <v>87.919999999999987</v>
      </c>
      <c r="D39" s="1">
        <v>7084</v>
      </c>
      <c r="E39" s="1">
        <f t="shared" si="6"/>
        <v>622825.27999999991</v>
      </c>
      <c r="F39" s="1">
        <f>195.96-100</f>
        <v>95.960000000000008</v>
      </c>
      <c r="G39" s="1">
        <v>5236</v>
      </c>
      <c r="H39" s="1">
        <f t="shared" si="7"/>
        <v>502446.56000000006</v>
      </c>
      <c r="I39" s="1">
        <f t="shared" si="8"/>
        <v>1.2395851212515014</v>
      </c>
      <c r="J39" s="1">
        <f>I39/I39</f>
        <v>1</v>
      </c>
    </row>
    <row r="40" spans="1:10">
      <c r="A40" s="1"/>
      <c r="B40" s="1">
        <v>4</v>
      </c>
      <c r="C40" s="1">
        <f>184.88-100</f>
        <v>84.88</v>
      </c>
      <c r="D40" s="1">
        <v>7589</v>
      </c>
      <c r="E40" s="1">
        <f t="shared" si="6"/>
        <v>644154.31999999995</v>
      </c>
      <c r="F40" s="1">
        <f>194.61-100</f>
        <v>94.610000000000014</v>
      </c>
      <c r="G40" s="1">
        <v>5651</v>
      </c>
      <c r="H40" s="1">
        <f t="shared" si="7"/>
        <v>534641.1100000001</v>
      </c>
      <c r="I40" s="1">
        <f t="shared" si="8"/>
        <v>1.2048349966952594</v>
      </c>
      <c r="J40" s="1">
        <f>I40/I39</f>
        <v>0.97196632650676074</v>
      </c>
    </row>
    <row r="41" spans="1:10">
      <c r="A41" s="1"/>
      <c r="B41" s="1">
        <v>8</v>
      </c>
      <c r="C41" s="1">
        <f>175.3-100</f>
        <v>75.300000000000011</v>
      </c>
      <c r="D41" s="1">
        <v>7031</v>
      </c>
      <c r="E41" s="1">
        <f t="shared" si="6"/>
        <v>529434.30000000005</v>
      </c>
      <c r="F41" s="1">
        <f>191.41-100</f>
        <v>91.41</v>
      </c>
      <c r="G41" s="1">
        <v>5629</v>
      </c>
      <c r="H41" s="1">
        <f t="shared" si="7"/>
        <v>514546.88999999996</v>
      </c>
      <c r="I41" s="1">
        <f t="shared" si="8"/>
        <v>1.0289330482592172</v>
      </c>
      <c r="J41" s="1">
        <f>I41/I39</f>
        <v>0.83006243832645621</v>
      </c>
    </row>
    <row r="42" spans="1:10">
      <c r="A42" s="1"/>
      <c r="B42" s="1">
        <v>16</v>
      </c>
      <c r="C42" s="1">
        <f>177.83-100</f>
        <v>77.830000000000013</v>
      </c>
      <c r="D42" s="1">
        <v>7471</v>
      </c>
      <c r="E42" s="1">
        <f t="shared" si="6"/>
        <v>581467.93000000005</v>
      </c>
      <c r="F42" s="1">
        <f>189.74-100</f>
        <v>89.740000000000009</v>
      </c>
      <c r="G42" s="1">
        <v>5949</v>
      </c>
      <c r="H42" s="1">
        <f t="shared" si="7"/>
        <v>533863.26</v>
      </c>
      <c r="I42" s="1">
        <f t="shared" si="8"/>
        <v>1.0891701556687008</v>
      </c>
      <c r="J42" s="1">
        <f>I42/I39</f>
        <v>0.8786570095073909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14"/>
  <sheetViews>
    <sheetView workbookViewId="0">
      <selection activeCell="A2" sqref="A2:J14"/>
    </sheetView>
  </sheetViews>
  <sheetFormatPr baseColWidth="10" defaultColWidth="8.83203125" defaultRowHeight="15"/>
  <sheetData>
    <row r="1" spans="1:10">
      <c r="A1" s="1" t="s">
        <v>707</v>
      </c>
    </row>
    <row r="2" spans="1:10">
      <c r="A2" s="1"/>
      <c r="B2" s="1" t="s">
        <v>708</v>
      </c>
      <c r="C2" s="1" t="s">
        <v>194</v>
      </c>
      <c r="D2" s="1"/>
      <c r="E2" s="1"/>
      <c r="F2" s="1" t="s">
        <v>195</v>
      </c>
      <c r="G2" s="1"/>
      <c r="H2" s="1"/>
      <c r="I2" s="1"/>
      <c r="J2" s="1"/>
    </row>
    <row r="3" spans="1:10">
      <c r="A3" s="1" t="s">
        <v>618</v>
      </c>
      <c r="B3" s="1">
        <v>0</v>
      </c>
      <c r="C3" s="1">
        <f>143-76</f>
        <v>67</v>
      </c>
      <c r="D3" s="1">
        <v>3227</v>
      </c>
      <c r="E3" s="1">
        <f>C3*D3</f>
        <v>216209</v>
      </c>
      <c r="F3" s="1">
        <f>189.04-70</f>
        <v>119.03999999999999</v>
      </c>
      <c r="G3" s="1">
        <v>5917</v>
      </c>
      <c r="H3" s="1">
        <f>F3*G3</f>
        <v>704359.67999999993</v>
      </c>
      <c r="I3" s="1">
        <f>E3/H3</f>
        <v>0.30695822906842146</v>
      </c>
      <c r="J3" s="1">
        <f>I3/I3</f>
        <v>1</v>
      </c>
    </row>
    <row r="4" spans="1:10">
      <c r="A4" s="1"/>
      <c r="B4" s="1">
        <v>6</v>
      </c>
      <c r="C4" s="1">
        <f>140.77-76</f>
        <v>64.77000000000001</v>
      </c>
      <c r="D4" s="1">
        <v>3236</v>
      </c>
      <c r="E4" s="1">
        <f t="shared" ref="E4:E14" si="0">C4*D4</f>
        <v>209595.72000000003</v>
      </c>
      <c r="F4" s="1">
        <f>196.87-70</f>
        <v>126.87</v>
      </c>
      <c r="G4" s="1">
        <v>6175</v>
      </c>
      <c r="H4" s="1">
        <f t="shared" ref="H4:H14" si="1">F4*G4</f>
        <v>783422.25</v>
      </c>
      <c r="I4" s="1">
        <f t="shared" ref="I4:I14" si="2">E4/H4</f>
        <v>0.26753863577400316</v>
      </c>
      <c r="J4" s="1">
        <f>I4/I3</f>
        <v>0.87157994293213226</v>
      </c>
    </row>
    <row r="5" spans="1:10">
      <c r="A5" s="1"/>
      <c r="B5" s="1">
        <v>12</v>
      </c>
      <c r="C5" s="1">
        <f>127.38-76</f>
        <v>51.379999999999995</v>
      </c>
      <c r="D5" s="1">
        <v>2969</v>
      </c>
      <c r="E5" s="1">
        <f t="shared" si="0"/>
        <v>152547.21999999997</v>
      </c>
      <c r="F5" s="1">
        <f>188.85-70</f>
        <v>118.85</v>
      </c>
      <c r="G5" s="1">
        <v>5283</v>
      </c>
      <c r="H5" s="1">
        <f t="shared" si="1"/>
        <v>627884.54999999993</v>
      </c>
      <c r="I5" s="1">
        <f t="shared" si="2"/>
        <v>0.24295425010855895</v>
      </c>
      <c r="J5" s="1">
        <f>I5/I3</f>
        <v>0.79148961357346137</v>
      </c>
    </row>
    <row r="6" spans="1:10">
      <c r="A6" s="1"/>
      <c r="B6" s="1">
        <v>24</v>
      </c>
      <c r="C6" s="1">
        <f>100.88-76</f>
        <v>24.879999999999995</v>
      </c>
      <c r="D6" s="1">
        <v>2551</v>
      </c>
      <c r="E6" s="1">
        <f t="shared" si="0"/>
        <v>63468.87999999999</v>
      </c>
      <c r="F6" s="1">
        <f>180.25-70</f>
        <v>110.25</v>
      </c>
      <c r="G6" s="1">
        <v>5097</v>
      </c>
      <c r="H6" s="1">
        <f t="shared" si="1"/>
        <v>561944.25</v>
      </c>
      <c r="I6" s="1">
        <f t="shared" si="2"/>
        <v>0.1129451542568502</v>
      </c>
      <c r="J6" s="1">
        <f>I6/I3</f>
        <v>0.36794958910084979</v>
      </c>
    </row>
    <row r="7" spans="1:10">
      <c r="A7" s="1" t="s">
        <v>709</v>
      </c>
      <c r="B7" s="1">
        <v>0</v>
      </c>
      <c r="C7" s="1">
        <f>163.11-76</f>
        <v>87.110000000000014</v>
      </c>
      <c r="D7" s="1">
        <v>3783</v>
      </c>
      <c r="E7" s="1">
        <f t="shared" si="0"/>
        <v>329537.13000000006</v>
      </c>
      <c r="F7" s="1">
        <f>195.06-70</f>
        <v>125.06</v>
      </c>
      <c r="G7" s="1">
        <v>5649</v>
      </c>
      <c r="H7" s="1">
        <f t="shared" si="1"/>
        <v>706463.94000000006</v>
      </c>
      <c r="I7" s="1">
        <f t="shared" si="2"/>
        <v>0.46645994415511149</v>
      </c>
      <c r="J7" s="1">
        <f>I7/I7</f>
        <v>1</v>
      </c>
    </row>
    <row r="8" spans="1:10">
      <c r="A8" s="1"/>
      <c r="B8" s="1">
        <v>6</v>
      </c>
      <c r="C8" s="1">
        <f>145.96-76</f>
        <v>69.960000000000008</v>
      </c>
      <c r="D8" s="1">
        <v>3556</v>
      </c>
      <c r="E8" s="1">
        <f t="shared" si="0"/>
        <v>248777.76000000004</v>
      </c>
      <c r="F8" s="1">
        <f>186.3-70</f>
        <v>116.30000000000001</v>
      </c>
      <c r="G8" s="1">
        <v>5469</v>
      </c>
      <c r="H8" s="1">
        <f t="shared" si="1"/>
        <v>636044.70000000007</v>
      </c>
      <c r="I8" s="1">
        <f t="shared" si="2"/>
        <v>0.39113251002641797</v>
      </c>
      <c r="J8" s="1">
        <f>I8/I7</f>
        <v>0.83851253452183894</v>
      </c>
    </row>
    <row r="9" spans="1:10">
      <c r="A9" s="1"/>
      <c r="B9" s="1">
        <v>12</v>
      </c>
      <c r="C9" s="1">
        <f>146.04-76</f>
        <v>70.039999999999992</v>
      </c>
      <c r="D9" s="1">
        <v>3781</v>
      </c>
      <c r="E9" s="1">
        <f t="shared" si="0"/>
        <v>264821.24</v>
      </c>
      <c r="F9" s="1">
        <f>186.46-70</f>
        <v>116.46000000000001</v>
      </c>
      <c r="G9" s="1">
        <v>5334</v>
      </c>
      <c r="H9" s="1">
        <f t="shared" si="1"/>
        <v>621197.64</v>
      </c>
      <c r="I9" s="1">
        <f t="shared" si="2"/>
        <v>0.42630754360238715</v>
      </c>
      <c r="J9" s="1">
        <f>I9/I7</f>
        <v>0.91392101067659415</v>
      </c>
    </row>
    <row r="10" spans="1:10">
      <c r="A10" s="1"/>
      <c r="B10" s="1">
        <v>24</v>
      </c>
      <c r="C10" s="1">
        <f>151.92-76</f>
        <v>75.919999999999987</v>
      </c>
      <c r="D10" s="1">
        <v>3478</v>
      </c>
      <c r="E10" s="1">
        <f t="shared" si="0"/>
        <v>264049.75999999995</v>
      </c>
      <c r="F10" s="1">
        <f>180.59-70</f>
        <v>110.59</v>
      </c>
      <c r="G10" s="1">
        <v>5031</v>
      </c>
      <c r="H10" s="1">
        <f t="shared" si="1"/>
        <v>556378.29</v>
      </c>
      <c r="I10" s="1">
        <f t="shared" si="2"/>
        <v>0.47458674205278556</v>
      </c>
      <c r="J10" s="1">
        <f>I10/I7</f>
        <v>1.017422284591647</v>
      </c>
    </row>
    <row r="11" spans="1:10">
      <c r="A11" s="1" t="s">
        <v>710</v>
      </c>
      <c r="B11" s="1">
        <v>0</v>
      </c>
      <c r="C11" s="1">
        <f>159.2-76</f>
        <v>83.199999999999989</v>
      </c>
      <c r="D11" s="1">
        <v>3567</v>
      </c>
      <c r="E11" s="1">
        <f t="shared" si="0"/>
        <v>296774.39999999997</v>
      </c>
      <c r="F11" s="1">
        <f>183.72-70</f>
        <v>113.72</v>
      </c>
      <c r="G11" s="1">
        <v>5433</v>
      </c>
      <c r="H11" s="1">
        <f t="shared" si="1"/>
        <v>617840.76</v>
      </c>
      <c r="I11" s="1">
        <f t="shared" si="2"/>
        <v>0.48034124521017352</v>
      </c>
      <c r="J11" s="1">
        <f>I11/I11</f>
        <v>1</v>
      </c>
    </row>
    <row r="12" spans="1:10">
      <c r="A12" s="1"/>
      <c r="B12" s="1">
        <v>6</v>
      </c>
      <c r="C12" s="1">
        <f>120.22-76</f>
        <v>44.22</v>
      </c>
      <c r="D12" s="1">
        <v>3212</v>
      </c>
      <c r="E12" s="1">
        <f t="shared" si="0"/>
        <v>142034.63999999998</v>
      </c>
      <c r="F12" s="1">
        <f>180.59-70</f>
        <v>110.59</v>
      </c>
      <c r="G12" s="1">
        <v>5073</v>
      </c>
      <c r="H12" s="1">
        <f t="shared" si="1"/>
        <v>561023.07000000007</v>
      </c>
      <c r="I12" s="1">
        <f t="shared" si="2"/>
        <v>0.25317076533055932</v>
      </c>
      <c r="J12" s="1">
        <f>I12/I11</f>
        <v>0.52706438985847315</v>
      </c>
    </row>
    <row r="13" spans="1:10">
      <c r="A13" s="1"/>
      <c r="B13" s="1">
        <v>12</v>
      </c>
      <c r="C13" s="1">
        <f>115.88-76</f>
        <v>39.879999999999995</v>
      </c>
      <c r="D13" s="1">
        <v>3097</v>
      </c>
      <c r="E13" s="1">
        <f t="shared" si="0"/>
        <v>123508.35999999999</v>
      </c>
      <c r="F13" s="1">
        <f>169.12-70</f>
        <v>99.12</v>
      </c>
      <c r="G13" s="1">
        <v>5055</v>
      </c>
      <c r="H13" s="1">
        <f t="shared" si="1"/>
        <v>501051.60000000003</v>
      </c>
      <c r="I13" s="1">
        <f t="shared" si="2"/>
        <v>0.24649828480739305</v>
      </c>
      <c r="J13" s="1">
        <f>I13/I11</f>
        <v>0.51317326435196631</v>
      </c>
    </row>
    <row r="14" spans="1:10">
      <c r="A14" s="1"/>
      <c r="B14" s="1">
        <v>24</v>
      </c>
      <c r="C14" s="1">
        <f>105.14-76</f>
        <v>29.14</v>
      </c>
      <c r="D14" s="1">
        <v>4070</v>
      </c>
      <c r="E14" s="1">
        <f t="shared" si="0"/>
        <v>118599.8</v>
      </c>
      <c r="F14" s="1">
        <f>183.63-70</f>
        <v>113.63</v>
      </c>
      <c r="G14" s="1">
        <v>7076</v>
      </c>
      <c r="H14" s="1">
        <f t="shared" si="1"/>
        <v>804045.88</v>
      </c>
      <c r="I14" s="1">
        <f t="shared" si="2"/>
        <v>0.14750377179968885</v>
      </c>
      <c r="J14" s="1">
        <f>I14/I11</f>
        <v>0.30708121209776296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12"/>
  <sheetViews>
    <sheetView workbookViewId="0"/>
  </sheetViews>
  <sheetFormatPr baseColWidth="10" defaultColWidth="8.83203125" defaultRowHeight="15"/>
  <cols>
    <col min="1" max="10" width="8.6640625" style="1"/>
  </cols>
  <sheetData>
    <row r="1" spans="1:10">
      <c r="A1" s="1" t="s">
        <v>205</v>
      </c>
    </row>
    <row r="2" spans="1:10">
      <c r="A2" s="1" t="s">
        <v>717</v>
      </c>
    </row>
    <row r="3" spans="1:10">
      <c r="A3" s="13" t="s">
        <v>35</v>
      </c>
      <c r="B3" s="1" t="s">
        <v>431</v>
      </c>
      <c r="E3" s="1" t="s">
        <v>711</v>
      </c>
      <c r="H3" s="1" t="s">
        <v>712</v>
      </c>
    </row>
    <row r="4" spans="1:10">
      <c r="A4" s="14" t="s">
        <v>713</v>
      </c>
      <c r="B4" s="15">
        <v>1</v>
      </c>
      <c r="C4" s="15">
        <v>1</v>
      </c>
      <c r="D4" s="15">
        <v>1</v>
      </c>
      <c r="E4" s="1">
        <v>2.7406304903953864</v>
      </c>
      <c r="F4" s="1">
        <v>2.1627420916972411</v>
      </c>
      <c r="G4" s="1">
        <v>1.8019652977891003</v>
      </c>
      <c r="H4" s="1">
        <v>1.2485002859845125</v>
      </c>
      <c r="I4" s="1">
        <v>1.3962634688390907</v>
      </c>
      <c r="J4" s="1">
        <v>1.1510492184630643</v>
      </c>
    </row>
    <row r="5" spans="1:10">
      <c r="A5" s="1" t="s">
        <v>714</v>
      </c>
      <c r="B5" s="1">
        <v>3.3011333684508668</v>
      </c>
      <c r="C5" s="1">
        <v>3.5130337525058528</v>
      </c>
      <c r="D5" s="1">
        <v>2.7196848466580157</v>
      </c>
      <c r="E5" s="1">
        <v>3.3154926376094043</v>
      </c>
      <c r="F5" s="1">
        <v>3.9752746386959399</v>
      </c>
      <c r="G5" s="1">
        <v>4.2154355045592462</v>
      </c>
      <c r="H5" s="1">
        <v>1.9024547866716277</v>
      </c>
      <c r="I5" s="1">
        <v>3.0265147756687476</v>
      </c>
      <c r="J5" s="1">
        <v>2.364446931581516</v>
      </c>
    </row>
    <row r="6" spans="1:10">
      <c r="A6" s="14" t="s">
        <v>715</v>
      </c>
      <c r="B6" s="1">
        <v>3.5231267629386327</v>
      </c>
      <c r="C6" s="1">
        <v>4.881146326087352</v>
      </c>
      <c r="D6" s="1">
        <v>3.7113521197618153</v>
      </c>
      <c r="E6" s="1">
        <v>23.189172117821226</v>
      </c>
      <c r="F6" s="1">
        <v>33.178603155464508</v>
      </c>
      <c r="G6" s="1">
        <v>25.147079495283577</v>
      </c>
      <c r="H6" s="1">
        <v>11.153329487765445</v>
      </c>
      <c r="I6" s="1">
        <v>15.107034572291196</v>
      </c>
      <c r="J6" s="1">
        <v>16.04408036340735</v>
      </c>
    </row>
    <row r="7" spans="1:10">
      <c r="A7" s="14"/>
    </row>
    <row r="8" spans="1:10">
      <c r="A8" s="1" t="s">
        <v>718</v>
      </c>
      <c r="B8" s="17"/>
      <c r="E8" s="16"/>
      <c r="F8" s="16"/>
      <c r="H8" s="16"/>
      <c r="I8" s="17"/>
    </row>
    <row r="9" spans="1:10">
      <c r="A9" s="13" t="s">
        <v>31</v>
      </c>
      <c r="B9" s="1" t="s">
        <v>716</v>
      </c>
      <c r="E9" s="1" t="s">
        <v>711</v>
      </c>
      <c r="H9" s="1" t="s">
        <v>712</v>
      </c>
    </row>
    <row r="10" spans="1:10">
      <c r="A10" s="14" t="s">
        <v>713</v>
      </c>
      <c r="B10" s="14">
        <v>1</v>
      </c>
      <c r="C10" s="14">
        <v>1</v>
      </c>
      <c r="D10" s="14">
        <v>1</v>
      </c>
      <c r="E10" s="1">
        <v>0.81428818457541607</v>
      </c>
      <c r="F10" s="1">
        <v>0.69037411924243253</v>
      </c>
      <c r="G10" s="1">
        <v>0.53385667730207298</v>
      </c>
      <c r="H10" s="1">
        <v>0.54474445247136727</v>
      </c>
      <c r="I10" s="1">
        <v>0.74304219125439319</v>
      </c>
      <c r="J10" s="1">
        <v>1.5296333492326288</v>
      </c>
    </row>
    <row r="11" spans="1:10">
      <c r="A11" s="1" t="s">
        <v>714</v>
      </c>
      <c r="B11" s="1">
        <v>6.8993064350769693</v>
      </c>
      <c r="C11" s="1">
        <v>6.051536459889272</v>
      </c>
      <c r="D11" s="1">
        <v>8.0945484751839487</v>
      </c>
      <c r="E11" s="1">
        <v>2.8184344762837052</v>
      </c>
      <c r="F11" s="1">
        <v>2.7864603196922997</v>
      </c>
      <c r="G11" s="1">
        <v>2.7048932726049517</v>
      </c>
      <c r="H11" s="1">
        <v>1.378349856614872</v>
      </c>
      <c r="I11" s="1">
        <v>0.86377186405160344</v>
      </c>
      <c r="J11" s="1">
        <v>1.153709300455384</v>
      </c>
    </row>
    <row r="12" spans="1:10">
      <c r="A12" s="14" t="s">
        <v>715</v>
      </c>
      <c r="B12" s="1">
        <v>9.7121383360575475</v>
      </c>
      <c r="C12" s="1">
        <v>13.349309710306821</v>
      </c>
      <c r="D12" s="1">
        <v>12.584648910961761</v>
      </c>
      <c r="E12" s="1">
        <v>35.294249442963597</v>
      </c>
      <c r="F12" s="1">
        <v>45.129722798566952</v>
      </c>
      <c r="G12" s="1">
        <v>27.068606923935018</v>
      </c>
      <c r="H12" s="1">
        <v>14.348621090012307</v>
      </c>
      <c r="I12" s="1">
        <v>14.122834175869764</v>
      </c>
      <c r="J12" s="1">
        <v>15.506299021759185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12"/>
  <sheetViews>
    <sheetView workbookViewId="0">
      <selection activeCell="B9" sqref="B9"/>
    </sheetView>
  </sheetViews>
  <sheetFormatPr baseColWidth="10" defaultColWidth="8.83203125" defaultRowHeight="15"/>
  <cols>
    <col min="1" max="11" width="8.6640625" style="1"/>
  </cols>
  <sheetData>
    <row r="1" spans="1:10">
      <c r="A1" s="1" t="s">
        <v>205</v>
      </c>
    </row>
    <row r="2" spans="1:10">
      <c r="A2" s="1" t="s">
        <v>719</v>
      </c>
    </row>
    <row r="3" spans="1:10">
      <c r="A3" s="13" t="s">
        <v>35</v>
      </c>
      <c r="B3" s="14" t="s">
        <v>728</v>
      </c>
      <c r="E3" s="14" t="s">
        <v>720</v>
      </c>
      <c r="F3" s="17"/>
      <c r="H3" s="1" t="s">
        <v>721</v>
      </c>
    </row>
    <row r="4" spans="1:10">
      <c r="A4" s="1">
        <v>0</v>
      </c>
      <c r="B4" s="14">
        <v>1</v>
      </c>
      <c r="C4" s="14">
        <v>1</v>
      </c>
      <c r="D4" s="14">
        <v>1</v>
      </c>
      <c r="E4" s="1">
        <v>6.7992747076263065</v>
      </c>
      <c r="F4" s="1">
        <v>6.8262505527958508</v>
      </c>
      <c r="G4" s="1">
        <v>7.1085791901465099</v>
      </c>
      <c r="H4" s="1">
        <v>4.114051257433486</v>
      </c>
      <c r="I4" s="1">
        <v>6.02035880451366</v>
      </c>
      <c r="J4" s="1">
        <v>3.8633285127649915</v>
      </c>
    </row>
    <row r="5" spans="1:10">
      <c r="A5" s="1">
        <v>4</v>
      </c>
      <c r="B5" s="1">
        <v>2.0635738001901518</v>
      </c>
      <c r="C5" s="1">
        <v>2.4850951418696483</v>
      </c>
      <c r="D5" s="1">
        <v>1.581771258241542</v>
      </c>
      <c r="E5" s="1">
        <v>173.01272541248656</v>
      </c>
      <c r="F5" s="1">
        <v>167.75223959187741</v>
      </c>
      <c r="G5" s="1">
        <v>154.65699086297002</v>
      </c>
      <c r="H5" s="1">
        <v>84.011959501469235</v>
      </c>
      <c r="I5" s="1">
        <v>53.932330107883885</v>
      </c>
      <c r="J5" s="1">
        <v>70.466817146294744</v>
      </c>
    </row>
    <row r="6" spans="1:10">
      <c r="A6" s="1">
        <v>8</v>
      </c>
      <c r="B6" s="1">
        <v>4.0775870682930817</v>
      </c>
      <c r="C6" s="1">
        <v>4.243225083902626</v>
      </c>
      <c r="D6" s="1">
        <v>3.2947937128394535</v>
      </c>
      <c r="E6" s="1">
        <v>502.27840710922953</v>
      </c>
      <c r="F6" s="1">
        <v>369.71154147696336</v>
      </c>
      <c r="G6" s="1">
        <v>297.90804980801778</v>
      </c>
      <c r="H6" s="1">
        <v>258.35043471484192</v>
      </c>
      <c r="I6" s="1">
        <v>265.15349878857688</v>
      </c>
      <c r="J6" s="1">
        <v>233.9756300694018</v>
      </c>
    </row>
    <row r="8" spans="1:10">
      <c r="A8" s="1" t="s">
        <v>723</v>
      </c>
      <c r="F8" s="17"/>
      <c r="J8" s="17"/>
    </row>
    <row r="9" spans="1:10">
      <c r="A9" s="13" t="s">
        <v>31</v>
      </c>
      <c r="B9" s="14" t="s">
        <v>728</v>
      </c>
      <c r="E9" s="14" t="s">
        <v>720</v>
      </c>
      <c r="F9" s="17"/>
      <c r="H9" s="1" t="s">
        <v>722</v>
      </c>
    </row>
    <row r="10" spans="1:10">
      <c r="A10" s="1">
        <v>0</v>
      </c>
      <c r="B10" s="14">
        <v>1</v>
      </c>
      <c r="C10" s="14">
        <v>1</v>
      </c>
      <c r="D10" s="14">
        <v>1</v>
      </c>
      <c r="E10" s="1">
        <v>3.4552217544583228</v>
      </c>
      <c r="F10" s="1">
        <v>3.3317594795301146</v>
      </c>
      <c r="G10" s="1">
        <v>8.253662283582905</v>
      </c>
      <c r="H10" s="14">
        <v>1.1798891092423427</v>
      </c>
      <c r="I10" s="1">
        <v>3.7226398936017984</v>
      </c>
      <c r="J10" s="1">
        <v>2.3771159315837602</v>
      </c>
    </row>
    <row r="11" spans="1:10">
      <c r="A11" s="1">
        <v>4</v>
      </c>
      <c r="B11" s="1">
        <v>1.2038426121822301</v>
      </c>
      <c r="C11" s="1">
        <v>2.4518957315324332</v>
      </c>
      <c r="D11" s="1">
        <v>1.4724746509173314</v>
      </c>
      <c r="E11" s="1">
        <v>25.113025134322019</v>
      </c>
      <c r="F11" s="1">
        <v>25.972304616423994</v>
      </c>
      <c r="G11" s="14">
        <v>24.36385265772585</v>
      </c>
      <c r="H11" s="1">
        <v>7.0286596074694643</v>
      </c>
      <c r="I11" s="1">
        <v>10.503938761351124</v>
      </c>
      <c r="J11" s="1">
        <v>10.086251232679402</v>
      </c>
    </row>
    <row r="12" spans="1:10">
      <c r="A12" s="1">
        <v>8</v>
      </c>
      <c r="B12" s="1">
        <v>1.9711222525375796</v>
      </c>
      <c r="C12" s="1">
        <v>2.6660315110407438</v>
      </c>
      <c r="D12" s="1">
        <v>2.7417213250823615</v>
      </c>
      <c r="E12" s="14">
        <v>93.330900685427096</v>
      </c>
      <c r="F12" s="14">
        <v>88.340670338611233</v>
      </c>
      <c r="G12" s="14">
        <v>102.59975015760592</v>
      </c>
      <c r="H12" s="1">
        <v>22.19381772804293</v>
      </c>
      <c r="I12" s="1">
        <v>26.777201253825655</v>
      </c>
      <c r="J12" s="1">
        <v>23.935649008884091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30"/>
  <sheetViews>
    <sheetView workbookViewId="0"/>
  </sheetViews>
  <sheetFormatPr baseColWidth="10" defaultColWidth="8.83203125" defaultRowHeight="15"/>
  <cols>
    <col min="1" max="1" width="10.6640625" style="1" customWidth="1"/>
    <col min="2" max="9" width="8.6640625" style="1"/>
  </cols>
  <sheetData>
    <row r="1" spans="1:7">
      <c r="A1" s="1" t="s">
        <v>205</v>
      </c>
    </row>
    <row r="2" spans="1:7">
      <c r="A2" s="1" t="s">
        <v>724</v>
      </c>
    </row>
    <row r="3" spans="1:7">
      <c r="A3" s="13" t="s">
        <v>35</v>
      </c>
      <c r="B3" s="14" t="s">
        <v>437</v>
      </c>
      <c r="E3" s="1" t="s">
        <v>436</v>
      </c>
      <c r="F3" s="16"/>
    </row>
    <row r="4" spans="1:7">
      <c r="A4" s="1">
        <v>0</v>
      </c>
      <c r="B4" s="14">
        <v>1</v>
      </c>
      <c r="C4" s="14">
        <v>1</v>
      </c>
      <c r="D4" s="14">
        <v>1</v>
      </c>
      <c r="E4" s="1">
        <v>4.906359471305624</v>
      </c>
      <c r="F4" s="1">
        <v>6.1851107940919396</v>
      </c>
      <c r="G4" s="1">
        <v>5.9011691986986623</v>
      </c>
    </row>
    <row r="5" spans="1:7">
      <c r="A5" s="1">
        <v>4</v>
      </c>
      <c r="B5" s="1">
        <v>2.0635738001901518</v>
      </c>
      <c r="C5" s="1">
        <v>2.4850951418696483</v>
      </c>
      <c r="D5" s="1">
        <v>1.581771258241542</v>
      </c>
      <c r="E5" s="1">
        <v>16.234213379688352</v>
      </c>
      <c r="F5" s="1">
        <v>17.226592769530356</v>
      </c>
      <c r="G5" s="1">
        <v>12.291335543158354</v>
      </c>
    </row>
    <row r="6" spans="1:7">
      <c r="A6" s="1">
        <v>8</v>
      </c>
      <c r="B6" s="1">
        <v>4.0775870682930817</v>
      </c>
      <c r="C6" s="1">
        <v>4.243225083902626</v>
      </c>
      <c r="D6" s="1">
        <v>3.2947937128394535</v>
      </c>
      <c r="E6" s="1">
        <v>74.946386596410761</v>
      </c>
      <c r="F6" s="1">
        <v>71.178513742671257</v>
      </c>
      <c r="G6" s="1">
        <v>58.448839612083226</v>
      </c>
    </row>
    <row r="8" spans="1:7">
      <c r="A8" s="1" t="s">
        <v>725</v>
      </c>
    </row>
    <row r="9" spans="1:7">
      <c r="A9" s="13" t="s">
        <v>31</v>
      </c>
      <c r="B9" s="14" t="s">
        <v>726</v>
      </c>
      <c r="E9" s="1" t="s">
        <v>727</v>
      </c>
      <c r="F9" s="16"/>
    </row>
    <row r="10" spans="1:7">
      <c r="A10" s="1">
        <v>0</v>
      </c>
      <c r="B10" s="14">
        <v>1</v>
      </c>
      <c r="C10" s="14">
        <v>1</v>
      </c>
      <c r="D10" s="14">
        <v>1</v>
      </c>
      <c r="E10" s="1">
        <v>1.4523385170527523</v>
      </c>
      <c r="F10" s="1">
        <v>1.2122450398880493</v>
      </c>
      <c r="G10" s="1">
        <v>1.3949184103202499</v>
      </c>
    </row>
    <row r="11" spans="1:7">
      <c r="A11" s="1">
        <v>4</v>
      </c>
      <c r="B11" s="1">
        <v>1.2038426121822301</v>
      </c>
      <c r="C11" s="1">
        <v>2.4518957315324332</v>
      </c>
      <c r="D11" s="1">
        <v>1.4724746509173314</v>
      </c>
      <c r="E11" s="1">
        <v>6.9699643433534302</v>
      </c>
      <c r="F11" s="1">
        <v>9.5924413621456246</v>
      </c>
      <c r="G11" s="1">
        <v>7.9853753878899587</v>
      </c>
    </row>
    <row r="12" spans="1:7">
      <c r="A12" s="1">
        <v>8</v>
      </c>
      <c r="B12" s="1">
        <v>1.9711222525375796</v>
      </c>
      <c r="C12" s="1">
        <v>2.6660315110407438</v>
      </c>
      <c r="D12" s="1">
        <v>2.7417213250823615</v>
      </c>
      <c r="E12" s="1">
        <v>14.390130310973831</v>
      </c>
      <c r="F12" s="1">
        <v>16.625881014443753</v>
      </c>
      <c r="G12" s="1">
        <v>11.401353472038702</v>
      </c>
    </row>
    <row r="14" spans="1:7">
      <c r="A14" s="1" t="s">
        <v>731</v>
      </c>
    </row>
    <row r="15" spans="1:7">
      <c r="A15" s="13" t="s">
        <v>39</v>
      </c>
      <c r="B15" s="14" t="s">
        <v>437</v>
      </c>
      <c r="E15" s="1" t="s">
        <v>436</v>
      </c>
      <c r="F15" s="16"/>
    </row>
    <row r="16" spans="1:7">
      <c r="A16" s="1">
        <v>0</v>
      </c>
      <c r="B16" s="14">
        <v>1</v>
      </c>
      <c r="C16" s="14">
        <v>1</v>
      </c>
      <c r="D16" s="14">
        <v>1</v>
      </c>
      <c r="E16" s="1">
        <v>1.9056215217381285</v>
      </c>
      <c r="F16" s="1">
        <v>1.7033190514199987</v>
      </c>
      <c r="G16" s="1">
        <v>1.878508781393994</v>
      </c>
    </row>
    <row r="17" spans="1:7">
      <c r="A17" s="1">
        <v>4</v>
      </c>
      <c r="B17" s="1">
        <v>2.0950271173871022</v>
      </c>
      <c r="C17" s="1">
        <v>1.8055566612477973</v>
      </c>
      <c r="D17" s="1">
        <v>1.5443552153796707</v>
      </c>
      <c r="E17" s="1">
        <v>2.8310571365522588</v>
      </c>
      <c r="F17" s="1">
        <v>2.7202134545731789</v>
      </c>
      <c r="G17" s="1">
        <v>2.4296947418750223</v>
      </c>
    </row>
    <row r="18" spans="1:7">
      <c r="A18" s="1">
        <v>8</v>
      </c>
      <c r="B18" s="1">
        <v>2.1659411568103644</v>
      </c>
      <c r="C18" s="1">
        <v>1.9294947440970329</v>
      </c>
      <c r="D18" s="14">
        <v>2.9148559864590169</v>
      </c>
      <c r="E18" s="1">
        <v>8.5876446625341938</v>
      </c>
      <c r="F18" s="1">
        <v>11.195448291532244</v>
      </c>
      <c r="G18" s="14">
        <v>15.467642410046126</v>
      </c>
    </row>
    <row r="20" spans="1:7">
      <c r="A20" s="1" t="s">
        <v>732</v>
      </c>
    </row>
    <row r="21" spans="1:7">
      <c r="A21" s="27" t="s">
        <v>25</v>
      </c>
      <c r="B21" s="14" t="s">
        <v>729</v>
      </c>
      <c r="E21" s="1" t="s">
        <v>730</v>
      </c>
      <c r="F21" s="16"/>
    </row>
    <row r="22" spans="1:7">
      <c r="A22" s="1">
        <v>0</v>
      </c>
      <c r="B22" s="15">
        <v>1</v>
      </c>
      <c r="C22" s="15">
        <v>1</v>
      </c>
      <c r="D22" s="15">
        <v>1</v>
      </c>
      <c r="E22" s="16">
        <v>0.95714382505944984</v>
      </c>
      <c r="F22" s="14">
        <v>0.97451168435237834</v>
      </c>
      <c r="G22" s="1">
        <v>1.2642465283285638</v>
      </c>
    </row>
    <row r="23" spans="1:7">
      <c r="A23" s="1">
        <v>4</v>
      </c>
      <c r="B23" s="1">
        <v>1.0566197849309926</v>
      </c>
      <c r="C23" s="1">
        <v>1.6916358461787309</v>
      </c>
      <c r="D23" s="1">
        <v>1.7050200943174108</v>
      </c>
      <c r="E23" s="1">
        <v>14.670920280731064</v>
      </c>
      <c r="F23" s="1">
        <v>24.011050224297129</v>
      </c>
      <c r="G23" s="1">
        <v>22.948266352432004</v>
      </c>
    </row>
    <row r="24" spans="1:7">
      <c r="A24" s="1">
        <v>8</v>
      </c>
      <c r="B24" s="14">
        <v>1.5957096313822097</v>
      </c>
      <c r="C24" s="14">
        <v>2.6385197362997572</v>
      </c>
      <c r="D24" s="16">
        <v>2.3721587502182815</v>
      </c>
      <c r="E24" s="1">
        <v>14.763575546412941</v>
      </c>
      <c r="F24" s="1">
        <v>26.854665196639651</v>
      </c>
      <c r="G24" s="1">
        <v>26.199818439789606</v>
      </c>
    </row>
    <row r="26" spans="1:7">
      <c r="A26" s="1" t="s">
        <v>733</v>
      </c>
    </row>
    <row r="27" spans="1:7">
      <c r="A27" s="13" t="s">
        <v>191</v>
      </c>
      <c r="B27" s="14" t="s">
        <v>437</v>
      </c>
      <c r="E27" s="1" t="s">
        <v>436</v>
      </c>
      <c r="F27" s="16"/>
    </row>
    <row r="28" spans="1:7">
      <c r="A28" s="1">
        <v>0</v>
      </c>
      <c r="B28" s="14">
        <v>1</v>
      </c>
      <c r="C28" s="14">
        <v>1</v>
      </c>
      <c r="D28" s="14">
        <v>1</v>
      </c>
      <c r="E28" s="1">
        <v>1.3991146964747316</v>
      </c>
      <c r="F28" s="1">
        <v>1.3280797778947762</v>
      </c>
      <c r="G28" s="1">
        <v>1.4886348006656887</v>
      </c>
    </row>
    <row r="29" spans="1:7">
      <c r="A29" s="1">
        <v>4</v>
      </c>
      <c r="B29" s="1">
        <v>1.312613979565743</v>
      </c>
      <c r="C29" s="1">
        <v>1.5258603771192571</v>
      </c>
      <c r="D29" s="1">
        <v>1.921422665941015</v>
      </c>
      <c r="E29" s="1">
        <v>7.393156302576271</v>
      </c>
      <c r="F29" s="1">
        <v>8.4631228524222717</v>
      </c>
      <c r="G29" s="1">
        <v>9.5227172130331432</v>
      </c>
    </row>
    <row r="30" spans="1:7">
      <c r="A30" s="1">
        <v>8</v>
      </c>
      <c r="B30" s="1">
        <v>3.0584902386356312</v>
      </c>
      <c r="C30" s="1">
        <v>4.6030526439117603</v>
      </c>
      <c r="D30" s="14">
        <v>3.5807349613978166</v>
      </c>
      <c r="E30" s="1">
        <v>21.626790821057774</v>
      </c>
      <c r="F30" s="1">
        <v>26.034804892320974</v>
      </c>
      <c r="G30" s="14">
        <v>27.629826582542965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7"/>
  <sheetViews>
    <sheetView workbookViewId="0"/>
  </sheetViews>
  <sheetFormatPr baseColWidth="10" defaultColWidth="8.83203125" defaultRowHeight="15"/>
  <cols>
    <col min="1" max="3" width="8.6640625" style="1"/>
  </cols>
  <sheetData>
    <row r="1" spans="1:2">
      <c r="A1" s="2" t="s">
        <v>734</v>
      </c>
    </row>
    <row r="2" spans="1:2">
      <c r="A2" s="1" t="s">
        <v>606</v>
      </c>
      <c r="B2" s="1" t="s">
        <v>642</v>
      </c>
    </row>
    <row r="3" spans="1:2">
      <c r="A3" s="1">
        <v>10.714285714285714</v>
      </c>
      <c r="B3" s="1">
        <v>79.310344827586206</v>
      </c>
    </row>
    <row r="4" spans="1:2">
      <c r="A4" s="1">
        <v>12</v>
      </c>
      <c r="B4" s="1">
        <v>69.565217391304344</v>
      </c>
    </row>
    <row r="5" spans="1:2">
      <c r="A5" s="1">
        <v>13.636363636363635</v>
      </c>
      <c r="B5" s="1">
        <v>76</v>
      </c>
    </row>
    <row r="6" spans="1:2">
      <c r="A6" s="1">
        <v>30.952380952380953</v>
      </c>
      <c r="B6" s="1">
        <v>72.727272727272734</v>
      </c>
    </row>
    <row r="7" spans="1:2">
      <c r="A7" s="1">
        <v>4.838709677419355</v>
      </c>
      <c r="B7" s="1">
        <v>57.142857142857139</v>
      </c>
    </row>
  </sheetData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8"/>
  <sheetViews>
    <sheetView workbookViewId="0"/>
  </sheetViews>
  <sheetFormatPr baseColWidth="10" defaultColWidth="8.83203125" defaultRowHeight="15"/>
  <sheetData>
    <row r="1" spans="1:13">
      <c r="A1" s="1" t="s">
        <v>205</v>
      </c>
    </row>
    <row r="2" spans="1:13">
      <c r="A2" s="1"/>
      <c r="B2" s="1" t="s">
        <v>735</v>
      </c>
      <c r="C2" s="1" t="s">
        <v>736</v>
      </c>
      <c r="D2" s="1" t="s">
        <v>737</v>
      </c>
      <c r="E2" s="1" t="s">
        <v>738</v>
      </c>
      <c r="F2" s="1" t="s">
        <v>739</v>
      </c>
      <c r="G2" s="1" t="s">
        <v>740</v>
      </c>
      <c r="H2" s="1" t="s">
        <v>741</v>
      </c>
      <c r="I2" s="1" t="s">
        <v>742</v>
      </c>
      <c r="J2" s="1" t="s">
        <v>743</v>
      </c>
      <c r="K2" s="1" t="s">
        <v>744</v>
      </c>
      <c r="L2" s="1" t="s">
        <v>745</v>
      </c>
      <c r="M2" s="1" t="s">
        <v>746</v>
      </c>
    </row>
    <row r="3" spans="1:13">
      <c r="A3" s="1" t="s">
        <v>71</v>
      </c>
      <c r="B3" s="1">
        <v>1</v>
      </c>
      <c r="C3" s="1">
        <v>1</v>
      </c>
      <c r="D3" s="1">
        <v>1</v>
      </c>
      <c r="E3" s="1">
        <v>1.2126842528875896</v>
      </c>
      <c r="F3" s="1">
        <v>0.30480798346891813</v>
      </c>
      <c r="G3" s="1">
        <v>0.26501650713739022</v>
      </c>
      <c r="H3" s="1">
        <v>3.1996349326200266</v>
      </c>
      <c r="I3" s="1">
        <v>2.9695437591566574</v>
      </c>
      <c r="J3" s="1">
        <v>3.0599152473760758</v>
      </c>
      <c r="K3" s="1">
        <v>12.853247846504232</v>
      </c>
      <c r="L3" s="1">
        <v>14.698592156414733</v>
      </c>
      <c r="M3" s="1">
        <v>10.320860851234629</v>
      </c>
    </row>
    <row r="4" spans="1:13">
      <c r="A4" s="1" t="s">
        <v>35</v>
      </c>
      <c r="B4" s="1">
        <v>1</v>
      </c>
      <c r="C4" s="1">
        <v>1</v>
      </c>
      <c r="D4" s="1">
        <v>1</v>
      </c>
      <c r="E4" s="1">
        <v>1.3866271075845373</v>
      </c>
      <c r="F4" s="1">
        <v>1.0288618810484853</v>
      </c>
      <c r="G4" s="1">
        <v>0.98260345601810473</v>
      </c>
      <c r="H4" s="1">
        <v>2.1988685287632714</v>
      </c>
      <c r="I4" s="1">
        <v>1.5478655656649634</v>
      </c>
      <c r="J4" s="1">
        <v>1.9121561926963679</v>
      </c>
      <c r="K4" s="1">
        <v>69.349438749378734</v>
      </c>
      <c r="L4" s="1">
        <v>78.723888534164431</v>
      </c>
      <c r="M4" s="1">
        <v>89.414750823063457</v>
      </c>
    </row>
    <row r="5" spans="1:13">
      <c r="A5" s="1" t="s">
        <v>31</v>
      </c>
      <c r="B5" s="1">
        <v>1</v>
      </c>
      <c r="C5" s="1">
        <v>1</v>
      </c>
      <c r="D5" s="1">
        <v>1</v>
      </c>
      <c r="E5" s="1">
        <v>0.70593576535744651</v>
      </c>
      <c r="F5" s="1">
        <v>1.5992852607263126</v>
      </c>
      <c r="G5" s="1">
        <v>1.103415899786262</v>
      </c>
      <c r="H5" s="1">
        <v>10.076068616605568</v>
      </c>
      <c r="I5" s="1">
        <v>15.054478410940899</v>
      </c>
      <c r="J5" s="1">
        <v>7.0436642471850783</v>
      </c>
      <c r="K5" s="1">
        <v>1012.3991384427592</v>
      </c>
      <c r="L5" s="1">
        <v>1292.4752775774207</v>
      </c>
      <c r="M5" s="1">
        <v>582.16525665590666</v>
      </c>
    </row>
    <row r="6" spans="1:13">
      <c r="A6" s="1" t="s">
        <v>25</v>
      </c>
      <c r="B6" s="1">
        <v>1</v>
      </c>
      <c r="C6" s="1">
        <v>1</v>
      </c>
      <c r="D6" s="1">
        <v>1</v>
      </c>
      <c r="E6" s="1">
        <v>0.99787064740013609</v>
      </c>
      <c r="F6" s="1">
        <v>1.1518387812755722</v>
      </c>
      <c r="G6" s="1">
        <v>1.3412169850212321</v>
      </c>
      <c r="H6" s="1">
        <v>1.5345324170709107</v>
      </c>
      <c r="I6" s="1">
        <v>2.5637259178168663</v>
      </c>
      <c r="J6" s="1">
        <v>1.5936716103224977</v>
      </c>
      <c r="K6" s="1">
        <v>83.152630451374236</v>
      </c>
      <c r="L6" s="1">
        <v>87.653152850530446</v>
      </c>
      <c r="M6" s="1">
        <v>60.506748298802435</v>
      </c>
    </row>
    <row r="7" spans="1:13">
      <c r="A7" s="1" t="s">
        <v>39</v>
      </c>
      <c r="B7" s="1">
        <v>1</v>
      </c>
      <c r="C7" s="1">
        <v>1</v>
      </c>
      <c r="D7" s="1">
        <v>1</v>
      </c>
      <c r="E7" s="1">
        <v>0.56843006946727237</v>
      </c>
      <c r="F7" s="1">
        <v>1.364450212517506</v>
      </c>
      <c r="G7" s="1">
        <v>0.98288972697608545</v>
      </c>
      <c r="H7" s="1">
        <v>0.60181733261589354</v>
      </c>
      <c r="I7" s="1">
        <v>0.80915886402474335</v>
      </c>
      <c r="J7" s="1">
        <v>1.0963802810610865</v>
      </c>
      <c r="K7" s="1">
        <v>26.648097683702218</v>
      </c>
      <c r="L7" s="1">
        <v>68.883175034485376</v>
      </c>
      <c r="M7" s="1">
        <v>81.740348042769739</v>
      </c>
    </row>
    <row r="8" spans="1:13">
      <c r="A8" s="1" t="s">
        <v>37</v>
      </c>
      <c r="B8" s="1">
        <v>1</v>
      </c>
      <c r="C8" s="1">
        <v>1</v>
      </c>
      <c r="D8" s="1">
        <v>1</v>
      </c>
      <c r="E8" s="1">
        <v>0.70110790654404209</v>
      </c>
      <c r="F8" s="1">
        <v>1.7866724714277924</v>
      </c>
      <c r="G8" s="1">
        <v>1.0444049482830899</v>
      </c>
      <c r="H8" s="1">
        <v>0.92571219669159388</v>
      </c>
      <c r="I8" s="1">
        <v>1.0479702101835191</v>
      </c>
      <c r="J8" s="1">
        <v>1.1493709147452993</v>
      </c>
      <c r="K8" s="1">
        <v>23.051022301122863</v>
      </c>
      <c r="L8" s="1">
        <v>40.817183659422177</v>
      </c>
      <c r="M8" s="1">
        <v>47.755408016874306</v>
      </c>
    </row>
  </sheetData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7"/>
  <sheetViews>
    <sheetView workbookViewId="0">
      <selection activeCell="A2" sqref="A2:F7"/>
    </sheetView>
  </sheetViews>
  <sheetFormatPr baseColWidth="10" defaultColWidth="8.83203125" defaultRowHeight="15"/>
  <sheetData>
    <row r="1" spans="1:6">
      <c r="A1" s="1" t="s">
        <v>205</v>
      </c>
    </row>
    <row r="2" spans="1:6">
      <c r="A2" s="1" t="s">
        <v>747</v>
      </c>
      <c r="B2" s="1"/>
      <c r="C2" s="1"/>
      <c r="D2" s="1"/>
      <c r="E2" s="1"/>
      <c r="F2" s="1"/>
    </row>
    <row r="3" spans="1:6">
      <c r="A3" s="1" t="s">
        <v>606</v>
      </c>
      <c r="B3" s="1"/>
      <c r="C3" s="1"/>
      <c r="D3" s="1" t="s">
        <v>642</v>
      </c>
      <c r="E3" s="1"/>
      <c r="F3" s="1"/>
    </row>
    <row r="4" spans="1:6">
      <c r="A4" s="1">
        <v>1</v>
      </c>
      <c r="B4" s="1">
        <v>1</v>
      </c>
      <c r="C4" s="1">
        <v>1</v>
      </c>
      <c r="D4" s="1">
        <v>5.2874346476402563</v>
      </c>
      <c r="E4" s="1">
        <v>3.9309639761611881</v>
      </c>
      <c r="F4" s="1">
        <v>5.4008290059781769</v>
      </c>
    </row>
    <row r="5" spans="1:6">
      <c r="A5" s="1">
        <v>1</v>
      </c>
      <c r="B5" s="1">
        <v>1</v>
      </c>
      <c r="C5" s="1">
        <v>1</v>
      </c>
      <c r="D5" s="1">
        <v>3.6455238087590125</v>
      </c>
      <c r="E5" s="1">
        <v>2.0801552885317842</v>
      </c>
      <c r="F5" s="1">
        <v>2.763529072046377</v>
      </c>
    </row>
    <row r="6" spans="1:6">
      <c r="A6" s="1">
        <v>1</v>
      </c>
      <c r="B6" s="1">
        <v>1</v>
      </c>
      <c r="C6" s="1">
        <v>1</v>
      </c>
      <c r="D6" s="1">
        <v>5.3745454921349705</v>
      </c>
      <c r="E6" s="1">
        <v>3.9299673135913973</v>
      </c>
      <c r="F6" s="1">
        <v>4.4283071192869938</v>
      </c>
    </row>
    <row r="7" spans="1:6">
      <c r="A7" s="1">
        <v>1</v>
      </c>
      <c r="B7" s="1">
        <v>1</v>
      </c>
      <c r="C7" s="1">
        <v>1</v>
      </c>
      <c r="D7" s="1">
        <v>1.9030334505645432</v>
      </c>
      <c r="E7" s="1">
        <v>3.2445537014594175</v>
      </c>
      <c r="F7" s="1">
        <v>3.1408033148322447</v>
      </c>
    </row>
  </sheetData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4"/>
  <sheetViews>
    <sheetView workbookViewId="0">
      <selection activeCell="A3" sqref="A3:A4"/>
    </sheetView>
  </sheetViews>
  <sheetFormatPr baseColWidth="10" defaultColWidth="8.83203125" defaultRowHeight="15"/>
  <sheetData>
    <row r="1" spans="1:13">
      <c r="A1" s="1" t="s">
        <v>205</v>
      </c>
    </row>
    <row r="2" spans="1:13">
      <c r="A2" s="1"/>
      <c r="B2" s="1" t="s">
        <v>606</v>
      </c>
      <c r="C2" s="1"/>
      <c r="D2" s="1"/>
      <c r="E2" s="1" t="s">
        <v>642</v>
      </c>
      <c r="F2" s="1"/>
      <c r="G2" s="1"/>
      <c r="H2" s="1" t="s">
        <v>748</v>
      </c>
      <c r="I2" s="1"/>
      <c r="J2" s="1"/>
      <c r="K2" s="1" t="s">
        <v>749</v>
      </c>
      <c r="L2" s="1"/>
      <c r="M2" s="1"/>
    </row>
    <row r="3" spans="1:13">
      <c r="A3" s="2" t="s">
        <v>71</v>
      </c>
      <c r="B3" s="1">
        <v>1</v>
      </c>
      <c r="C3" s="1">
        <v>1</v>
      </c>
      <c r="D3" s="1">
        <v>1</v>
      </c>
      <c r="E3" s="1">
        <v>2.8478466900067128</v>
      </c>
      <c r="F3" s="1">
        <v>2.6710342080685172</v>
      </c>
      <c r="G3" s="1">
        <v>2.3597423410593308</v>
      </c>
      <c r="H3" s="1">
        <v>1</v>
      </c>
      <c r="I3" s="1">
        <v>1</v>
      </c>
      <c r="J3" s="1">
        <v>1</v>
      </c>
      <c r="K3" s="1">
        <v>2.1218734162323645</v>
      </c>
      <c r="L3" s="1">
        <v>2.4655710792454508</v>
      </c>
      <c r="M3" s="1">
        <v>2.4727298990501771</v>
      </c>
    </row>
    <row r="4" spans="1:13">
      <c r="A4" s="2" t="s">
        <v>33</v>
      </c>
      <c r="B4" s="1">
        <v>1</v>
      </c>
      <c r="C4" s="1">
        <v>1</v>
      </c>
      <c r="D4" s="1">
        <v>1</v>
      </c>
      <c r="E4" s="1">
        <v>1.871661790331975</v>
      </c>
      <c r="F4" s="1">
        <v>1.9237903773068092</v>
      </c>
      <c r="G4" s="1">
        <v>1.9491792684240832</v>
      </c>
      <c r="H4" s="1">
        <v>1</v>
      </c>
      <c r="I4" s="1">
        <v>1</v>
      </c>
      <c r="J4" s="1">
        <v>1</v>
      </c>
      <c r="K4" s="1">
        <v>1.4560471130926118</v>
      </c>
      <c r="L4" s="1">
        <v>2.124697397652604</v>
      </c>
      <c r="M4" s="1">
        <v>1.9707756892430077</v>
      </c>
    </row>
  </sheetData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10"/>
  <sheetViews>
    <sheetView workbookViewId="0"/>
  </sheetViews>
  <sheetFormatPr baseColWidth="10" defaultColWidth="8.83203125" defaultRowHeight="15"/>
  <cols>
    <col min="1" max="4" width="8.6640625" style="1"/>
  </cols>
  <sheetData>
    <row r="1" spans="1:3">
      <c r="A1" s="1" t="s">
        <v>588</v>
      </c>
    </row>
    <row r="2" spans="1:3">
      <c r="A2" s="8" t="s">
        <v>2</v>
      </c>
      <c r="B2" s="8" t="s">
        <v>750</v>
      </c>
      <c r="C2" s="8" t="s">
        <v>751</v>
      </c>
    </row>
    <row r="3" spans="1:3">
      <c r="A3" s="7">
        <v>8.3333329999999997</v>
      </c>
      <c r="B3" s="7">
        <v>50</v>
      </c>
      <c r="C3" s="7">
        <v>50</v>
      </c>
    </row>
    <row r="4" spans="1:3">
      <c r="A4" s="7">
        <v>11.11111</v>
      </c>
      <c r="B4" s="7">
        <v>25</v>
      </c>
      <c r="C4" s="7">
        <v>11.11111</v>
      </c>
    </row>
    <row r="5" spans="1:3">
      <c r="A5" s="7">
        <v>0</v>
      </c>
      <c r="B5" s="7">
        <v>70</v>
      </c>
      <c r="C5" s="7">
        <v>20</v>
      </c>
    </row>
    <row r="6" spans="1:3">
      <c r="A6" s="7">
        <v>40</v>
      </c>
      <c r="B6" s="7">
        <v>33.333329999999997</v>
      </c>
      <c r="C6" s="7">
        <v>37.5</v>
      </c>
    </row>
    <row r="7" spans="1:3">
      <c r="A7" s="7">
        <v>4.3478260000000004</v>
      </c>
      <c r="B7" s="7">
        <v>35</v>
      </c>
      <c r="C7" s="7">
        <v>40</v>
      </c>
    </row>
    <row r="8" spans="1:3">
      <c r="A8" s="7">
        <v>0</v>
      </c>
      <c r="B8" s="7">
        <v>20</v>
      </c>
      <c r="C8" s="7">
        <v>33.333329999999997</v>
      </c>
    </row>
    <row r="9" spans="1:3">
      <c r="A9" s="7">
        <v>24</v>
      </c>
      <c r="B9" s="7">
        <v>33.333329999999997</v>
      </c>
      <c r="C9" s="7">
        <v>35.714289999999998</v>
      </c>
    </row>
    <row r="10" spans="1:3">
      <c r="A10" s="7">
        <v>26.31579</v>
      </c>
      <c r="B10" s="7">
        <v>63.636360000000003</v>
      </c>
      <c r="C10" s="7">
        <v>26.66667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1"/>
  <sheetViews>
    <sheetView workbookViewId="0">
      <selection activeCell="A2" sqref="A2"/>
    </sheetView>
  </sheetViews>
  <sheetFormatPr baseColWidth="10" defaultColWidth="8.83203125" defaultRowHeight="15"/>
  <cols>
    <col min="1" max="4" width="8.6640625" style="1"/>
  </cols>
  <sheetData>
    <row r="1" spans="1:3">
      <c r="A1" s="1" t="s">
        <v>198</v>
      </c>
    </row>
    <row r="2" spans="1:3">
      <c r="A2" s="9" t="s">
        <v>22</v>
      </c>
      <c r="B2" s="9" t="s">
        <v>23</v>
      </c>
      <c r="C2" s="9" t="s">
        <v>24</v>
      </c>
    </row>
    <row r="3" spans="1:3">
      <c r="A3" s="10" t="s">
        <v>25</v>
      </c>
      <c r="B3" s="11" t="s">
        <v>26</v>
      </c>
      <c r="C3" s="1">
        <f>LOG(B3,2)</f>
        <v>4.8986920725604879</v>
      </c>
    </row>
    <row r="4" spans="1:3">
      <c r="A4" s="10" t="s">
        <v>27</v>
      </c>
      <c r="B4" s="11" t="s">
        <v>28</v>
      </c>
      <c r="C4" s="1">
        <f t="shared" ref="C4:C67" si="0">LOG(B4,2)</f>
        <v>4.7860735515785482</v>
      </c>
    </row>
    <row r="5" spans="1:3">
      <c r="A5" s="10" t="s">
        <v>29</v>
      </c>
      <c r="B5" s="11" t="s">
        <v>30</v>
      </c>
      <c r="C5" s="1">
        <f t="shared" si="0"/>
        <v>4.5831580038744084</v>
      </c>
    </row>
    <row r="6" spans="1:3">
      <c r="A6" s="10" t="s">
        <v>31</v>
      </c>
      <c r="B6" s="11" t="s">
        <v>32</v>
      </c>
      <c r="C6" s="1">
        <f t="shared" si="0"/>
        <v>4.1562347978502698</v>
      </c>
    </row>
    <row r="7" spans="1:3">
      <c r="A7" s="10" t="s">
        <v>33</v>
      </c>
      <c r="B7" s="11" t="s">
        <v>34</v>
      </c>
      <c r="C7" s="1">
        <f t="shared" si="0"/>
        <v>3.8339020766691636</v>
      </c>
    </row>
    <row r="8" spans="1:3">
      <c r="A8" s="10" t="s">
        <v>35</v>
      </c>
      <c r="B8" s="11" t="s">
        <v>36</v>
      </c>
      <c r="C8" s="1">
        <f t="shared" si="0"/>
        <v>3.7311832415721997</v>
      </c>
    </row>
    <row r="9" spans="1:3">
      <c r="A9" s="10" t="s">
        <v>37</v>
      </c>
      <c r="B9" s="11" t="s">
        <v>38</v>
      </c>
      <c r="C9" s="1">
        <f t="shared" si="0"/>
        <v>3.3088850574117634</v>
      </c>
    </row>
    <row r="10" spans="1:3">
      <c r="A10" s="10" t="s">
        <v>39</v>
      </c>
      <c r="B10" s="11" t="s">
        <v>40</v>
      </c>
      <c r="C10" s="1">
        <f t="shared" si="0"/>
        <v>3.0338634518662837</v>
      </c>
    </row>
    <row r="11" spans="1:3">
      <c r="A11" s="10" t="s">
        <v>41</v>
      </c>
      <c r="B11" s="11" t="s">
        <v>42</v>
      </c>
      <c r="C11" s="1">
        <f t="shared" si="0"/>
        <v>2.950468414150123</v>
      </c>
    </row>
    <row r="12" spans="1:3">
      <c r="A12" s="10" t="s">
        <v>43</v>
      </c>
      <c r="B12" s="11" t="s">
        <v>44</v>
      </c>
      <c r="C12" s="1">
        <f t="shared" si="0"/>
        <v>2.8579809951275723</v>
      </c>
    </row>
    <row r="13" spans="1:3">
      <c r="A13" s="10" t="s">
        <v>45</v>
      </c>
      <c r="B13" s="11" t="s">
        <v>46</v>
      </c>
      <c r="C13" s="1">
        <f t="shared" si="0"/>
        <v>2.7420062108667365</v>
      </c>
    </row>
    <row r="14" spans="1:3">
      <c r="A14" s="10" t="s">
        <v>47</v>
      </c>
      <c r="B14" s="11" t="s">
        <v>48</v>
      </c>
      <c r="C14" s="1">
        <f t="shared" si="0"/>
        <v>2.729008870337863</v>
      </c>
    </row>
    <row r="15" spans="1:3">
      <c r="A15" s="10" t="s">
        <v>49</v>
      </c>
      <c r="B15" s="11" t="s">
        <v>50</v>
      </c>
      <c r="C15" s="1">
        <f t="shared" si="0"/>
        <v>2.4802651220544631</v>
      </c>
    </row>
    <row r="16" spans="1:3">
      <c r="A16" s="10" t="s">
        <v>51</v>
      </c>
      <c r="B16" s="11" t="s">
        <v>52</v>
      </c>
      <c r="C16" s="1">
        <f t="shared" si="0"/>
        <v>2.3673710656485296</v>
      </c>
    </row>
    <row r="17" spans="1:3">
      <c r="A17" s="10" t="s">
        <v>53</v>
      </c>
      <c r="B17" s="11" t="s">
        <v>54</v>
      </c>
      <c r="C17" s="1">
        <f t="shared" si="0"/>
        <v>1.7612852733616193</v>
      </c>
    </row>
    <row r="18" spans="1:3">
      <c r="A18" s="10" t="s">
        <v>55</v>
      </c>
      <c r="B18" s="11" t="s">
        <v>56</v>
      </c>
      <c r="C18" s="1">
        <f t="shared" si="0"/>
        <v>1.7398481026993275</v>
      </c>
    </row>
    <row r="19" spans="1:3">
      <c r="A19" s="10" t="s">
        <v>57</v>
      </c>
      <c r="B19" s="11" t="s">
        <v>58</v>
      </c>
      <c r="C19" s="1">
        <f t="shared" si="0"/>
        <v>1.2927817492278462</v>
      </c>
    </row>
    <row r="20" spans="1:3">
      <c r="A20" s="10" t="s">
        <v>59</v>
      </c>
      <c r="B20" s="11" t="s">
        <v>60</v>
      </c>
      <c r="C20" s="1">
        <f t="shared" si="0"/>
        <v>1.2630344058337937</v>
      </c>
    </row>
    <row r="21" spans="1:3">
      <c r="A21" s="10" t="s">
        <v>61</v>
      </c>
      <c r="B21" s="11" t="s">
        <v>62</v>
      </c>
      <c r="C21" s="1">
        <f t="shared" si="0"/>
        <v>1.0214797274104515</v>
      </c>
    </row>
    <row r="22" spans="1:3">
      <c r="A22" s="12" t="s">
        <v>63</v>
      </c>
      <c r="B22" s="12" t="s">
        <v>64</v>
      </c>
      <c r="C22" s="1">
        <f t="shared" si="0"/>
        <v>0.96347412397488608</v>
      </c>
    </row>
    <row r="23" spans="1:3">
      <c r="A23" s="12" t="s">
        <v>65</v>
      </c>
      <c r="B23" s="12" t="s">
        <v>66</v>
      </c>
      <c r="C23" s="1">
        <f t="shared" si="0"/>
        <v>0.94860084749335571</v>
      </c>
    </row>
    <row r="24" spans="1:3">
      <c r="A24" s="12" t="s">
        <v>67</v>
      </c>
      <c r="B24" s="12" t="s">
        <v>68</v>
      </c>
      <c r="C24" s="1">
        <f t="shared" si="0"/>
        <v>0.94110631094643149</v>
      </c>
    </row>
    <row r="25" spans="1:3">
      <c r="A25" s="12" t="s">
        <v>69</v>
      </c>
      <c r="B25" s="12" t="s">
        <v>70</v>
      </c>
      <c r="C25" s="1">
        <f t="shared" si="0"/>
        <v>0.87184364850931773</v>
      </c>
    </row>
    <row r="26" spans="1:3">
      <c r="A26" s="12" t="s">
        <v>71</v>
      </c>
      <c r="B26" s="12" t="s">
        <v>72</v>
      </c>
      <c r="C26" s="1">
        <f t="shared" si="0"/>
        <v>0.75702324650745967</v>
      </c>
    </row>
    <row r="27" spans="1:3">
      <c r="A27" s="12" t="s">
        <v>73</v>
      </c>
      <c r="B27" s="12" t="s">
        <v>74</v>
      </c>
      <c r="C27" s="1">
        <f t="shared" si="0"/>
        <v>0.63226821549951295</v>
      </c>
    </row>
    <row r="28" spans="1:3">
      <c r="A28" s="12" t="s">
        <v>75</v>
      </c>
      <c r="B28" s="12" t="s">
        <v>76</v>
      </c>
      <c r="C28" s="1">
        <f t="shared" si="0"/>
        <v>0.57531233068743692</v>
      </c>
    </row>
    <row r="29" spans="1:3">
      <c r="A29" s="12" t="s">
        <v>77</v>
      </c>
      <c r="B29" s="12" t="s">
        <v>78</v>
      </c>
      <c r="C29" s="1">
        <f t="shared" si="0"/>
        <v>0.48542682717024171</v>
      </c>
    </row>
    <row r="30" spans="1:3">
      <c r="A30" s="12" t="s">
        <v>79</v>
      </c>
      <c r="B30" s="12" t="s">
        <v>80</v>
      </c>
      <c r="C30" s="1">
        <f t="shared" si="0"/>
        <v>0.3334237337251918</v>
      </c>
    </row>
    <row r="31" spans="1:3">
      <c r="A31" s="12" t="s">
        <v>81</v>
      </c>
      <c r="B31" s="12" t="s">
        <v>82</v>
      </c>
      <c r="C31" s="1">
        <f t="shared" si="0"/>
        <v>0.26303440583379378</v>
      </c>
    </row>
    <row r="32" spans="1:3">
      <c r="A32" s="12" t="s">
        <v>83</v>
      </c>
      <c r="B32" s="12" t="s">
        <v>84</v>
      </c>
      <c r="C32" s="1">
        <f t="shared" si="0"/>
        <v>0.20163386116965043</v>
      </c>
    </row>
    <row r="33" spans="1:3">
      <c r="A33" s="12" t="s">
        <v>85</v>
      </c>
      <c r="B33" s="12" t="s">
        <v>86</v>
      </c>
      <c r="C33" s="1">
        <f t="shared" si="0"/>
        <v>0.15055967657538141</v>
      </c>
    </row>
    <row r="34" spans="1:3">
      <c r="A34" s="12" t="s">
        <v>87</v>
      </c>
      <c r="B34" s="12" t="s">
        <v>88</v>
      </c>
      <c r="C34" s="1">
        <f t="shared" si="0"/>
        <v>0.12432813500220179</v>
      </c>
    </row>
    <row r="35" spans="1:3">
      <c r="A35" s="12" t="s">
        <v>89</v>
      </c>
      <c r="B35" s="12" t="s">
        <v>88</v>
      </c>
      <c r="C35" s="1">
        <f t="shared" si="0"/>
        <v>0.12432813500220179</v>
      </c>
    </row>
    <row r="36" spans="1:3">
      <c r="A36" s="12" t="s">
        <v>90</v>
      </c>
      <c r="B36" s="12" t="s">
        <v>88</v>
      </c>
      <c r="C36" s="1">
        <f t="shared" si="0"/>
        <v>0.12432813500220179</v>
      </c>
    </row>
    <row r="37" spans="1:3">
      <c r="A37" s="12" t="s">
        <v>91</v>
      </c>
      <c r="B37" s="12" t="s">
        <v>92</v>
      </c>
      <c r="C37" s="1">
        <f t="shared" si="0"/>
        <v>9.7610796626422344E-2</v>
      </c>
    </row>
    <row r="38" spans="1:3">
      <c r="A38" s="12" t="s">
        <v>93</v>
      </c>
      <c r="B38" s="12" t="s">
        <v>92</v>
      </c>
      <c r="C38" s="1">
        <f t="shared" si="0"/>
        <v>9.7610796626422344E-2</v>
      </c>
    </row>
    <row r="39" spans="1:3">
      <c r="A39" s="12" t="s">
        <v>94</v>
      </c>
      <c r="B39" s="12" t="s">
        <v>95</v>
      </c>
      <c r="C39" s="1">
        <f t="shared" si="0"/>
        <v>4.2644337408493722E-2</v>
      </c>
    </row>
    <row r="40" spans="1:3">
      <c r="A40" s="12" t="s">
        <v>96</v>
      </c>
      <c r="B40" s="12" t="s">
        <v>95</v>
      </c>
      <c r="C40" s="1">
        <f t="shared" si="0"/>
        <v>4.2644337408493722E-2</v>
      </c>
    </row>
    <row r="41" spans="1:3">
      <c r="A41" s="12" t="s">
        <v>97</v>
      </c>
      <c r="B41" s="12" t="s">
        <v>98</v>
      </c>
      <c r="C41" s="1">
        <f t="shared" si="0"/>
        <v>-2.9146345659516508E-2</v>
      </c>
    </row>
    <row r="42" spans="1:3">
      <c r="A42" s="12" t="s">
        <v>99</v>
      </c>
      <c r="B42" s="12" t="s">
        <v>100</v>
      </c>
      <c r="C42" s="1">
        <f t="shared" si="0"/>
        <v>-4.3943347587597055E-2</v>
      </c>
    </row>
    <row r="43" spans="1:3">
      <c r="A43" s="12" t="s">
        <v>101</v>
      </c>
      <c r="B43" s="12" t="s">
        <v>102</v>
      </c>
      <c r="C43" s="1">
        <f t="shared" si="0"/>
        <v>-7.4000581443776928E-2</v>
      </c>
    </row>
    <row r="44" spans="1:3">
      <c r="A44" s="12" t="s">
        <v>103</v>
      </c>
      <c r="B44" s="12" t="s">
        <v>104</v>
      </c>
      <c r="C44" s="1">
        <f t="shared" si="0"/>
        <v>-8.9267338097087409E-2</v>
      </c>
    </row>
    <row r="45" spans="1:3">
      <c r="A45" s="12" t="s">
        <v>105</v>
      </c>
      <c r="B45" s="12" t="s">
        <v>106</v>
      </c>
      <c r="C45" s="1">
        <f t="shared" si="0"/>
        <v>-0.12029423371771177</v>
      </c>
    </row>
    <row r="46" spans="1:3">
      <c r="A46" s="12" t="s">
        <v>107</v>
      </c>
      <c r="B46" s="12" t="s">
        <v>106</v>
      </c>
      <c r="C46" s="1">
        <f t="shared" si="0"/>
        <v>-0.12029423371771177</v>
      </c>
    </row>
    <row r="47" spans="1:3">
      <c r="A47" s="12" t="s">
        <v>108</v>
      </c>
      <c r="B47" s="12" t="s">
        <v>109</v>
      </c>
      <c r="C47" s="1">
        <f t="shared" si="0"/>
        <v>-0.13606154957602837</v>
      </c>
    </row>
    <row r="48" spans="1:3">
      <c r="A48" s="12" t="s">
        <v>110</v>
      </c>
      <c r="B48" s="12" t="s">
        <v>109</v>
      </c>
      <c r="C48" s="1">
        <f t="shared" si="0"/>
        <v>-0.13606154957602837</v>
      </c>
    </row>
    <row r="49" spans="1:3">
      <c r="A49" s="12" t="s">
        <v>111</v>
      </c>
      <c r="B49" s="12" t="s">
        <v>112</v>
      </c>
      <c r="C49" s="1">
        <f t="shared" si="0"/>
        <v>-0.16812275880832692</v>
      </c>
    </row>
    <row r="50" spans="1:3">
      <c r="A50" s="12" t="s">
        <v>113</v>
      </c>
      <c r="B50" s="12" t="s">
        <v>114</v>
      </c>
      <c r="C50" s="1">
        <f t="shared" si="0"/>
        <v>-0.20091269392599642</v>
      </c>
    </row>
    <row r="51" spans="1:3">
      <c r="A51" s="12" t="s">
        <v>115</v>
      </c>
      <c r="B51" s="12" t="s">
        <v>116</v>
      </c>
      <c r="C51" s="1">
        <f t="shared" si="0"/>
        <v>-0.21759143507262679</v>
      </c>
    </row>
    <row r="52" spans="1:3">
      <c r="A52" s="12" t="s">
        <v>117</v>
      </c>
      <c r="B52" s="12" t="s">
        <v>116</v>
      </c>
      <c r="C52" s="1">
        <f t="shared" si="0"/>
        <v>-0.21759143507262679</v>
      </c>
    </row>
    <row r="53" spans="1:3">
      <c r="A53" s="12" t="s">
        <v>118</v>
      </c>
      <c r="B53" s="12" t="s">
        <v>119</v>
      </c>
      <c r="C53" s="1">
        <f t="shared" si="0"/>
        <v>-0.23446525363702297</v>
      </c>
    </row>
    <row r="54" spans="1:3">
      <c r="A54" s="12" t="s">
        <v>120</v>
      </c>
      <c r="B54" s="12" t="s">
        <v>119</v>
      </c>
      <c r="C54" s="1">
        <f t="shared" si="0"/>
        <v>-0.23446525363702297</v>
      </c>
    </row>
    <row r="55" spans="1:3">
      <c r="A55" s="12" t="s">
        <v>121</v>
      </c>
      <c r="B55" s="12" t="s">
        <v>119</v>
      </c>
      <c r="C55" s="1">
        <f t="shared" si="0"/>
        <v>-0.23446525363702297</v>
      </c>
    </row>
    <row r="56" spans="1:3">
      <c r="A56" s="12" t="s">
        <v>122</v>
      </c>
      <c r="B56" s="12" t="s">
        <v>123</v>
      </c>
      <c r="C56" s="1">
        <f t="shared" si="0"/>
        <v>-0.2515387669959645</v>
      </c>
    </row>
    <row r="57" spans="1:3">
      <c r="A57" s="12" t="s">
        <v>124</v>
      </c>
      <c r="B57" s="12" t="s">
        <v>125</v>
      </c>
      <c r="C57" s="1">
        <f t="shared" si="0"/>
        <v>-0.26881675842780001</v>
      </c>
    </row>
    <row r="58" spans="1:3">
      <c r="A58" s="12" t="s">
        <v>126</v>
      </c>
      <c r="B58" s="12" t="s">
        <v>125</v>
      </c>
      <c r="C58" s="1">
        <f t="shared" si="0"/>
        <v>-0.26881675842780001</v>
      </c>
    </row>
    <row r="59" spans="1:3">
      <c r="A59" s="12" t="s">
        <v>127</v>
      </c>
      <c r="B59" s="12" t="s">
        <v>128</v>
      </c>
      <c r="C59" s="1">
        <f t="shared" si="0"/>
        <v>-0.28630418515664108</v>
      </c>
    </row>
    <row r="60" spans="1:3">
      <c r="A60" s="12" t="s">
        <v>129</v>
      </c>
      <c r="B60" s="12" t="s">
        <v>130</v>
      </c>
      <c r="C60" s="1">
        <f t="shared" si="0"/>
        <v>-0.34007544159762171</v>
      </c>
    </row>
    <row r="61" spans="1:3">
      <c r="A61" s="12" t="s">
        <v>131</v>
      </c>
      <c r="B61" s="12" t="s">
        <v>130</v>
      </c>
      <c r="C61" s="1">
        <f t="shared" si="0"/>
        <v>-0.34007544159762171</v>
      </c>
    </row>
    <row r="62" spans="1:3">
      <c r="A62" s="12" t="s">
        <v>132</v>
      </c>
      <c r="B62" s="12" t="s">
        <v>133</v>
      </c>
      <c r="C62" s="1">
        <f t="shared" si="0"/>
        <v>-0.37706964907982332</v>
      </c>
    </row>
    <row r="63" spans="1:3">
      <c r="A63" s="12" t="s">
        <v>134</v>
      </c>
      <c r="B63" s="12" t="s">
        <v>133</v>
      </c>
      <c r="C63" s="1">
        <f t="shared" si="0"/>
        <v>-0.37706964907982332</v>
      </c>
    </row>
    <row r="64" spans="1:3">
      <c r="A64" s="12" t="s">
        <v>135</v>
      </c>
      <c r="B64" s="12" t="s">
        <v>136</v>
      </c>
      <c r="C64" s="1">
        <f t="shared" si="0"/>
        <v>-0.39592867633113921</v>
      </c>
    </row>
    <row r="65" spans="1:3">
      <c r="A65" s="12" t="s">
        <v>137</v>
      </c>
      <c r="B65" s="12" t="s">
        <v>136</v>
      </c>
      <c r="C65" s="1">
        <f t="shared" si="0"/>
        <v>-0.39592867633113921</v>
      </c>
    </row>
    <row r="66" spans="1:3">
      <c r="A66" s="12" t="s">
        <v>138</v>
      </c>
      <c r="B66" s="12" t="s">
        <v>139</v>
      </c>
      <c r="C66" s="1">
        <f t="shared" si="0"/>
        <v>-0.41503749927884381</v>
      </c>
    </row>
    <row r="67" spans="1:3">
      <c r="A67" s="12" t="s">
        <v>140</v>
      </c>
      <c r="B67" s="12" t="s">
        <v>141</v>
      </c>
      <c r="C67" s="1">
        <f t="shared" si="0"/>
        <v>-0.43440282414577491</v>
      </c>
    </row>
    <row r="68" spans="1:3">
      <c r="A68" s="12" t="s">
        <v>142</v>
      </c>
      <c r="B68" s="12" t="s">
        <v>143</v>
      </c>
      <c r="C68" s="1">
        <f t="shared" ref="C68:C91" si="1">LOG(B68,2)</f>
        <v>-0.45403163089470749</v>
      </c>
    </row>
    <row r="69" spans="1:3">
      <c r="A69" s="12" t="s">
        <v>144</v>
      </c>
      <c r="B69" s="12" t="s">
        <v>143</v>
      </c>
      <c r="C69" s="1">
        <f t="shared" si="1"/>
        <v>-0.45403163089470749</v>
      </c>
    </row>
    <row r="70" spans="1:3">
      <c r="A70" s="12" t="s">
        <v>145</v>
      </c>
      <c r="B70" s="12" t="s">
        <v>146</v>
      </c>
      <c r="C70" s="1">
        <f t="shared" si="1"/>
        <v>-0.47393118833241243</v>
      </c>
    </row>
    <row r="71" spans="1:3">
      <c r="A71" s="12" t="s">
        <v>147</v>
      </c>
      <c r="B71" s="12" t="s">
        <v>146</v>
      </c>
      <c r="C71" s="1">
        <f t="shared" si="1"/>
        <v>-0.47393118833241243</v>
      </c>
    </row>
    <row r="72" spans="1:3">
      <c r="A72" s="12" t="s">
        <v>148</v>
      </c>
      <c r="B72" s="12" t="s">
        <v>149</v>
      </c>
      <c r="C72" s="1">
        <f t="shared" si="1"/>
        <v>-0.49410907027004275</v>
      </c>
    </row>
    <row r="73" spans="1:3">
      <c r="A73" s="12" t="s">
        <v>150</v>
      </c>
      <c r="B73" s="12" t="s">
        <v>149</v>
      </c>
      <c r="C73" s="1">
        <f t="shared" si="1"/>
        <v>-0.49410907027004275</v>
      </c>
    </row>
    <row r="74" spans="1:3">
      <c r="A74" s="12" t="s">
        <v>151</v>
      </c>
      <c r="B74" s="12" t="s">
        <v>149</v>
      </c>
      <c r="C74" s="1">
        <f t="shared" si="1"/>
        <v>-0.49410907027004275</v>
      </c>
    </row>
    <row r="75" spans="1:3">
      <c r="A75" s="12" t="s">
        <v>152</v>
      </c>
      <c r="B75" s="12" t="s">
        <v>153</v>
      </c>
      <c r="C75" s="1">
        <f t="shared" si="1"/>
        <v>-0.51457317282975834</v>
      </c>
    </row>
    <row r="76" spans="1:3">
      <c r="A76" s="12" t="s">
        <v>154</v>
      </c>
      <c r="B76" s="12" t="s">
        <v>155</v>
      </c>
      <c r="C76" s="1">
        <f t="shared" si="1"/>
        <v>-0.55639334852438527</v>
      </c>
    </row>
    <row r="77" spans="1:3">
      <c r="A77" s="12" t="s">
        <v>156</v>
      </c>
      <c r="B77" s="12" t="s">
        <v>157</v>
      </c>
      <c r="C77" s="1">
        <f t="shared" si="1"/>
        <v>-0.62148837674627011</v>
      </c>
    </row>
    <row r="78" spans="1:3">
      <c r="A78" s="12" t="s">
        <v>158</v>
      </c>
      <c r="B78" s="12" t="s">
        <v>159</v>
      </c>
      <c r="C78" s="1">
        <f t="shared" si="1"/>
        <v>-0.66657626627480826</v>
      </c>
    </row>
    <row r="79" spans="1:3">
      <c r="A79" s="12" t="s">
        <v>160</v>
      </c>
      <c r="B79" s="12" t="s">
        <v>161</v>
      </c>
      <c r="C79" s="1">
        <f t="shared" si="1"/>
        <v>-0.71311885221183846</v>
      </c>
    </row>
    <row r="80" spans="1:3">
      <c r="A80" s="12" t="s">
        <v>162</v>
      </c>
      <c r="B80" s="12" t="s">
        <v>163</v>
      </c>
      <c r="C80" s="1">
        <f t="shared" si="1"/>
        <v>-0.86249647625006509</v>
      </c>
    </row>
    <row r="81" spans="1:3">
      <c r="A81" s="12" t="s">
        <v>164</v>
      </c>
      <c r="B81" s="12" t="s">
        <v>163</v>
      </c>
      <c r="C81" s="1">
        <f t="shared" si="1"/>
        <v>-0.86249647625006509</v>
      </c>
    </row>
    <row r="82" spans="1:3">
      <c r="A82" s="12" t="s">
        <v>165</v>
      </c>
      <c r="B82" s="12" t="s">
        <v>166</v>
      </c>
      <c r="C82" s="1">
        <f t="shared" si="1"/>
        <v>-0.97143084780322919</v>
      </c>
    </row>
    <row r="83" spans="1:3">
      <c r="A83" s="12" t="s">
        <v>167</v>
      </c>
      <c r="B83" s="11" t="s">
        <v>168</v>
      </c>
      <c r="C83" s="1">
        <f t="shared" si="1"/>
        <v>-1.0588936890535685</v>
      </c>
    </row>
    <row r="84" spans="1:3">
      <c r="A84" s="12" t="s">
        <v>169</v>
      </c>
      <c r="B84" s="11" t="s">
        <v>170</v>
      </c>
      <c r="C84" s="1">
        <f t="shared" si="1"/>
        <v>-1.0892673380970874</v>
      </c>
    </row>
    <row r="85" spans="1:3">
      <c r="A85" s="12" t="s">
        <v>171</v>
      </c>
      <c r="B85" s="11" t="s">
        <v>172</v>
      </c>
      <c r="C85" s="1">
        <f t="shared" si="1"/>
        <v>-1.2863041851566412</v>
      </c>
    </row>
    <row r="86" spans="1:3">
      <c r="A86" s="12" t="s">
        <v>173</v>
      </c>
      <c r="B86" s="11" t="s">
        <v>174</v>
      </c>
      <c r="C86" s="1">
        <f t="shared" si="1"/>
        <v>-1.5145731728297585</v>
      </c>
    </row>
    <row r="87" spans="1:3">
      <c r="A87" s="12" t="s">
        <v>175</v>
      </c>
      <c r="B87" s="11" t="s">
        <v>174</v>
      </c>
      <c r="C87" s="1">
        <f t="shared" si="1"/>
        <v>-1.5145731728297585</v>
      </c>
    </row>
    <row r="88" spans="1:3">
      <c r="A88" s="12" t="s">
        <v>176</v>
      </c>
      <c r="B88" s="11" t="s">
        <v>177</v>
      </c>
      <c r="C88" s="1">
        <f t="shared" si="1"/>
        <v>-1.556393348524385</v>
      </c>
    </row>
    <row r="89" spans="1:3">
      <c r="A89" s="12" t="s">
        <v>178</v>
      </c>
      <c r="B89" s="11" t="s">
        <v>179</v>
      </c>
      <c r="C89" s="1">
        <f t="shared" si="1"/>
        <v>-1.6438561897747248</v>
      </c>
    </row>
    <row r="90" spans="1:3">
      <c r="A90" s="12" t="s">
        <v>180</v>
      </c>
      <c r="B90" s="11" t="s">
        <v>181</v>
      </c>
      <c r="C90" s="1">
        <f t="shared" si="1"/>
        <v>-1.7369655941662063</v>
      </c>
    </row>
    <row r="91" spans="1:3">
      <c r="A91" s="12" t="s">
        <v>182</v>
      </c>
      <c r="B91" s="11" t="s">
        <v>183</v>
      </c>
      <c r="C91" s="1">
        <f t="shared" si="1"/>
        <v>-1.9434164716336324</v>
      </c>
    </row>
  </sheetData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7"/>
  <sheetViews>
    <sheetView workbookViewId="0">
      <selection activeCell="G9" sqref="G9"/>
    </sheetView>
  </sheetViews>
  <sheetFormatPr baseColWidth="10" defaultColWidth="8.83203125" defaultRowHeight="15"/>
  <cols>
    <col min="1" max="4" width="8.6640625" style="1"/>
  </cols>
  <sheetData>
    <row r="1" spans="1:3">
      <c r="A1" s="1" t="s">
        <v>588</v>
      </c>
    </row>
    <row r="2" spans="1:3">
      <c r="A2" s="1" t="s">
        <v>596</v>
      </c>
      <c r="B2" s="1" t="s">
        <v>602</v>
      </c>
      <c r="C2" s="1" t="s">
        <v>752</v>
      </c>
    </row>
    <row r="3" spans="1:3">
      <c r="A3" s="1">
        <v>3.5087719298245612</v>
      </c>
      <c r="B3" s="1">
        <v>8</v>
      </c>
      <c r="C3" s="1">
        <v>0</v>
      </c>
    </row>
    <row r="4" spans="1:3">
      <c r="A4" s="1">
        <v>4.918032786885246</v>
      </c>
      <c r="B4" s="1">
        <v>8.1632653061224492</v>
      </c>
      <c r="C4" s="1">
        <v>6.4516129032258061</v>
      </c>
    </row>
    <row r="5" spans="1:3">
      <c r="A5" s="1">
        <v>8.1967213114754092</v>
      </c>
      <c r="B5" s="1">
        <v>20.930232558139537</v>
      </c>
      <c r="C5" s="1">
        <v>0</v>
      </c>
    </row>
    <row r="6" spans="1:3">
      <c r="A6" s="1">
        <v>6.7796610169491522</v>
      </c>
      <c r="B6" s="1">
        <v>21.153846153846153</v>
      </c>
      <c r="C6" s="1">
        <v>0</v>
      </c>
    </row>
    <row r="7" spans="1:3">
      <c r="A7" s="1">
        <v>8.9285714285714288</v>
      </c>
      <c r="B7" s="1">
        <v>20</v>
      </c>
      <c r="C7" s="1">
        <v>2.9411764705882351</v>
      </c>
    </row>
  </sheetData>
  <phoneticPr fontId="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51"/>
  <sheetViews>
    <sheetView workbookViewId="0">
      <selection activeCell="J13" sqref="J13"/>
    </sheetView>
  </sheetViews>
  <sheetFormatPr baseColWidth="10" defaultColWidth="8.83203125" defaultRowHeight="15"/>
  <cols>
    <col min="1" max="1" width="9.1640625" style="1" customWidth="1"/>
    <col min="2" max="8" width="8.6640625" style="1"/>
    <col min="9" max="9" width="11.33203125" style="1" bestFit="1" customWidth="1"/>
    <col min="10" max="16" width="8.6640625" style="1"/>
  </cols>
  <sheetData>
    <row r="1" spans="1:15">
      <c r="A1" s="1" t="s">
        <v>753</v>
      </c>
      <c r="I1" s="1" t="s">
        <v>757</v>
      </c>
    </row>
    <row r="2" spans="1:15">
      <c r="A2" s="2" t="s">
        <v>754</v>
      </c>
      <c r="B2" s="2"/>
      <c r="C2" s="2"/>
      <c r="I2" s="2" t="s">
        <v>758</v>
      </c>
    </row>
    <row r="3" spans="1:15">
      <c r="A3" s="1" t="s">
        <v>653</v>
      </c>
      <c r="C3" s="1" t="s">
        <v>750</v>
      </c>
      <c r="E3" s="1" t="s">
        <v>755</v>
      </c>
      <c r="G3" s="1" t="s">
        <v>756</v>
      </c>
      <c r="I3" s="1" t="s">
        <v>759</v>
      </c>
      <c r="K3" s="1" t="s">
        <v>760</v>
      </c>
      <c r="M3" s="1" t="s">
        <v>761</v>
      </c>
      <c r="O3" s="1" t="s">
        <v>762</v>
      </c>
    </row>
    <row r="4" spans="1:15">
      <c r="A4" s="1">
        <f>7.16-2</f>
        <v>5.16</v>
      </c>
      <c r="C4" s="1">
        <v>5.59</v>
      </c>
      <c r="E4" s="1">
        <f>19.34-1.67</f>
        <v>17.670000000000002</v>
      </c>
      <c r="G4" s="1">
        <f>10.22-1.33</f>
        <v>8.89</v>
      </c>
      <c r="I4" s="1">
        <v>0</v>
      </c>
      <c r="K4" s="1">
        <f>5/14*100</f>
        <v>35.714285714285715</v>
      </c>
      <c r="M4" s="1">
        <v>100</v>
      </c>
      <c r="O4" s="1">
        <v>75</v>
      </c>
    </row>
    <row r="5" spans="1:15">
      <c r="A5" s="1">
        <f>9.18-2</f>
        <v>7.18</v>
      </c>
      <c r="C5" s="1">
        <v>4.42</v>
      </c>
      <c r="E5" s="1">
        <f>22.39-1.67</f>
        <v>20.72</v>
      </c>
      <c r="G5" s="1">
        <f>7.61-1.33</f>
        <v>6.28</v>
      </c>
      <c r="I5" s="1">
        <f>2/7*100</f>
        <v>28.571428571428569</v>
      </c>
      <c r="K5" s="1">
        <v>50</v>
      </c>
      <c r="M5" s="1">
        <v>66.7</v>
      </c>
      <c r="O5" s="1">
        <v>33.299999999999997</v>
      </c>
    </row>
    <row r="6" spans="1:15">
      <c r="A6" s="1">
        <f>10.36-2</f>
        <v>8.36</v>
      </c>
      <c r="C6" s="1">
        <v>6.06</v>
      </c>
      <c r="E6" s="1">
        <f>24.41-1.67</f>
        <v>22.740000000000002</v>
      </c>
      <c r="G6" s="1">
        <f>8.68-1.33</f>
        <v>7.35</v>
      </c>
      <c r="I6" s="1">
        <v>0</v>
      </c>
      <c r="K6" s="1">
        <v>60</v>
      </c>
      <c r="M6" s="1">
        <v>100</v>
      </c>
      <c r="O6" s="1">
        <v>33.299999999999997</v>
      </c>
    </row>
    <row r="7" spans="1:15">
      <c r="A7" s="1">
        <f>10.19-2</f>
        <v>8.19</v>
      </c>
      <c r="C7" s="1">
        <v>5.14</v>
      </c>
      <c r="E7" s="1">
        <f>20.34-1.67</f>
        <v>18.670000000000002</v>
      </c>
      <c r="G7" s="1">
        <f>12.04-1.33</f>
        <v>10.709999999999999</v>
      </c>
      <c r="I7" s="1">
        <v>0</v>
      </c>
      <c r="K7" s="1">
        <v>80</v>
      </c>
      <c r="M7" s="1">
        <v>80</v>
      </c>
      <c r="O7" s="1">
        <f>3/7*100</f>
        <v>42.857142857142854</v>
      </c>
    </row>
    <row r="8" spans="1:15">
      <c r="A8" s="1">
        <f>9.07-2</f>
        <v>7.07</v>
      </c>
      <c r="C8" s="1">
        <v>6.54</v>
      </c>
      <c r="E8" s="1">
        <f>21.7-1.67</f>
        <v>20.03</v>
      </c>
      <c r="G8" s="1">
        <f>12.01-1.33</f>
        <v>10.68</v>
      </c>
      <c r="I8" s="1">
        <v>0</v>
      </c>
      <c r="K8" s="1">
        <f>6/14*100</f>
        <v>42.857142857142854</v>
      </c>
      <c r="M8" s="1">
        <v>100</v>
      </c>
      <c r="O8" s="1">
        <v>66.7</v>
      </c>
    </row>
    <row r="9" spans="1:15">
      <c r="A9" s="1">
        <f>10.93-2</f>
        <v>8.93</v>
      </c>
      <c r="C9" s="1">
        <v>5.79</v>
      </c>
      <c r="E9" s="1">
        <f>29.16-1.67</f>
        <v>27.490000000000002</v>
      </c>
      <c r="G9" s="1">
        <f>9.79-1.33</f>
        <v>8.4599999999999991</v>
      </c>
      <c r="I9" s="1">
        <f t="shared" ref="I9:M9" si="0">AVERAGE(I4:I8)</f>
        <v>5.7142857142857135</v>
      </c>
      <c r="K9" s="1">
        <f t="shared" si="0"/>
        <v>53.714285714285708</v>
      </c>
      <c r="M9" s="1">
        <f t="shared" si="0"/>
        <v>89.34</v>
      </c>
      <c r="O9" s="1">
        <f>AVERAGE(O4:O8)</f>
        <v>50.231428571428566</v>
      </c>
    </row>
    <row r="10" spans="1:15">
      <c r="A10" s="1">
        <f>7.81-2</f>
        <v>5.81</v>
      </c>
      <c r="C10" s="1">
        <v>5.34</v>
      </c>
      <c r="E10" s="1">
        <f>17.83-2</f>
        <v>15.829999999999998</v>
      </c>
      <c r="G10" s="1">
        <f>14.12-1.33</f>
        <v>12.79</v>
      </c>
    </row>
    <row r="11" spans="1:15">
      <c r="A11" s="1">
        <f>7.72-2</f>
        <v>5.72</v>
      </c>
      <c r="C11" s="1">
        <v>4.83</v>
      </c>
      <c r="E11" s="1">
        <f>17.58-2</f>
        <v>15.579999999999998</v>
      </c>
      <c r="G11" s="1">
        <f>11.03-2</f>
        <v>9.0299999999999994</v>
      </c>
    </row>
    <row r="12" spans="1:15">
      <c r="A12" s="1">
        <f>5.52-2</f>
        <v>3.5199999999999996</v>
      </c>
      <c r="C12" s="1">
        <v>13.29</v>
      </c>
      <c r="E12" s="1">
        <f>21.17-2</f>
        <v>19.170000000000002</v>
      </c>
      <c r="G12" s="1">
        <f>12.18-2</f>
        <v>10.18</v>
      </c>
    </row>
    <row r="13" spans="1:15">
      <c r="A13" s="1">
        <f>7.47-2</f>
        <v>5.47</v>
      </c>
      <c r="C13" s="1">
        <v>6.73</v>
      </c>
      <c r="E13" s="1">
        <f>15.85-2</f>
        <v>13.85</v>
      </c>
      <c r="G13" s="1">
        <f>9.72-2</f>
        <v>7.7200000000000006</v>
      </c>
    </row>
    <row r="14" spans="1:15">
      <c r="A14" s="1">
        <f>7.52-2</f>
        <v>5.52</v>
      </c>
      <c r="C14" s="1">
        <v>15.05</v>
      </c>
      <c r="E14" s="1">
        <f>11.53-2</f>
        <v>9.5299999999999994</v>
      </c>
      <c r="G14" s="1">
        <f>8.71-2</f>
        <v>6.7100000000000009</v>
      </c>
    </row>
    <row r="15" spans="1:15">
      <c r="A15" s="1">
        <f>7.84-2</f>
        <v>5.84</v>
      </c>
      <c r="C15" s="1">
        <v>7.59</v>
      </c>
      <c r="E15" s="1">
        <f>13.08-2</f>
        <v>11.08</v>
      </c>
      <c r="G15" s="1">
        <f>6.6-2</f>
        <v>4.5999999999999996</v>
      </c>
    </row>
    <row r="16" spans="1:15">
      <c r="A16" s="1">
        <f>9.42-2</f>
        <v>7.42</v>
      </c>
      <c r="C16" s="1">
        <v>8.7100000000000009</v>
      </c>
      <c r="E16" s="1">
        <f>30.64-1.69</f>
        <v>28.95</v>
      </c>
      <c r="G16" s="1">
        <f>13.69-2</f>
        <v>11.69</v>
      </c>
    </row>
    <row r="17" spans="1:7">
      <c r="A17" s="1">
        <f>9.55-2</f>
        <v>7.5500000000000007</v>
      </c>
      <c r="C17" s="1">
        <v>9.35</v>
      </c>
      <c r="E17" s="1">
        <f>20.29-1.69</f>
        <v>18.599999999999998</v>
      </c>
      <c r="G17" s="1">
        <f>18.6-2</f>
        <v>16.600000000000001</v>
      </c>
    </row>
    <row r="18" spans="1:7">
      <c r="A18" s="1">
        <v>8.44</v>
      </c>
      <c r="C18" s="1">
        <v>5.94</v>
      </c>
      <c r="E18" s="1">
        <f>16.11-1.69</f>
        <v>14.42</v>
      </c>
      <c r="G18" s="1">
        <f>18.73-2</f>
        <v>16.73</v>
      </c>
    </row>
    <row r="19" spans="1:7">
      <c r="A19" s="1">
        <f>10.11-2</f>
        <v>8.11</v>
      </c>
      <c r="C19" s="1">
        <v>4.6100000000000003</v>
      </c>
      <c r="E19" s="1">
        <f>21.26-1.69</f>
        <v>19.57</v>
      </c>
      <c r="G19" s="1">
        <f>23.21-2</f>
        <v>21.21</v>
      </c>
    </row>
    <row r="20" spans="1:7">
      <c r="A20" s="1">
        <f>7.11-2</f>
        <v>5.1100000000000003</v>
      </c>
      <c r="C20" s="1">
        <v>6.28</v>
      </c>
      <c r="E20" s="1">
        <f>10.88-1.69</f>
        <v>9.1900000000000013</v>
      </c>
      <c r="G20" s="1">
        <f>13.73-2</f>
        <v>11.73</v>
      </c>
    </row>
    <row r="21" spans="1:7">
      <c r="A21" s="1">
        <f>11.79-2</f>
        <v>9.7899999999999991</v>
      </c>
      <c r="C21" s="1">
        <v>5.7</v>
      </c>
      <c r="E21" s="1">
        <f>36.04-1.87</f>
        <v>34.17</v>
      </c>
      <c r="G21" s="1">
        <f>15.43-2</f>
        <v>13.43</v>
      </c>
    </row>
    <row r="22" spans="1:7">
      <c r="A22" s="1">
        <f>8.76-2</f>
        <v>6.76</v>
      </c>
      <c r="C22" s="1">
        <v>5.69</v>
      </c>
      <c r="E22" s="1">
        <f>25.4-1.87</f>
        <v>23.529999999999998</v>
      </c>
      <c r="G22" s="1">
        <f>19.57-2</f>
        <v>17.57</v>
      </c>
    </row>
    <row r="23" spans="1:7">
      <c r="A23" s="1">
        <f>8.96-2</f>
        <v>6.9600000000000009</v>
      </c>
      <c r="C23" s="1">
        <v>5.14</v>
      </c>
      <c r="E23" s="1">
        <f>24.04-1.87</f>
        <v>22.169999999999998</v>
      </c>
      <c r="G23" s="1">
        <f>15.94-2</f>
        <v>13.94</v>
      </c>
    </row>
    <row r="24" spans="1:7">
      <c r="A24" s="1">
        <f>11.19-2</f>
        <v>9.19</v>
      </c>
      <c r="C24" s="1">
        <v>5.16</v>
      </c>
      <c r="E24" s="1">
        <f>20.51-1.87</f>
        <v>18.64</v>
      </c>
      <c r="G24" s="1">
        <f>7.23-2</f>
        <v>5.23</v>
      </c>
    </row>
    <row r="25" spans="1:7">
      <c r="A25" s="1">
        <f>12.22-2</f>
        <v>10.220000000000001</v>
      </c>
      <c r="C25" s="1">
        <v>4.12</v>
      </c>
      <c r="E25" s="1">
        <f>16.64-1.87</f>
        <v>14.77</v>
      </c>
      <c r="G25" s="1">
        <f>12.77-2</f>
        <v>10.77</v>
      </c>
    </row>
    <row r="26" spans="1:7">
      <c r="A26" s="1">
        <f>8.75-2</f>
        <v>6.75</v>
      </c>
      <c r="C26" s="1">
        <v>8.94</v>
      </c>
      <c r="E26" s="1">
        <f>15.9-1.87</f>
        <v>14.030000000000001</v>
      </c>
      <c r="G26" s="1">
        <f>10.63-2</f>
        <v>8.6300000000000008</v>
      </c>
    </row>
    <row r="27" spans="1:7">
      <c r="A27" s="1">
        <f>8.51-2</f>
        <v>6.51</v>
      </c>
      <c r="C27" s="1">
        <v>7.28</v>
      </c>
      <c r="G27" s="1">
        <v>8.9499999999999993</v>
      </c>
    </row>
    <row r="28" spans="1:7">
      <c r="A28" s="1">
        <f>9.01-2</f>
        <v>7.01</v>
      </c>
      <c r="C28" s="1">
        <v>6.42</v>
      </c>
      <c r="G28" s="1">
        <v>9.57</v>
      </c>
    </row>
    <row r="29" spans="1:7">
      <c r="A29" s="1">
        <f>10.35-2</f>
        <v>8.35</v>
      </c>
      <c r="C29" s="1">
        <v>7.45</v>
      </c>
      <c r="G29" s="1">
        <v>10.56</v>
      </c>
    </row>
    <row r="30" spans="1:7">
      <c r="A30" s="1">
        <f>8.43-2</f>
        <v>6.43</v>
      </c>
      <c r="C30" s="1">
        <v>6.72</v>
      </c>
      <c r="G30" s="1">
        <v>17.43</v>
      </c>
    </row>
    <row r="31" spans="1:7">
      <c r="A31" s="1">
        <f>7.38-2</f>
        <v>5.38</v>
      </c>
      <c r="C31" s="1">
        <v>10.25</v>
      </c>
      <c r="G31" s="1">
        <v>16.82</v>
      </c>
    </row>
    <row r="32" spans="1:7">
      <c r="A32" s="1">
        <f>14.36-2</f>
        <v>12.36</v>
      </c>
      <c r="C32" s="1">
        <v>6.28</v>
      </c>
      <c r="G32" s="1">
        <v>9</v>
      </c>
    </row>
    <row r="33" spans="1:7">
      <c r="A33" s="1">
        <f>8.79-2</f>
        <v>6.7899999999999991</v>
      </c>
      <c r="C33" s="1">
        <v>6.94</v>
      </c>
      <c r="G33" s="1">
        <v>11.54</v>
      </c>
    </row>
    <row r="34" spans="1:7">
      <c r="A34" s="1">
        <f>20.59-2</f>
        <v>18.59</v>
      </c>
      <c r="C34" s="1">
        <v>8.75</v>
      </c>
      <c r="G34" s="1">
        <v>16.329999999999998</v>
      </c>
    </row>
    <row r="35" spans="1:7">
      <c r="A35" s="1">
        <f>18.85-2</f>
        <v>16.850000000000001</v>
      </c>
      <c r="C35" s="1">
        <v>7.69</v>
      </c>
      <c r="G35" s="1">
        <v>16.37</v>
      </c>
    </row>
    <row r="36" spans="1:7">
      <c r="A36" s="1">
        <f>23.86-2</f>
        <v>21.86</v>
      </c>
      <c r="C36" s="1">
        <v>11.46</v>
      </c>
      <c r="G36" s="1">
        <v>10.97</v>
      </c>
    </row>
    <row r="37" spans="1:7">
      <c r="A37" s="1">
        <f>19.99-2</f>
        <v>17.989999999999998</v>
      </c>
      <c r="C37" s="1">
        <v>11.26</v>
      </c>
      <c r="G37" s="1">
        <v>11.21</v>
      </c>
    </row>
    <row r="38" spans="1:7">
      <c r="A38" s="1">
        <f>25.22-2</f>
        <v>23.22</v>
      </c>
      <c r="C38" s="1">
        <v>14.67</v>
      </c>
      <c r="G38" s="1">
        <v>13.61</v>
      </c>
    </row>
    <row r="39" spans="1:7">
      <c r="A39" s="1">
        <f>17.54-2</f>
        <v>15.54</v>
      </c>
      <c r="C39" s="1">
        <v>10.64</v>
      </c>
      <c r="G39" s="1">
        <v>21.81</v>
      </c>
    </row>
    <row r="40" spans="1:7">
      <c r="A40" s="1">
        <f>18.51-2</f>
        <v>16.510000000000002</v>
      </c>
      <c r="C40" s="1">
        <v>6.58</v>
      </c>
    </row>
    <row r="41" spans="1:7">
      <c r="A41" s="1">
        <f>17.36-2</f>
        <v>15.36</v>
      </c>
      <c r="C41" s="1">
        <v>7.57</v>
      </c>
    </row>
    <row r="42" spans="1:7">
      <c r="A42" s="1">
        <f>19.16-2</f>
        <v>17.16</v>
      </c>
      <c r="C42" s="1">
        <v>7.29</v>
      </c>
    </row>
    <row r="43" spans="1:7">
      <c r="A43" s="1">
        <f>20.11-2</f>
        <v>18.11</v>
      </c>
      <c r="C43" s="1">
        <v>8.9600000000000009</v>
      </c>
    </row>
    <row r="44" spans="1:7">
      <c r="A44" s="1">
        <f>22.71-2</f>
        <v>20.71</v>
      </c>
      <c r="C44" s="1">
        <v>10.28</v>
      </c>
    </row>
    <row r="45" spans="1:7">
      <c r="A45" s="1">
        <f>16.31-2</f>
        <v>14.309999999999999</v>
      </c>
      <c r="C45" s="1">
        <v>8.34</v>
      </c>
    </row>
    <row r="46" spans="1:7">
      <c r="C46" s="1">
        <v>5.04</v>
      </c>
    </row>
    <row r="47" spans="1:7">
      <c r="C47" s="1">
        <v>6.87</v>
      </c>
    </row>
    <row r="48" spans="1:7">
      <c r="C48" s="1">
        <v>8.56</v>
      </c>
    </row>
    <row r="49" spans="3:3">
      <c r="C49" s="1">
        <v>8.01</v>
      </c>
    </row>
    <row r="50" spans="3:3">
      <c r="C50" s="1">
        <v>9.8800000000000008</v>
      </c>
    </row>
    <row r="51" spans="3:3">
      <c r="C51" s="1">
        <v>9.64</v>
      </c>
    </row>
  </sheetData>
  <phoneticPr fontId="2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12"/>
  <sheetViews>
    <sheetView workbookViewId="0">
      <selection activeCell="D12" sqref="D12"/>
    </sheetView>
  </sheetViews>
  <sheetFormatPr baseColWidth="10" defaultColWidth="8.83203125" defaultRowHeight="15"/>
  <cols>
    <col min="1" max="16" width="8.6640625" style="1"/>
  </cols>
  <sheetData>
    <row r="1" spans="1:15">
      <c r="A1" s="1" t="s">
        <v>770</v>
      </c>
      <c r="J1" s="1" t="s">
        <v>771</v>
      </c>
    </row>
    <row r="2" spans="1:15">
      <c r="A2" s="1" t="s">
        <v>769</v>
      </c>
      <c r="J2" s="1" t="s">
        <v>768</v>
      </c>
    </row>
    <row r="3" spans="1:15">
      <c r="A3" s="1" t="s">
        <v>596</v>
      </c>
      <c r="B3" s="1" t="s">
        <v>763</v>
      </c>
      <c r="C3" s="1" t="s">
        <v>766</v>
      </c>
      <c r="D3" s="1" t="s">
        <v>764</v>
      </c>
      <c r="E3" s="1" t="s">
        <v>767</v>
      </c>
      <c r="F3" s="1" t="s">
        <v>765</v>
      </c>
      <c r="J3" s="1" t="s">
        <v>596</v>
      </c>
      <c r="K3" s="1" t="s">
        <v>763</v>
      </c>
      <c r="L3" s="1" t="s">
        <v>766</v>
      </c>
      <c r="M3" s="1" t="s">
        <v>764</v>
      </c>
      <c r="N3" s="1" t="s">
        <v>767</v>
      </c>
      <c r="O3" s="1" t="s">
        <v>765</v>
      </c>
    </row>
    <row r="4" spans="1:15">
      <c r="A4" s="7">
        <v>38</v>
      </c>
      <c r="B4" s="7">
        <v>22.727270000000001</v>
      </c>
      <c r="C4" s="7">
        <v>31.11111</v>
      </c>
      <c r="D4" s="7">
        <v>28.571429999999999</v>
      </c>
      <c r="E4" s="7">
        <v>51.282049999999998</v>
      </c>
      <c r="F4" s="7">
        <v>9.0909089999999999</v>
      </c>
      <c r="J4" s="7">
        <v>48</v>
      </c>
      <c r="K4" s="7">
        <v>4.5454549999999996</v>
      </c>
      <c r="L4" s="7">
        <v>4.4444439999999998</v>
      </c>
      <c r="M4" s="7">
        <v>23.809519999999999</v>
      </c>
      <c r="N4" s="7">
        <v>41.025640000000003</v>
      </c>
      <c r="O4" s="7">
        <v>9.0909089999999999</v>
      </c>
    </row>
    <row r="5" spans="1:15">
      <c r="A5" s="7">
        <v>22.91667</v>
      </c>
      <c r="B5" s="7">
        <v>21.739129999999999</v>
      </c>
      <c r="C5" s="7">
        <v>31.25</v>
      </c>
      <c r="D5" s="7">
        <v>26.086960000000001</v>
      </c>
      <c r="E5" s="7">
        <v>30</v>
      </c>
      <c r="F5" s="7">
        <v>17.391300000000001</v>
      </c>
      <c r="J5" s="7">
        <v>12.5</v>
      </c>
      <c r="K5" s="7">
        <v>13.043480000000001</v>
      </c>
      <c r="L5" s="7">
        <v>9.375</v>
      </c>
      <c r="M5" s="7">
        <v>21.739129999999999</v>
      </c>
      <c r="N5" s="7">
        <v>20</v>
      </c>
      <c r="O5" s="7">
        <v>0</v>
      </c>
    </row>
    <row r="6" spans="1:15">
      <c r="A6" s="7">
        <v>35.55556</v>
      </c>
      <c r="B6" s="7">
        <v>11.11111</v>
      </c>
      <c r="C6" s="7">
        <v>26.31579</v>
      </c>
      <c r="D6" s="7">
        <v>29.411760000000001</v>
      </c>
      <c r="E6" s="7">
        <v>32.432429999999997</v>
      </c>
      <c r="F6" s="7">
        <v>31.25</v>
      </c>
      <c r="J6" s="7">
        <v>35.55556</v>
      </c>
      <c r="K6" s="7">
        <v>5.5555560000000002</v>
      </c>
      <c r="L6" s="7">
        <v>23.68421</v>
      </c>
      <c r="M6" s="7">
        <v>29.411760000000001</v>
      </c>
      <c r="N6" s="7">
        <v>21.62162</v>
      </c>
      <c r="O6" s="7">
        <v>0</v>
      </c>
    </row>
    <row r="7" spans="1:15">
      <c r="A7" s="7">
        <v>27.272729999999999</v>
      </c>
      <c r="B7" s="7">
        <v>23.529409999999999</v>
      </c>
      <c r="C7" s="7">
        <v>35.714289999999998</v>
      </c>
      <c r="D7" s="7">
        <v>31.578949999999999</v>
      </c>
      <c r="E7" s="7">
        <v>32.142859999999999</v>
      </c>
      <c r="F7" s="7">
        <v>5.8823530000000002</v>
      </c>
      <c r="J7" s="7">
        <v>6.0606059999999999</v>
      </c>
      <c r="K7" s="7">
        <v>0</v>
      </c>
      <c r="L7" s="7">
        <v>21.428570000000001</v>
      </c>
      <c r="M7" s="7">
        <v>36.842109999999998</v>
      </c>
      <c r="N7" s="7">
        <v>28.571429999999999</v>
      </c>
      <c r="O7" s="7">
        <v>0</v>
      </c>
    </row>
    <row r="8" spans="1:15">
      <c r="A8" s="7">
        <v>28.947369999999999</v>
      </c>
      <c r="B8" s="7">
        <v>18.181819999999998</v>
      </c>
      <c r="C8" s="7">
        <v>30.357140000000001</v>
      </c>
      <c r="D8" s="7">
        <v>20.83333</v>
      </c>
      <c r="E8" s="7">
        <v>48.148150000000001</v>
      </c>
      <c r="F8" s="7">
        <v>25</v>
      </c>
      <c r="J8" s="7">
        <v>18.421050000000001</v>
      </c>
      <c r="K8" s="7">
        <v>0</v>
      </c>
      <c r="L8" s="7">
        <v>28.571429999999999</v>
      </c>
      <c r="M8" s="7">
        <v>25</v>
      </c>
      <c r="N8" s="7">
        <v>29.629629999999999</v>
      </c>
      <c r="O8" s="7">
        <v>0</v>
      </c>
    </row>
    <row r="9" spans="1:15">
      <c r="A9" s="7">
        <v>22.22222</v>
      </c>
      <c r="B9" s="7">
        <v>35.714289999999998</v>
      </c>
      <c r="C9" s="7">
        <v>68.571430000000007</v>
      </c>
      <c r="D9" s="7">
        <v>45.454549999999998</v>
      </c>
      <c r="E9" s="7">
        <v>28.571429999999999</v>
      </c>
      <c r="F9" s="7">
        <v>23.076920000000001</v>
      </c>
      <c r="J9" s="7">
        <v>16.66667</v>
      </c>
      <c r="K9" s="7">
        <v>7.1428570000000002</v>
      </c>
      <c r="L9" s="7">
        <v>48.571429999999999</v>
      </c>
      <c r="M9" s="7">
        <v>45.454549999999998</v>
      </c>
      <c r="N9" s="7">
        <v>14.28571</v>
      </c>
      <c r="O9" s="7">
        <v>0</v>
      </c>
    </row>
    <row r="10" spans="1:15">
      <c r="A10" s="7">
        <v>35.55556</v>
      </c>
      <c r="B10" s="7">
        <v>15.78947</v>
      </c>
      <c r="C10" s="7">
        <v>51.162790000000001</v>
      </c>
      <c r="D10" s="7">
        <v>32.352939999999997</v>
      </c>
      <c r="E10" s="7">
        <v>40</v>
      </c>
      <c r="F10" s="7">
        <v>10.52632</v>
      </c>
      <c r="J10" s="7">
        <v>28.88889</v>
      </c>
      <c r="K10" s="7">
        <v>5.2631579999999998</v>
      </c>
      <c r="L10" s="7">
        <v>46.511629999999997</v>
      </c>
      <c r="M10" s="7">
        <v>35.294119999999999</v>
      </c>
      <c r="N10" s="7">
        <v>14.28571</v>
      </c>
      <c r="O10" s="7">
        <v>0</v>
      </c>
    </row>
    <row r="11" spans="1:15">
      <c r="A11" s="7"/>
      <c r="B11" s="7"/>
      <c r="C11" s="7"/>
      <c r="D11" s="7">
        <v>37.93103</v>
      </c>
      <c r="E11" s="7"/>
      <c r="F11" s="7"/>
      <c r="J11" s="7"/>
      <c r="K11" s="7"/>
      <c r="L11" s="7"/>
      <c r="M11" s="7">
        <v>44.827590000000001</v>
      </c>
      <c r="N11" s="7"/>
      <c r="O11" s="7"/>
    </row>
    <row r="12" spans="1:15">
      <c r="A12" s="7"/>
      <c r="B12" s="7"/>
      <c r="C12" s="7"/>
      <c r="D12" s="7">
        <v>42.857140000000001</v>
      </c>
      <c r="E12" s="7"/>
      <c r="F12" s="7"/>
      <c r="J12" s="7"/>
      <c r="K12" s="7"/>
      <c r="L12" s="7"/>
      <c r="M12" s="7">
        <v>42.857140000000001</v>
      </c>
      <c r="N12" s="7"/>
      <c r="O12" s="7"/>
    </row>
  </sheetData>
  <phoneticPr fontId="2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2"/>
  <sheetViews>
    <sheetView workbookViewId="0">
      <selection activeCell="E21" sqref="E21"/>
    </sheetView>
  </sheetViews>
  <sheetFormatPr baseColWidth="10" defaultColWidth="8.83203125" defaultRowHeight="15"/>
  <cols>
    <col min="1" max="9" width="8.6640625" style="1"/>
  </cols>
  <sheetData>
    <row r="1" spans="1:11">
      <c r="A1" s="3" t="s">
        <v>776</v>
      </c>
      <c r="J1" s="1"/>
      <c r="K1" s="1"/>
    </row>
    <row r="2" spans="1:11">
      <c r="A2" s="4" t="s">
        <v>437</v>
      </c>
      <c r="J2" s="1"/>
      <c r="K2" s="1"/>
    </row>
    <row r="3" spans="1:11">
      <c r="A3" s="1" t="s">
        <v>12</v>
      </c>
      <c r="B3" s="1" t="s">
        <v>777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20" t="s">
        <v>781</v>
      </c>
    </row>
    <row r="4" spans="1:11">
      <c r="A4" s="20" t="s">
        <v>778</v>
      </c>
      <c r="B4" s="1">
        <v>7</v>
      </c>
      <c r="C4" s="1">
        <v>16</v>
      </c>
      <c r="D4" s="1">
        <v>15</v>
      </c>
      <c r="E4" s="1">
        <v>12</v>
      </c>
      <c r="F4" s="1">
        <v>12</v>
      </c>
      <c r="G4" s="1">
        <v>15</v>
      </c>
      <c r="H4" s="1">
        <v>15</v>
      </c>
      <c r="I4" s="1">
        <v>15</v>
      </c>
      <c r="J4" s="1">
        <v>15</v>
      </c>
      <c r="K4" s="1">
        <v>14</v>
      </c>
    </row>
    <row r="5" spans="1:11">
      <c r="A5" s="1">
        <v>10.130000000000001</v>
      </c>
      <c r="B5" s="1">
        <v>10</v>
      </c>
      <c r="C5" s="1">
        <v>16</v>
      </c>
      <c r="D5" s="1">
        <v>15</v>
      </c>
      <c r="E5" s="1">
        <v>15</v>
      </c>
      <c r="F5" s="1">
        <v>16</v>
      </c>
      <c r="G5" s="1">
        <v>17</v>
      </c>
      <c r="H5" s="1">
        <v>17</v>
      </c>
      <c r="I5" s="1">
        <v>18</v>
      </c>
      <c r="J5" s="1">
        <v>18</v>
      </c>
      <c r="K5" s="1">
        <v>18</v>
      </c>
    </row>
    <row r="6" spans="1:11">
      <c r="A6" s="1">
        <v>10.16</v>
      </c>
      <c r="B6" s="1">
        <v>13</v>
      </c>
      <c r="C6" s="1">
        <v>17</v>
      </c>
      <c r="D6" s="1">
        <v>15</v>
      </c>
      <c r="E6" s="1">
        <v>16</v>
      </c>
      <c r="F6" s="1">
        <v>16</v>
      </c>
      <c r="G6" s="1">
        <v>16</v>
      </c>
      <c r="H6" s="1">
        <v>18</v>
      </c>
      <c r="I6" s="1">
        <v>19</v>
      </c>
      <c r="J6" s="1">
        <v>18</v>
      </c>
      <c r="K6" s="1">
        <v>18</v>
      </c>
    </row>
    <row r="7" spans="1:11">
      <c r="A7" s="1">
        <v>10.18</v>
      </c>
      <c r="B7" s="1">
        <v>15</v>
      </c>
      <c r="C7" s="1">
        <v>18</v>
      </c>
      <c r="D7" s="1">
        <v>17</v>
      </c>
      <c r="E7" s="1">
        <v>17</v>
      </c>
      <c r="F7" s="1">
        <v>16</v>
      </c>
      <c r="G7" s="1">
        <v>18</v>
      </c>
      <c r="H7" s="1">
        <v>16</v>
      </c>
      <c r="I7" s="1">
        <v>19</v>
      </c>
      <c r="J7" s="1">
        <v>19</v>
      </c>
      <c r="K7" s="1">
        <v>17</v>
      </c>
    </row>
    <row r="8" spans="1:11">
      <c r="A8" s="1">
        <v>10.19</v>
      </c>
      <c r="B8" s="1">
        <v>16</v>
      </c>
      <c r="C8" s="1">
        <v>17</v>
      </c>
      <c r="D8" s="1">
        <v>16</v>
      </c>
      <c r="E8" s="1">
        <v>16</v>
      </c>
      <c r="F8" s="1">
        <v>16</v>
      </c>
      <c r="G8" s="1">
        <v>18</v>
      </c>
      <c r="H8" s="1">
        <v>17</v>
      </c>
      <c r="I8" s="1">
        <v>17</v>
      </c>
      <c r="J8" s="1">
        <v>18</v>
      </c>
      <c r="K8" s="1">
        <v>15</v>
      </c>
    </row>
    <row r="9" spans="1:11">
      <c r="J9" s="1"/>
      <c r="K9" s="1"/>
    </row>
    <row r="10" spans="1:11">
      <c r="A10" s="4" t="s">
        <v>779</v>
      </c>
      <c r="J10" s="1"/>
      <c r="K10" s="1"/>
    </row>
    <row r="11" spans="1:11">
      <c r="A11" s="1" t="s">
        <v>12</v>
      </c>
      <c r="B11" s="1" t="s">
        <v>777</v>
      </c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">
        <v>6</v>
      </c>
      <c r="I11" s="1">
        <v>7</v>
      </c>
      <c r="J11" s="1">
        <v>8</v>
      </c>
      <c r="K11" s="20" t="s">
        <v>781</v>
      </c>
    </row>
    <row r="12" spans="1:11">
      <c r="A12" s="20" t="s">
        <v>778</v>
      </c>
      <c r="B12" s="1">
        <v>7</v>
      </c>
      <c r="C12" s="1">
        <v>12</v>
      </c>
      <c r="D12" s="1">
        <v>15</v>
      </c>
      <c r="E12" s="1">
        <v>16</v>
      </c>
      <c r="F12" s="1">
        <v>16</v>
      </c>
      <c r="G12" s="1">
        <v>15</v>
      </c>
      <c r="H12" s="1">
        <v>15</v>
      </c>
      <c r="I12" s="1">
        <v>14</v>
      </c>
      <c r="J12" s="1">
        <v>13</v>
      </c>
      <c r="K12" s="1">
        <v>14</v>
      </c>
    </row>
    <row r="13" spans="1:11">
      <c r="A13" s="1">
        <v>10.130000000000001</v>
      </c>
      <c r="B13" s="1">
        <v>10</v>
      </c>
      <c r="C13" s="1">
        <v>15</v>
      </c>
      <c r="D13" s="1">
        <v>15</v>
      </c>
      <c r="E13" s="1">
        <v>16</v>
      </c>
      <c r="F13" s="1">
        <v>15</v>
      </c>
      <c r="G13" s="1">
        <v>18</v>
      </c>
      <c r="H13" s="1">
        <v>15</v>
      </c>
      <c r="I13" s="1">
        <v>16</v>
      </c>
      <c r="J13" s="1">
        <v>16</v>
      </c>
      <c r="K13" s="1">
        <v>16</v>
      </c>
    </row>
    <row r="14" spans="1:11">
      <c r="A14" s="1">
        <v>10.16</v>
      </c>
      <c r="B14" s="1">
        <v>13</v>
      </c>
      <c r="C14" s="1">
        <v>14</v>
      </c>
      <c r="D14" s="1">
        <v>16</v>
      </c>
      <c r="E14" s="1">
        <v>15</v>
      </c>
      <c r="F14" s="1">
        <v>15</v>
      </c>
      <c r="G14" s="1">
        <v>17</v>
      </c>
      <c r="H14" s="1">
        <v>14</v>
      </c>
      <c r="I14" s="1">
        <v>13</v>
      </c>
      <c r="J14" s="1">
        <v>15</v>
      </c>
      <c r="K14" s="1">
        <v>15</v>
      </c>
    </row>
    <row r="15" spans="1:11">
      <c r="A15" s="1">
        <v>10.18</v>
      </c>
      <c r="B15" s="1">
        <v>15</v>
      </c>
      <c r="C15" s="1">
        <v>14</v>
      </c>
      <c r="D15" s="1">
        <v>16</v>
      </c>
      <c r="E15" s="1">
        <v>15</v>
      </c>
      <c r="F15" s="1">
        <v>16</v>
      </c>
      <c r="G15" s="1">
        <v>15</v>
      </c>
      <c r="H15" s="1">
        <v>14</v>
      </c>
      <c r="I15" s="1">
        <v>14</v>
      </c>
      <c r="J15" s="1">
        <v>14</v>
      </c>
      <c r="K15" s="1">
        <v>15</v>
      </c>
    </row>
    <row r="16" spans="1:11">
      <c r="A16" s="1">
        <v>10.19</v>
      </c>
      <c r="B16" s="1">
        <v>16</v>
      </c>
      <c r="C16" s="1">
        <v>14</v>
      </c>
      <c r="D16" s="1">
        <v>15</v>
      </c>
      <c r="E16" s="1">
        <v>16</v>
      </c>
      <c r="F16" s="1">
        <v>17</v>
      </c>
      <c r="G16" s="1">
        <v>16</v>
      </c>
      <c r="H16" s="1">
        <v>17</v>
      </c>
      <c r="I16" s="1">
        <v>15</v>
      </c>
      <c r="J16" s="1">
        <v>15</v>
      </c>
      <c r="K16" s="1">
        <v>16</v>
      </c>
    </row>
    <row r="17" spans="1:11">
      <c r="J17" s="1"/>
      <c r="K17" s="1"/>
    </row>
    <row r="18" spans="1:11">
      <c r="A18" s="4" t="s">
        <v>780</v>
      </c>
      <c r="J18" s="1"/>
      <c r="K18" s="1"/>
    </row>
    <row r="19" spans="1:11">
      <c r="A19" s="1" t="s">
        <v>12</v>
      </c>
      <c r="B19" s="1" t="s">
        <v>777</v>
      </c>
      <c r="C19" s="1">
        <v>1</v>
      </c>
      <c r="D19" s="1">
        <v>2</v>
      </c>
      <c r="E19" s="1">
        <v>3</v>
      </c>
      <c r="F19" s="1">
        <v>4</v>
      </c>
      <c r="G19" s="1">
        <v>5</v>
      </c>
      <c r="H19" s="1">
        <v>6</v>
      </c>
      <c r="I19" s="1">
        <v>7</v>
      </c>
      <c r="J19" s="1">
        <v>8</v>
      </c>
      <c r="K19" s="20" t="s">
        <v>781</v>
      </c>
    </row>
    <row r="20" spans="1:11">
      <c r="A20" s="20" t="s">
        <v>778</v>
      </c>
      <c r="B20" s="1">
        <v>7</v>
      </c>
      <c r="C20" s="1">
        <v>14</v>
      </c>
      <c r="D20" s="1">
        <v>13</v>
      </c>
      <c r="E20" s="1">
        <v>13</v>
      </c>
      <c r="F20" s="1">
        <v>16</v>
      </c>
      <c r="G20" s="1">
        <v>16</v>
      </c>
      <c r="H20" s="1">
        <v>14</v>
      </c>
      <c r="I20" s="1">
        <v>12</v>
      </c>
      <c r="J20" s="1">
        <v>16</v>
      </c>
      <c r="K20" s="1">
        <v>15</v>
      </c>
    </row>
    <row r="21" spans="1:11">
      <c r="A21" s="1">
        <v>10.130000000000001</v>
      </c>
      <c r="B21" s="1">
        <v>10</v>
      </c>
      <c r="C21" s="1">
        <v>16</v>
      </c>
      <c r="D21" s="1">
        <v>14</v>
      </c>
      <c r="E21" s="1">
        <v>14</v>
      </c>
      <c r="F21" s="1">
        <v>17</v>
      </c>
      <c r="G21" s="1">
        <v>16</v>
      </c>
      <c r="H21" s="1">
        <v>16</v>
      </c>
      <c r="I21" s="1">
        <v>15</v>
      </c>
      <c r="J21" s="1">
        <v>15</v>
      </c>
      <c r="K21" s="1">
        <v>16</v>
      </c>
    </row>
    <row r="22" spans="1:11">
      <c r="A22" s="1">
        <v>10.16</v>
      </c>
      <c r="B22" s="1">
        <v>13</v>
      </c>
      <c r="C22" s="1">
        <v>15</v>
      </c>
      <c r="D22" s="1">
        <v>15</v>
      </c>
      <c r="E22" s="1">
        <v>16</v>
      </c>
      <c r="F22" s="1">
        <v>17</v>
      </c>
      <c r="G22" s="1">
        <v>17</v>
      </c>
      <c r="H22" s="1">
        <v>18</v>
      </c>
      <c r="I22" s="1">
        <v>16</v>
      </c>
      <c r="J22" s="1">
        <v>16</v>
      </c>
      <c r="K22" s="1">
        <v>17</v>
      </c>
    </row>
    <row r="23" spans="1:11">
      <c r="A23" s="1">
        <v>10.18</v>
      </c>
      <c r="B23" s="1">
        <v>15</v>
      </c>
      <c r="C23" s="1">
        <v>16</v>
      </c>
      <c r="D23" s="1">
        <v>15</v>
      </c>
      <c r="E23" s="1">
        <v>17</v>
      </c>
      <c r="F23" s="1">
        <v>16</v>
      </c>
      <c r="G23" s="1">
        <v>18</v>
      </c>
      <c r="H23" s="1">
        <v>18</v>
      </c>
      <c r="I23" s="1">
        <v>17</v>
      </c>
      <c r="J23" s="1">
        <v>16</v>
      </c>
      <c r="K23" s="1">
        <v>18</v>
      </c>
    </row>
    <row r="24" spans="1:11">
      <c r="A24" s="1">
        <v>10.19</v>
      </c>
      <c r="B24" s="1">
        <v>16</v>
      </c>
      <c r="C24" s="1">
        <v>17</v>
      </c>
      <c r="D24" s="1">
        <v>17</v>
      </c>
      <c r="E24" s="1">
        <v>18</v>
      </c>
      <c r="F24" s="1">
        <v>17</v>
      </c>
      <c r="G24" s="1">
        <v>19</v>
      </c>
      <c r="H24" s="1">
        <v>18</v>
      </c>
      <c r="I24" s="1">
        <v>17</v>
      </c>
      <c r="J24" s="1">
        <v>17</v>
      </c>
      <c r="K24" s="1">
        <v>18</v>
      </c>
    </row>
    <row r="25" spans="1:11">
      <c r="J25" s="1"/>
      <c r="K25" s="1"/>
    </row>
    <row r="26" spans="1:11">
      <c r="A26" s="4" t="s">
        <v>783</v>
      </c>
      <c r="J26" s="1"/>
      <c r="K26" s="1"/>
    </row>
    <row r="27" spans="1:11">
      <c r="A27" s="1" t="s">
        <v>12</v>
      </c>
      <c r="B27" s="1" t="s">
        <v>777</v>
      </c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20"/>
    </row>
    <row r="28" spans="1:11">
      <c r="A28" s="20" t="s">
        <v>778</v>
      </c>
      <c r="B28" s="1">
        <v>7</v>
      </c>
      <c r="C28" s="1">
        <v>15</v>
      </c>
      <c r="D28" s="1">
        <v>12</v>
      </c>
      <c r="E28" s="1">
        <v>14</v>
      </c>
      <c r="F28" s="1">
        <v>17</v>
      </c>
      <c r="G28" s="1">
        <v>15</v>
      </c>
      <c r="H28" s="1">
        <v>13</v>
      </c>
      <c r="I28" s="1">
        <v>14</v>
      </c>
      <c r="J28" s="1">
        <v>15</v>
      </c>
    </row>
    <row r="29" spans="1:11">
      <c r="A29" s="1">
        <v>10.130000000000001</v>
      </c>
      <c r="B29" s="1">
        <v>10</v>
      </c>
      <c r="C29" s="1">
        <v>15</v>
      </c>
      <c r="D29" s="1">
        <v>15</v>
      </c>
      <c r="E29" s="1">
        <v>17</v>
      </c>
      <c r="F29" s="1">
        <v>14</v>
      </c>
      <c r="G29" s="1">
        <v>13</v>
      </c>
      <c r="H29" s="1">
        <v>16</v>
      </c>
      <c r="I29" s="1">
        <v>15</v>
      </c>
      <c r="J29" s="1">
        <v>15</v>
      </c>
    </row>
    <row r="30" spans="1:11">
      <c r="A30" s="1">
        <v>10.16</v>
      </c>
      <c r="B30" s="1">
        <v>13</v>
      </c>
      <c r="C30" s="1">
        <v>14</v>
      </c>
      <c r="D30" s="1">
        <v>15</v>
      </c>
      <c r="E30" s="1">
        <v>18</v>
      </c>
      <c r="F30" s="1">
        <v>14</v>
      </c>
      <c r="G30" s="1">
        <v>15</v>
      </c>
      <c r="H30" s="1">
        <v>14</v>
      </c>
      <c r="I30" s="1">
        <v>14</v>
      </c>
      <c r="J30" s="1">
        <v>16</v>
      </c>
    </row>
    <row r="31" spans="1:11">
      <c r="A31" s="1">
        <v>10.18</v>
      </c>
      <c r="B31" s="1">
        <v>15</v>
      </c>
      <c r="C31" s="1">
        <v>15</v>
      </c>
      <c r="D31" s="1">
        <v>13</v>
      </c>
      <c r="E31" s="1">
        <v>16</v>
      </c>
      <c r="F31" s="1">
        <v>15</v>
      </c>
      <c r="G31" s="1">
        <v>14</v>
      </c>
      <c r="H31" s="1">
        <v>14</v>
      </c>
      <c r="I31" s="1">
        <v>14</v>
      </c>
      <c r="J31" s="1">
        <v>15</v>
      </c>
    </row>
    <row r="32" spans="1:11">
      <c r="A32" s="1">
        <v>10.19</v>
      </c>
      <c r="B32" s="1">
        <v>16</v>
      </c>
      <c r="C32" s="1">
        <v>16</v>
      </c>
      <c r="D32" s="29"/>
      <c r="E32" s="1">
        <v>15</v>
      </c>
      <c r="F32" s="1">
        <v>15</v>
      </c>
      <c r="G32" s="1">
        <v>14</v>
      </c>
      <c r="H32" s="1">
        <v>13</v>
      </c>
      <c r="I32" s="1">
        <v>15</v>
      </c>
      <c r="J32" s="1">
        <v>15</v>
      </c>
    </row>
  </sheetData>
  <phoneticPr fontId="2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5"/>
  <sheetViews>
    <sheetView workbookViewId="0">
      <selection sqref="A1:H5"/>
    </sheetView>
  </sheetViews>
  <sheetFormatPr baseColWidth="10" defaultColWidth="8.83203125" defaultRowHeight="15"/>
  <sheetData>
    <row r="1" spans="1:8">
      <c r="A1" s="28" t="s">
        <v>773</v>
      </c>
      <c r="B1" s="2"/>
      <c r="C1" s="2"/>
      <c r="D1" s="2"/>
      <c r="E1" s="1"/>
      <c r="F1" s="1"/>
      <c r="G1" s="1"/>
      <c r="H1" s="1"/>
    </row>
    <row r="2" spans="1:8">
      <c r="A2" s="7" t="s">
        <v>774</v>
      </c>
      <c r="B2" s="1">
        <v>0.4941325566942471</v>
      </c>
      <c r="C2" s="1">
        <v>1.6408560116273243</v>
      </c>
      <c r="D2" s="1">
        <v>1.4400218203909072</v>
      </c>
      <c r="E2" s="1">
        <v>0.79471547149923949</v>
      </c>
      <c r="F2" s="1">
        <v>0.75914687390848767</v>
      </c>
      <c r="G2" s="1">
        <v>1.1885919995034604</v>
      </c>
      <c r="H2" s="1">
        <v>0.70231429281250601</v>
      </c>
    </row>
    <row r="3" spans="1:8">
      <c r="A3" s="7" t="s">
        <v>775</v>
      </c>
      <c r="B3" s="1">
        <v>1.7011650966782348</v>
      </c>
      <c r="C3" s="1">
        <v>1.9534548705975856</v>
      </c>
      <c r="D3" s="1">
        <v>1.3443527372242878</v>
      </c>
      <c r="E3" s="1">
        <v>0.68941032711900796</v>
      </c>
      <c r="F3" s="1">
        <v>0.3643507361255468</v>
      </c>
      <c r="G3" s="1">
        <v>0.25053066950905101</v>
      </c>
      <c r="H3" s="1">
        <v>1.2663888606565707</v>
      </c>
    </row>
    <row r="4" spans="1:8">
      <c r="A4" s="7" t="s">
        <v>772</v>
      </c>
      <c r="B4" s="1">
        <v>0.78117705642525903</v>
      </c>
      <c r="C4" s="1">
        <v>0.5613472333600642</v>
      </c>
      <c r="D4" s="1">
        <v>0.19567078390607803</v>
      </c>
      <c r="E4" s="1">
        <v>0.19120788258802451</v>
      </c>
      <c r="F4" s="1">
        <v>0.40302545133329654</v>
      </c>
      <c r="G4" s="1">
        <v>0.21967991237144771</v>
      </c>
      <c r="H4" s="1">
        <v>1.2047757397048406</v>
      </c>
    </row>
    <row r="5" spans="1:8">
      <c r="A5" s="7" t="s">
        <v>626</v>
      </c>
      <c r="B5" s="1">
        <v>0.88557213930348255</v>
      </c>
      <c r="C5" s="1">
        <v>1.0992160003526896</v>
      </c>
      <c r="D5" s="1">
        <v>2.0280457849917535</v>
      </c>
      <c r="E5" s="1">
        <v>3.0895348837209302</v>
      </c>
      <c r="F5" s="1">
        <v>1.0853746208202557</v>
      </c>
      <c r="G5" s="1">
        <v>1.9343310252401162</v>
      </c>
      <c r="H5" s="21"/>
    </row>
  </sheetData>
  <phoneticPr fontId="2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18"/>
  <sheetViews>
    <sheetView workbookViewId="0">
      <selection activeCell="A2" sqref="A2"/>
    </sheetView>
  </sheetViews>
  <sheetFormatPr baseColWidth="10" defaultColWidth="8.83203125" defaultRowHeight="15"/>
  <cols>
    <col min="1" max="1" width="8.6640625" style="1"/>
    <col min="2" max="2" width="11.33203125" style="1" bestFit="1" customWidth="1"/>
    <col min="3" max="4" width="8.6640625" style="1"/>
    <col min="5" max="5" width="11.33203125" style="1" bestFit="1" customWidth="1"/>
    <col min="6" max="7" width="8.6640625" style="1"/>
  </cols>
  <sheetData>
    <row r="1" spans="1:5">
      <c r="B1" s="1" t="s">
        <v>789</v>
      </c>
      <c r="E1" s="1" t="s">
        <v>790</v>
      </c>
    </row>
    <row r="2" spans="1:5">
      <c r="A2" s="1" t="s">
        <v>791</v>
      </c>
      <c r="B2" s="4" t="s">
        <v>784</v>
      </c>
      <c r="E2" s="4" t="s">
        <v>785</v>
      </c>
    </row>
    <row r="3" spans="1:5">
      <c r="A3" s="1" t="s">
        <v>635</v>
      </c>
      <c r="B3" s="1">
        <v>23.406510219530656</v>
      </c>
      <c r="D3" s="1" t="s">
        <v>635</v>
      </c>
      <c r="E3" s="1">
        <v>13.186979560938683</v>
      </c>
    </row>
    <row r="4" spans="1:5">
      <c r="B4" s="1">
        <v>15.81803005008347</v>
      </c>
      <c r="E4" s="1">
        <v>10.507095158597663</v>
      </c>
    </row>
    <row r="5" spans="1:5">
      <c r="B5" s="1">
        <v>3.6583048270619534</v>
      </c>
      <c r="E5" s="1">
        <v>12.229190421892817</v>
      </c>
    </row>
    <row r="6" spans="1:5">
      <c r="B6" s="1">
        <v>8.4083003478469482</v>
      </c>
      <c r="E6" s="1">
        <v>8.8521050737675431</v>
      </c>
    </row>
    <row r="7" spans="1:5">
      <c r="A7" s="1" t="s">
        <v>786</v>
      </c>
      <c r="B7" s="1">
        <v>0.44381042954509431</v>
      </c>
      <c r="D7" s="1" t="s">
        <v>786</v>
      </c>
      <c r="E7" s="1">
        <v>15.089554604533205</v>
      </c>
    </row>
    <row r="8" spans="1:5">
      <c r="B8" s="1">
        <v>1.5094339622641511</v>
      </c>
      <c r="E8" s="1">
        <v>11.534591194968554</v>
      </c>
    </row>
    <row r="9" spans="1:5">
      <c r="B9" s="1">
        <v>0.53451435552840565</v>
      </c>
      <c r="E9" s="1">
        <v>25.763591936469155</v>
      </c>
    </row>
    <row r="10" spans="1:5">
      <c r="B10" s="1">
        <v>0.19849146486701072</v>
      </c>
      <c r="E10" s="1">
        <v>22.369988090512106</v>
      </c>
    </row>
    <row r="11" spans="1:5">
      <c r="A11" s="1" t="s">
        <v>787</v>
      </c>
      <c r="B11" s="1">
        <v>27.789363920750787</v>
      </c>
      <c r="D11" s="1" t="s">
        <v>787</v>
      </c>
      <c r="E11" s="1">
        <v>6.7257559958289903</v>
      </c>
    </row>
    <row r="12" spans="1:5">
      <c r="B12" s="1">
        <v>20.663265306122451</v>
      </c>
      <c r="E12" s="1">
        <v>14.043367346938773</v>
      </c>
    </row>
    <row r="13" spans="1:5">
      <c r="B13" s="1">
        <v>4.6351537402478202</v>
      </c>
      <c r="E13" s="1">
        <v>5.2776502983019729</v>
      </c>
    </row>
    <row r="14" spans="1:5">
      <c r="B14" s="1">
        <v>17.85406492387245</v>
      </c>
      <c r="E14" s="1">
        <v>14.650962367135879</v>
      </c>
    </row>
    <row r="15" spans="1:5">
      <c r="A15" s="1" t="s">
        <v>788</v>
      </c>
      <c r="B15" s="1">
        <v>6.7598017124831003E-2</v>
      </c>
      <c r="D15" s="1" t="s">
        <v>788</v>
      </c>
      <c r="E15" s="1">
        <v>20.549797205948625</v>
      </c>
    </row>
    <row r="16" spans="1:5">
      <c r="B16" s="1">
        <v>2.1093148575827558</v>
      </c>
      <c r="E16" s="1">
        <v>25.404157043879909</v>
      </c>
    </row>
    <row r="17" spans="2:5">
      <c r="B17" s="1">
        <v>2.3434045689019896</v>
      </c>
      <c r="E17" s="1">
        <v>14.340456890198968</v>
      </c>
    </row>
    <row r="18" spans="2:5">
      <c r="B18" s="1">
        <v>0.40184375369341679</v>
      </c>
      <c r="E18" s="1">
        <v>12.788086514596383</v>
      </c>
    </row>
  </sheetData>
  <phoneticPr fontId="2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K20"/>
  <sheetViews>
    <sheetView workbookViewId="0">
      <selection activeCell="A2" sqref="A2"/>
    </sheetView>
  </sheetViews>
  <sheetFormatPr baseColWidth="10" defaultColWidth="8.83203125" defaultRowHeight="15"/>
  <cols>
    <col min="1" max="36" width="8.6640625" style="1"/>
  </cols>
  <sheetData>
    <row r="1" spans="1:37">
      <c r="A1" s="1" t="s">
        <v>795</v>
      </c>
    </row>
    <row r="2" spans="1:37">
      <c r="A2" s="1" t="s">
        <v>12</v>
      </c>
      <c r="B2" s="1" t="s">
        <v>794</v>
      </c>
      <c r="C2" s="32" t="s">
        <v>606</v>
      </c>
      <c r="D2" s="32"/>
      <c r="E2" s="32"/>
      <c r="F2" s="32"/>
      <c r="G2" s="32"/>
      <c r="H2" s="32"/>
      <c r="I2" s="32"/>
      <c r="J2" s="32"/>
      <c r="K2" s="32"/>
      <c r="L2" s="33" t="s">
        <v>792</v>
      </c>
      <c r="M2" s="33"/>
      <c r="N2" s="33"/>
      <c r="O2" s="33"/>
      <c r="P2" s="33"/>
      <c r="Q2" s="33"/>
      <c r="R2" s="33"/>
      <c r="S2" s="33"/>
      <c r="T2" s="33"/>
      <c r="U2" s="32" t="s">
        <v>642</v>
      </c>
      <c r="V2" s="32"/>
      <c r="W2" s="32"/>
      <c r="X2" s="32"/>
      <c r="Y2" s="32"/>
      <c r="Z2" s="32"/>
      <c r="AA2" s="32"/>
      <c r="AB2" s="32"/>
      <c r="AC2" s="33" t="s">
        <v>782</v>
      </c>
      <c r="AD2" s="33"/>
      <c r="AE2" s="33"/>
      <c r="AF2" s="33"/>
      <c r="AG2" s="33"/>
      <c r="AH2" s="33"/>
      <c r="AI2" s="33"/>
      <c r="AJ2" s="33"/>
      <c r="AK2" s="33"/>
    </row>
    <row r="3" spans="1:37"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/>
    </row>
    <row r="4" spans="1:37">
      <c r="A4" s="5">
        <v>45052</v>
      </c>
      <c r="B4" s="7">
        <v>10</v>
      </c>
      <c r="C4" s="7">
        <v>25.56795</v>
      </c>
      <c r="D4" s="7">
        <v>78.730410000000006</v>
      </c>
      <c r="E4" s="7">
        <v>15.72123</v>
      </c>
      <c r="F4" s="7">
        <v>107.6814</v>
      </c>
      <c r="G4" s="7">
        <v>50.64752</v>
      </c>
      <c r="H4" s="7">
        <v>32.051549999999999</v>
      </c>
      <c r="I4" s="7">
        <v>42.035400000000003</v>
      </c>
      <c r="J4" s="7">
        <v>12.23828</v>
      </c>
      <c r="K4" s="7">
        <v>68.695899999999995</v>
      </c>
      <c r="L4" s="7">
        <v>64.643799999999999</v>
      </c>
      <c r="M4" s="7">
        <v>29.449259999999999</v>
      </c>
      <c r="N4" s="7">
        <v>87.771600000000007</v>
      </c>
      <c r="O4" s="7">
        <v>40.363120000000002</v>
      </c>
      <c r="P4" s="7">
        <v>82.828509999999994</v>
      </c>
      <c r="Q4" s="7">
        <v>10.976000000000001</v>
      </c>
      <c r="R4" s="7">
        <v>0.5</v>
      </c>
      <c r="S4" s="7">
        <v>85.625</v>
      </c>
      <c r="T4" s="7">
        <v>32.764879999999998</v>
      </c>
      <c r="U4" s="7">
        <v>60.35951</v>
      </c>
      <c r="V4" s="7">
        <v>102.3656</v>
      </c>
      <c r="W4" s="7">
        <v>1.6875</v>
      </c>
      <c r="X4" s="7">
        <v>37.602029999999999</v>
      </c>
      <c r="Y4" s="7">
        <v>21.159420000000001</v>
      </c>
      <c r="Z4" s="7">
        <v>17.646139999999999</v>
      </c>
      <c r="AA4" s="7">
        <v>59.673900000000003</v>
      </c>
      <c r="AB4" s="7">
        <v>23.30425</v>
      </c>
      <c r="AC4" s="7">
        <v>31.672840000000001</v>
      </c>
      <c r="AD4" s="7">
        <v>81.8035</v>
      </c>
      <c r="AE4" s="7">
        <v>19.979890000000001</v>
      </c>
      <c r="AF4" s="7">
        <v>9.7325549999999996</v>
      </c>
      <c r="AG4" s="7">
        <v>28.484850000000002</v>
      </c>
      <c r="AH4" s="7">
        <v>104.98520000000001</v>
      </c>
      <c r="AI4" s="7">
        <v>16.230879999999999</v>
      </c>
      <c r="AJ4" s="7">
        <v>41.917499999999997</v>
      </c>
      <c r="AK4" s="7"/>
    </row>
    <row r="5" spans="1:37">
      <c r="A5" s="5">
        <v>45054</v>
      </c>
      <c r="B5" s="7">
        <v>12</v>
      </c>
      <c r="C5" s="7">
        <v>71.916589999999999</v>
      </c>
      <c r="D5" s="7">
        <v>245.98660000000001</v>
      </c>
      <c r="E5" s="7">
        <v>22.15382</v>
      </c>
      <c r="F5" s="7">
        <v>309.07249999999999</v>
      </c>
      <c r="G5" s="7">
        <v>128.00020000000001</v>
      </c>
      <c r="H5" s="7">
        <v>66.585599999999999</v>
      </c>
      <c r="I5" s="7">
        <v>35.158079999999998</v>
      </c>
      <c r="J5" s="7">
        <v>35.662700000000001</v>
      </c>
      <c r="K5" s="7">
        <v>198.4375</v>
      </c>
      <c r="L5" s="7">
        <v>260.23379999999997</v>
      </c>
      <c r="M5" s="7">
        <v>140.2826</v>
      </c>
      <c r="N5" s="7">
        <v>338.7251</v>
      </c>
      <c r="O5" s="7">
        <v>169.02590000000001</v>
      </c>
      <c r="P5" s="7">
        <v>193.19059999999999</v>
      </c>
      <c r="Q5" s="7">
        <v>88.932100000000005</v>
      </c>
      <c r="R5" s="7">
        <v>76.168859999999995</v>
      </c>
      <c r="S5" s="7">
        <v>164.6396</v>
      </c>
      <c r="T5" s="7">
        <v>77.335679999999996</v>
      </c>
      <c r="U5" s="7">
        <v>105.84399999999999</v>
      </c>
      <c r="V5" s="7">
        <v>204.65479999999999</v>
      </c>
      <c r="W5" s="7">
        <v>17.500789999999999</v>
      </c>
      <c r="X5" s="7">
        <v>90.901250000000005</v>
      </c>
      <c r="Y5" s="7">
        <v>21.83972</v>
      </c>
      <c r="Z5" s="7">
        <v>39.679229999999997</v>
      </c>
      <c r="AA5" s="7">
        <v>111.1561</v>
      </c>
      <c r="AB5" s="7">
        <v>70.351849999999999</v>
      </c>
      <c r="AC5" s="7">
        <v>99.529499999999999</v>
      </c>
      <c r="AD5" s="7">
        <v>125.0367</v>
      </c>
      <c r="AE5" s="7">
        <v>86.929180000000002</v>
      </c>
      <c r="AF5" s="7">
        <v>37.724510000000002</v>
      </c>
      <c r="AG5" s="7">
        <v>95.937920000000005</v>
      </c>
      <c r="AH5" s="7">
        <v>86.678089999999997</v>
      </c>
      <c r="AI5" s="7">
        <v>42.370570000000001</v>
      </c>
      <c r="AJ5" s="7">
        <v>83.669449999999998</v>
      </c>
      <c r="AK5" s="7"/>
    </row>
    <row r="6" spans="1:37">
      <c r="A6" s="5">
        <v>45056</v>
      </c>
      <c r="B6" s="7">
        <v>14</v>
      </c>
      <c r="C6" s="7">
        <v>168.12639999999999</v>
      </c>
      <c r="D6" s="7">
        <v>423.6121</v>
      </c>
      <c r="E6" s="7">
        <v>122.68770000000001</v>
      </c>
      <c r="F6" s="7">
        <v>516.96140000000003</v>
      </c>
      <c r="G6" s="7">
        <v>301.48520000000002</v>
      </c>
      <c r="H6" s="7">
        <v>131.46209999999999</v>
      </c>
      <c r="I6" s="7">
        <v>88.925380000000004</v>
      </c>
      <c r="J6" s="7">
        <v>139.3323</v>
      </c>
      <c r="K6" s="7">
        <v>611.22559999999999</v>
      </c>
      <c r="L6" s="7">
        <v>350.5462</v>
      </c>
      <c r="M6" s="7">
        <v>202.45910000000001</v>
      </c>
      <c r="N6" s="7">
        <v>665.72119999999995</v>
      </c>
      <c r="O6" s="7">
        <v>413.39460000000003</v>
      </c>
      <c r="P6" s="7">
        <v>344.21890000000002</v>
      </c>
      <c r="Q6" s="7">
        <v>220.81960000000001</v>
      </c>
      <c r="R6" s="7">
        <v>195.78819999999999</v>
      </c>
      <c r="S6" s="7">
        <v>320.58909999999997</v>
      </c>
      <c r="T6" s="7">
        <v>377.05500000000001</v>
      </c>
      <c r="U6" s="7">
        <v>156.17070000000001</v>
      </c>
      <c r="V6" s="7">
        <v>415.77249999999998</v>
      </c>
      <c r="W6" s="7">
        <v>54.304070000000003</v>
      </c>
      <c r="X6" s="7">
        <v>269.77480000000003</v>
      </c>
      <c r="Y6" s="7">
        <v>33.334409999999998</v>
      </c>
      <c r="Z6" s="7">
        <v>129.47219999999999</v>
      </c>
      <c r="AA6" s="7">
        <v>192.99189999999999</v>
      </c>
      <c r="AB6" s="7">
        <v>140.34139999999999</v>
      </c>
      <c r="AC6" s="7">
        <v>195.46019999999999</v>
      </c>
      <c r="AD6" s="7">
        <v>251.76179999999999</v>
      </c>
      <c r="AE6" s="7">
        <v>355.63279999999997</v>
      </c>
      <c r="AF6" s="7">
        <v>87.739850000000004</v>
      </c>
      <c r="AG6" s="7">
        <v>235.40629999999999</v>
      </c>
      <c r="AH6" s="7">
        <v>150.58789999999999</v>
      </c>
      <c r="AI6" s="7">
        <v>138.7998</v>
      </c>
      <c r="AJ6" s="7">
        <v>124.74</v>
      </c>
      <c r="AK6" s="7"/>
    </row>
    <row r="7" spans="1:37">
      <c r="A7" s="5">
        <v>45058</v>
      </c>
      <c r="B7" s="7">
        <v>16</v>
      </c>
      <c r="C7" s="7">
        <v>361.0419</v>
      </c>
      <c r="D7" s="7">
        <v>483.49740000000003</v>
      </c>
      <c r="E7" s="7">
        <v>405.72890000000001</v>
      </c>
      <c r="F7" s="7">
        <v>1346.7</v>
      </c>
      <c r="G7" s="7">
        <v>579.80449999999996</v>
      </c>
      <c r="H7" s="7">
        <v>244.3879</v>
      </c>
      <c r="I7" s="7">
        <v>262.4049</v>
      </c>
      <c r="J7" s="7">
        <v>248.27330000000001</v>
      </c>
      <c r="K7" s="7">
        <v>1143.085</v>
      </c>
      <c r="L7" s="7">
        <v>618.34519999999998</v>
      </c>
      <c r="M7" s="7">
        <v>436.4984</v>
      </c>
      <c r="N7" s="7">
        <v>1031.8720000000001</v>
      </c>
      <c r="O7" s="7">
        <v>1069.9760000000001</v>
      </c>
      <c r="P7" s="7">
        <v>571.57799999999997</v>
      </c>
      <c r="Q7" s="7">
        <v>421.12419999999997</v>
      </c>
      <c r="R7" s="7">
        <v>648.25660000000005</v>
      </c>
      <c r="S7" s="7">
        <v>654.54719999999998</v>
      </c>
      <c r="T7" s="7">
        <v>381.87119999999999</v>
      </c>
      <c r="U7" s="7">
        <v>394.7663</v>
      </c>
      <c r="V7" s="7">
        <v>785.79949999999997</v>
      </c>
      <c r="W7" s="7">
        <v>97.298500000000004</v>
      </c>
      <c r="X7" s="7">
        <v>378.16399999999999</v>
      </c>
      <c r="Y7" s="7">
        <v>58.018230000000003</v>
      </c>
      <c r="Z7" s="7">
        <v>265.34339999999997</v>
      </c>
      <c r="AA7" s="7">
        <v>291.37310000000002</v>
      </c>
      <c r="AB7" s="7">
        <v>275.32209999999998</v>
      </c>
      <c r="AC7" s="7">
        <v>312.96910000000003</v>
      </c>
      <c r="AD7" s="7">
        <v>406.38200000000001</v>
      </c>
      <c r="AE7" s="7">
        <v>592.90049999999997</v>
      </c>
      <c r="AF7" s="7">
        <v>101.58320000000001</v>
      </c>
      <c r="AG7" s="7">
        <v>378.47539999999998</v>
      </c>
      <c r="AH7" s="7">
        <v>262.2885</v>
      </c>
      <c r="AI7" s="7">
        <v>323.97699999999998</v>
      </c>
      <c r="AJ7" s="7">
        <v>325.17689999999999</v>
      </c>
      <c r="AK7" s="7"/>
    </row>
    <row r="8" spans="1:37">
      <c r="A8" s="5">
        <v>45061</v>
      </c>
      <c r="B8" s="7">
        <v>19</v>
      </c>
      <c r="C8" s="7">
        <v>731.3818</v>
      </c>
      <c r="D8" s="7">
        <v>1253.723</v>
      </c>
      <c r="E8" s="7">
        <v>574.91200000000003</v>
      </c>
      <c r="F8" s="7">
        <v>2268.8670000000002</v>
      </c>
      <c r="G8" s="7">
        <v>1071.1679999999999</v>
      </c>
      <c r="H8" s="7">
        <v>328.94630000000001</v>
      </c>
      <c r="I8" s="7">
        <v>472.20420000000001</v>
      </c>
      <c r="J8" s="7">
        <v>299.8322</v>
      </c>
      <c r="K8" s="7"/>
      <c r="L8" s="7">
        <v>866.21519999999998</v>
      </c>
      <c r="M8" s="7">
        <v>1232.904</v>
      </c>
      <c r="N8" s="7">
        <v>1629.2</v>
      </c>
      <c r="O8" s="7">
        <v>745.4855</v>
      </c>
      <c r="P8" s="7">
        <v>1414.3620000000001</v>
      </c>
      <c r="Q8" s="7">
        <v>1114.394</v>
      </c>
      <c r="R8" s="7">
        <v>1108.4870000000001</v>
      </c>
      <c r="S8" s="7">
        <v>1246.0640000000001</v>
      </c>
      <c r="T8" s="7">
        <v>750.2</v>
      </c>
      <c r="U8" s="7">
        <v>1025.3219999999999</v>
      </c>
      <c r="V8" s="7">
        <v>1584.375</v>
      </c>
      <c r="W8" s="7">
        <v>408.31079999999997</v>
      </c>
      <c r="X8" s="7">
        <v>1007.182</v>
      </c>
      <c r="Y8" s="7">
        <v>112.447</v>
      </c>
      <c r="Z8" s="7">
        <v>751.25229999999999</v>
      </c>
      <c r="AA8" s="7">
        <v>368.75920000000002</v>
      </c>
      <c r="AB8" s="7">
        <v>816.01009999999997</v>
      </c>
      <c r="AC8" s="7">
        <v>703.50969999999995</v>
      </c>
      <c r="AD8" s="7">
        <v>724.11180000000002</v>
      </c>
      <c r="AE8" s="7">
        <v>936.9796</v>
      </c>
      <c r="AF8" s="7">
        <v>183.83019999999999</v>
      </c>
      <c r="AG8" s="7">
        <v>908.57039999999995</v>
      </c>
      <c r="AH8" s="7">
        <v>315.21800000000002</v>
      </c>
      <c r="AI8" s="7">
        <v>580.39509999999996</v>
      </c>
      <c r="AJ8" s="7">
        <v>796.3845</v>
      </c>
      <c r="AK8" s="7"/>
    </row>
    <row r="9" spans="1:37">
      <c r="A9" s="5">
        <v>45062</v>
      </c>
      <c r="B9" s="7">
        <v>20</v>
      </c>
      <c r="C9" s="7">
        <v>1069.059</v>
      </c>
      <c r="D9" s="7"/>
      <c r="E9" s="7">
        <v>664.28179999999998</v>
      </c>
      <c r="F9" s="7"/>
      <c r="G9" s="7">
        <v>1350.425</v>
      </c>
      <c r="H9" s="7">
        <v>466.7475</v>
      </c>
      <c r="I9" s="7">
        <v>786.21960000000001</v>
      </c>
      <c r="J9" s="7">
        <v>500.83929999999998</v>
      </c>
      <c r="K9" s="7"/>
      <c r="L9" s="7">
        <v>1104.8810000000001</v>
      </c>
      <c r="M9" s="7">
        <v>1378.5989999999999</v>
      </c>
      <c r="N9" s="7">
        <v>2492.5709999999999</v>
      </c>
      <c r="O9" s="7"/>
      <c r="P9" s="7"/>
      <c r="Q9" s="7">
        <v>1338.654</v>
      </c>
      <c r="R9" s="7">
        <v>2029.441</v>
      </c>
      <c r="S9" s="7"/>
      <c r="T9" s="7">
        <v>1559.2650000000001</v>
      </c>
      <c r="U9" s="7">
        <v>985.07590000000005</v>
      </c>
      <c r="V9" s="7">
        <v>2034.527</v>
      </c>
      <c r="W9" s="7">
        <v>730.78570000000002</v>
      </c>
      <c r="X9" s="7">
        <v>1309.758</v>
      </c>
      <c r="Y9" s="7">
        <v>152.17070000000001</v>
      </c>
      <c r="Z9" s="7">
        <v>1127.886</v>
      </c>
      <c r="AA9" s="7"/>
      <c r="AB9" s="7">
        <v>1516.8040000000001</v>
      </c>
      <c r="AC9" s="7">
        <v>754.11800000000005</v>
      </c>
      <c r="AD9" s="7">
        <v>768.45349999999996</v>
      </c>
      <c r="AE9" s="7"/>
      <c r="AF9" s="7">
        <v>292.58330000000001</v>
      </c>
      <c r="AG9" s="7">
        <v>990.41250000000002</v>
      </c>
      <c r="AH9" s="7">
        <v>606.0684</v>
      </c>
      <c r="AI9" s="7">
        <v>959.48630000000003</v>
      </c>
      <c r="AJ9" s="7">
        <v>1221.576</v>
      </c>
      <c r="AK9" s="7"/>
    </row>
    <row r="10" spans="1:37">
      <c r="A10" s="5">
        <v>45063</v>
      </c>
      <c r="B10" s="7">
        <v>21</v>
      </c>
      <c r="C10" s="7">
        <v>1941.2619999999999</v>
      </c>
      <c r="D10" s="7">
        <v>2094.2399999999998</v>
      </c>
      <c r="E10" s="7"/>
      <c r="F10" s="7"/>
      <c r="G10" s="7"/>
      <c r="H10" s="7">
        <v>614.34690000000001</v>
      </c>
      <c r="I10" s="7">
        <v>1345.3130000000001</v>
      </c>
      <c r="J10" s="7"/>
      <c r="K10" s="7"/>
      <c r="L10" s="7">
        <v>1378.4690000000001</v>
      </c>
      <c r="M10" s="7"/>
      <c r="N10" s="7"/>
      <c r="O10" s="7"/>
      <c r="P10" s="7">
        <v>1932.8420000000001</v>
      </c>
      <c r="Q10" s="7">
        <v>1975.3510000000001</v>
      </c>
      <c r="R10" s="7"/>
      <c r="S10" s="7"/>
      <c r="T10" s="7">
        <v>1480.671</v>
      </c>
      <c r="U10" s="7">
        <v>1593.162</v>
      </c>
      <c r="V10" s="7"/>
      <c r="W10" s="7">
        <v>1159.0419999999999</v>
      </c>
      <c r="X10" s="7">
        <v>1599.402</v>
      </c>
      <c r="Y10" s="7">
        <v>243.82390000000001</v>
      </c>
      <c r="Z10" s="7">
        <v>1844.422</v>
      </c>
      <c r="AA10" s="7"/>
      <c r="AB10" s="7">
        <v>1592.585</v>
      </c>
      <c r="AC10" s="7">
        <v>1151.115</v>
      </c>
      <c r="AD10" s="7">
        <v>897.58429999999998</v>
      </c>
      <c r="AE10" s="7"/>
      <c r="AF10" s="7">
        <v>357.81020000000001</v>
      </c>
      <c r="AG10" s="7"/>
      <c r="AH10" s="7">
        <v>732.31690000000003</v>
      </c>
      <c r="AI10" s="7">
        <v>1044.4390000000001</v>
      </c>
      <c r="AJ10" s="7">
        <v>1623.896</v>
      </c>
      <c r="AK10" s="7"/>
    </row>
    <row r="11" spans="1:37">
      <c r="A11" s="5">
        <v>45064</v>
      </c>
      <c r="B11" s="7">
        <v>22</v>
      </c>
      <c r="C11" s="7">
        <v>2459.5680000000002</v>
      </c>
      <c r="D11" s="7"/>
      <c r="E11" s="7"/>
      <c r="F11" s="7"/>
      <c r="G11" s="7"/>
      <c r="H11" s="7">
        <v>587.19190000000003</v>
      </c>
      <c r="I11" s="7">
        <v>1564.702</v>
      </c>
      <c r="J11" s="7"/>
      <c r="K11" s="7"/>
      <c r="L11" s="7">
        <v>1723.1089999999999</v>
      </c>
      <c r="M11" s="7"/>
      <c r="N11" s="7"/>
      <c r="O11" s="7"/>
      <c r="P11" s="7">
        <v>2366.3130000000001</v>
      </c>
      <c r="Q11" s="7">
        <v>1957.7760000000001</v>
      </c>
      <c r="R11" s="7"/>
      <c r="S11" s="7"/>
      <c r="T11" s="7">
        <v>1477.0409999999999</v>
      </c>
      <c r="U11" s="7"/>
      <c r="V11" s="7"/>
      <c r="W11" s="7">
        <v>1313.7850000000001</v>
      </c>
      <c r="X11" s="7">
        <v>2121.5500000000002</v>
      </c>
      <c r="Y11" s="7">
        <v>351.3415</v>
      </c>
      <c r="Z11" s="7">
        <v>2167.8009999999999</v>
      </c>
      <c r="AA11" s="7"/>
      <c r="AB11" s="7">
        <v>2009.318</v>
      </c>
      <c r="AC11" s="7">
        <v>1379.809</v>
      </c>
      <c r="AD11" s="7">
        <v>1134.511</v>
      </c>
      <c r="AE11" s="7"/>
      <c r="AF11" s="7">
        <v>353.87819999999999</v>
      </c>
      <c r="AG11" s="7"/>
      <c r="AH11" s="7">
        <v>1063.05</v>
      </c>
      <c r="AI11" s="7">
        <v>1202.7919999999999</v>
      </c>
      <c r="AJ11" s="7"/>
      <c r="AK11" s="7"/>
    </row>
    <row r="12" spans="1:37">
      <c r="A12" s="5">
        <v>45065</v>
      </c>
      <c r="B12" s="7">
        <v>23</v>
      </c>
      <c r="C12" s="7"/>
      <c r="D12" s="7"/>
      <c r="E12" s="7"/>
      <c r="F12" s="7"/>
      <c r="G12" s="7"/>
      <c r="H12" s="7"/>
      <c r="I12" s="7">
        <v>2152.0680000000002</v>
      </c>
      <c r="J12" s="7"/>
      <c r="K12" s="7"/>
      <c r="L12" s="7">
        <v>2110.5610000000001</v>
      </c>
      <c r="M12" s="7"/>
      <c r="N12" s="7"/>
      <c r="O12" s="7"/>
      <c r="P12" s="7"/>
      <c r="Q12" s="7">
        <v>2269.8330000000001</v>
      </c>
      <c r="R12" s="7"/>
      <c r="S12" s="7"/>
      <c r="T12" s="7"/>
      <c r="U12" s="7"/>
      <c r="V12" s="7"/>
      <c r="W12" s="7">
        <v>2082.69</v>
      </c>
      <c r="X12" s="7"/>
      <c r="Y12" s="7">
        <v>477.89850000000001</v>
      </c>
      <c r="Z12" s="7"/>
      <c r="AA12" s="7"/>
      <c r="AB12" s="7"/>
      <c r="AC12" s="7">
        <v>1311.953</v>
      </c>
      <c r="AD12" s="7">
        <v>1708.278</v>
      </c>
      <c r="AE12" s="7"/>
      <c r="AF12" s="7">
        <v>497.4008</v>
      </c>
      <c r="AG12" s="7"/>
      <c r="AH12" s="7">
        <v>1081.373</v>
      </c>
      <c r="AI12" s="7">
        <v>1274.057</v>
      </c>
      <c r="AJ12" s="7"/>
      <c r="AK12" s="7"/>
    </row>
    <row r="13" spans="1:37">
      <c r="A13" s="5">
        <v>45067</v>
      </c>
      <c r="B13" s="7">
        <v>25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>
        <v>625.31420000000003</v>
      </c>
      <c r="Z13" s="7"/>
      <c r="AA13" s="7"/>
      <c r="AB13" s="7"/>
      <c r="AC13" s="7"/>
      <c r="AD13" s="7">
        <v>1521.2360000000001</v>
      </c>
      <c r="AE13" s="7"/>
      <c r="AF13" s="7">
        <v>795.84640000000002</v>
      </c>
      <c r="AG13" s="7"/>
      <c r="AH13" s="7">
        <v>1478.9970000000001</v>
      </c>
      <c r="AI13" s="7">
        <v>1261.4190000000001</v>
      </c>
      <c r="AJ13" s="7"/>
      <c r="AK13" s="7"/>
    </row>
    <row r="14" spans="1:37">
      <c r="A14" s="5">
        <v>45068</v>
      </c>
      <c r="B14" s="7">
        <v>26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>
        <v>813.41750000000002</v>
      </c>
      <c r="Z14" s="7"/>
      <c r="AA14" s="7"/>
      <c r="AB14" s="7"/>
      <c r="AC14" s="7"/>
      <c r="AD14" s="7">
        <v>2101.4969999999998</v>
      </c>
      <c r="AE14" s="7"/>
      <c r="AF14" s="7">
        <v>914.4</v>
      </c>
      <c r="AG14" s="7"/>
      <c r="AH14" s="7">
        <v>1550.336</v>
      </c>
      <c r="AI14" s="7"/>
      <c r="AJ14" s="7"/>
      <c r="AK14" s="7"/>
    </row>
    <row r="15" spans="1:37">
      <c r="A15" s="5">
        <v>45069</v>
      </c>
      <c r="B15" s="7">
        <v>27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>
        <v>1121.1859999999999</v>
      </c>
      <c r="Z15" s="7"/>
      <c r="AA15" s="7"/>
      <c r="AB15" s="7"/>
      <c r="AC15" s="7"/>
      <c r="AD15" s="7"/>
      <c r="AE15" s="7"/>
      <c r="AF15" s="7">
        <v>987.12</v>
      </c>
      <c r="AG15" s="7"/>
      <c r="AH15" s="7">
        <v>1564.1369999999999</v>
      </c>
      <c r="AI15" s="7"/>
      <c r="AJ15" s="7"/>
      <c r="AK15" s="7"/>
    </row>
    <row r="16" spans="1:37">
      <c r="A16" s="5">
        <v>45070</v>
      </c>
      <c r="B16" s="7">
        <v>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>
        <v>1319.6310000000001</v>
      </c>
      <c r="Z16" s="7"/>
      <c r="AA16" s="7"/>
      <c r="AB16" s="7"/>
      <c r="AC16" s="7"/>
      <c r="AD16" s="7"/>
      <c r="AE16" s="7"/>
      <c r="AF16" s="7">
        <v>1095.55</v>
      </c>
      <c r="AG16" s="7"/>
      <c r="AH16" s="7">
        <v>1985.8789999999999</v>
      </c>
      <c r="AI16" s="7"/>
      <c r="AJ16" s="7"/>
      <c r="AK16" s="7"/>
    </row>
    <row r="17" spans="1:37">
      <c r="A17" s="5">
        <v>45071</v>
      </c>
      <c r="B17" s="7">
        <v>29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v>1826.953</v>
      </c>
      <c r="Z17" s="7"/>
      <c r="AA17" s="7"/>
      <c r="AB17" s="7"/>
      <c r="AC17" s="7"/>
      <c r="AD17" s="7"/>
      <c r="AE17" s="7"/>
      <c r="AF17" s="7">
        <v>1620.752</v>
      </c>
      <c r="AG17" s="7"/>
      <c r="AH17" s="7"/>
      <c r="AI17" s="7"/>
      <c r="AJ17" s="7"/>
      <c r="AK17" s="7"/>
    </row>
    <row r="18" spans="1:37">
      <c r="A18" s="5">
        <v>45072</v>
      </c>
      <c r="B18" s="7">
        <v>30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>
        <v>1620.2829999999999</v>
      </c>
      <c r="AG18" s="7"/>
      <c r="AH18" s="7"/>
      <c r="AI18" s="7"/>
      <c r="AJ18" s="7"/>
      <c r="AK18" s="7"/>
    </row>
    <row r="19" spans="1:37">
      <c r="A19" s="5">
        <v>45073</v>
      </c>
      <c r="B19" s="7">
        <v>31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>
        <v>1887.085</v>
      </c>
      <c r="AG19" s="7"/>
      <c r="AH19" s="7"/>
      <c r="AI19" s="7"/>
      <c r="AJ19" s="7"/>
      <c r="AK19" s="7"/>
    </row>
    <row r="20" spans="1:37">
      <c r="A20" s="5">
        <v>45074</v>
      </c>
      <c r="B20" s="7">
        <v>32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>
        <v>2467.2040000000002</v>
      </c>
      <c r="AG20" s="7"/>
      <c r="AH20" s="7"/>
      <c r="AI20" s="7"/>
      <c r="AJ20" s="7"/>
      <c r="AK20" s="7"/>
    </row>
  </sheetData>
  <mergeCells count="4">
    <mergeCell ref="C2:K2"/>
    <mergeCell ref="L2:T2"/>
    <mergeCell ref="U2:AB2"/>
    <mergeCell ref="AC2:AK2"/>
  </mergeCells>
  <phoneticPr fontId="2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6"/>
  <sheetViews>
    <sheetView topLeftCell="A25" workbookViewId="0">
      <selection activeCell="A2" sqref="A2"/>
    </sheetView>
  </sheetViews>
  <sheetFormatPr baseColWidth="10" defaultColWidth="8.83203125" defaultRowHeight="15"/>
  <cols>
    <col min="1" max="7" width="8.6640625" style="1"/>
  </cols>
  <sheetData>
    <row r="1" spans="1:5">
      <c r="A1" s="1" t="s">
        <v>793</v>
      </c>
    </row>
    <row r="2" spans="1:5">
      <c r="B2" s="30" t="s">
        <v>606</v>
      </c>
      <c r="C2" s="30" t="s">
        <v>792</v>
      </c>
      <c r="D2" s="30" t="s">
        <v>642</v>
      </c>
      <c r="E2" s="30" t="s">
        <v>782</v>
      </c>
    </row>
    <row r="3" spans="1:5">
      <c r="A3" s="7">
        <v>19</v>
      </c>
      <c r="B3" s="7">
        <v>1</v>
      </c>
      <c r="C3" s="7"/>
      <c r="D3" s="7"/>
      <c r="E3" s="7"/>
    </row>
    <row r="4" spans="1:5">
      <c r="A4" s="7">
        <v>19</v>
      </c>
      <c r="B4" s="7">
        <v>1</v>
      </c>
      <c r="C4" s="7"/>
      <c r="D4" s="7"/>
      <c r="E4" s="7"/>
    </row>
    <row r="5" spans="1:5">
      <c r="A5" s="7">
        <v>20</v>
      </c>
      <c r="B5" s="7">
        <v>1</v>
      </c>
      <c r="C5" s="7"/>
      <c r="D5" s="7"/>
      <c r="E5" s="7"/>
    </row>
    <row r="6" spans="1:5">
      <c r="A6" s="7">
        <v>20</v>
      </c>
      <c r="B6" s="7">
        <v>1</v>
      </c>
      <c r="C6" s="7"/>
      <c r="D6" s="7"/>
      <c r="E6" s="7"/>
    </row>
    <row r="7" spans="1:5">
      <c r="A7" s="7">
        <v>21</v>
      </c>
      <c r="B7" s="7">
        <v>1</v>
      </c>
      <c r="C7" s="7"/>
      <c r="D7" s="7"/>
      <c r="E7" s="7"/>
    </row>
    <row r="8" spans="1:5">
      <c r="A8" s="7">
        <v>21</v>
      </c>
      <c r="B8" s="7">
        <v>1</v>
      </c>
      <c r="C8" s="7"/>
      <c r="D8" s="7"/>
      <c r="E8" s="7"/>
    </row>
    <row r="9" spans="1:5">
      <c r="A9" s="7">
        <v>22</v>
      </c>
      <c r="B9" s="7">
        <v>1</v>
      </c>
      <c r="C9" s="7"/>
      <c r="D9" s="7"/>
      <c r="E9" s="7"/>
    </row>
    <row r="10" spans="1:5">
      <c r="A10" s="7">
        <v>22</v>
      </c>
      <c r="B10" s="7">
        <v>1</v>
      </c>
      <c r="C10" s="7"/>
      <c r="D10" s="7"/>
      <c r="E10" s="7"/>
    </row>
    <row r="11" spans="1:5">
      <c r="A11" s="7">
        <v>23</v>
      </c>
      <c r="B11" s="7">
        <v>1</v>
      </c>
      <c r="C11" s="7"/>
      <c r="D11" s="7"/>
      <c r="E11" s="7"/>
    </row>
    <row r="12" spans="1:5">
      <c r="A12" s="7">
        <v>19</v>
      </c>
      <c r="B12" s="7"/>
      <c r="C12" s="7">
        <v>1</v>
      </c>
      <c r="D12" s="7"/>
      <c r="E12" s="7"/>
    </row>
    <row r="13" spans="1:5">
      <c r="A13" s="7">
        <v>19</v>
      </c>
      <c r="B13" s="7"/>
      <c r="C13" s="7">
        <v>1</v>
      </c>
      <c r="D13" s="7"/>
      <c r="E13" s="7"/>
    </row>
    <row r="14" spans="1:5">
      <c r="A14" s="7">
        <v>20</v>
      </c>
      <c r="B14" s="7"/>
      <c r="C14" s="7">
        <v>1</v>
      </c>
      <c r="D14" s="7"/>
      <c r="E14" s="7"/>
    </row>
    <row r="15" spans="1:5">
      <c r="A15" s="7">
        <v>20</v>
      </c>
      <c r="B15" s="7"/>
      <c r="C15" s="7">
        <v>1</v>
      </c>
      <c r="D15" s="7"/>
      <c r="E15" s="7"/>
    </row>
    <row r="16" spans="1:5">
      <c r="A16" s="7">
        <v>20</v>
      </c>
      <c r="B16" s="7"/>
      <c r="C16" s="7">
        <v>1</v>
      </c>
      <c r="D16" s="7"/>
      <c r="E16" s="7"/>
    </row>
    <row r="17" spans="1:5">
      <c r="A17" s="7">
        <v>22</v>
      </c>
      <c r="B17" s="7"/>
      <c r="C17" s="7">
        <v>1</v>
      </c>
      <c r="D17" s="7"/>
      <c r="E17" s="7"/>
    </row>
    <row r="18" spans="1:5">
      <c r="A18" s="7">
        <v>22</v>
      </c>
      <c r="B18" s="7"/>
      <c r="C18" s="7">
        <v>1</v>
      </c>
      <c r="D18" s="7"/>
      <c r="E18" s="7"/>
    </row>
    <row r="19" spans="1:5">
      <c r="A19" s="7">
        <v>23</v>
      </c>
      <c r="B19" s="7"/>
      <c r="C19" s="7">
        <v>1</v>
      </c>
      <c r="D19" s="7"/>
      <c r="E19" s="7"/>
    </row>
    <row r="20" spans="1:5">
      <c r="A20" s="7">
        <v>23</v>
      </c>
      <c r="B20" s="7"/>
      <c r="C20" s="7">
        <v>1</v>
      </c>
      <c r="D20" s="7"/>
      <c r="E20" s="7"/>
    </row>
    <row r="21" spans="1:5">
      <c r="A21" s="7">
        <v>19</v>
      </c>
      <c r="B21" s="7"/>
      <c r="C21" s="7"/>
      <c r="D21" s="7">
        <v>1</v>
      </c>
      <c r="E21" s="7"/>
    </row>
    <row r="22" spans="1:5">
      <c r="A22" s="7">
        <v>20</v>
      </c>
      <c r="B22" s="7"/>
      <c r="C22" s="7"/>
      <c r="D22" s="7">
        <v>1</v>
      </c>
      <c r="E22" s="7"/>
    </row>
    <row r="23" spans="1:5">
      <c r="A23" s="7">
        <v>22</v>
      </c>
      <c r="B23" s="7"/>
      <c r="C23" s="7"/>
      <c r="D23" s="7">
        <v>1</v>
      </c>
      <c r="E23" s="7"/>
    </row>
    <row r="24" spans="1:5">
      <c r="A24" s="7">
        <v>22</v>
      </c>
      <c r="B24" s="7"/>
      <c r="C24" s="7"/>
      <c r="D24" s="7">
        <v>1</v>
      </c>
      <c r="E24" s="7"/>
    </row>
    <row r="25" spans="1:5">
      <c r="A25" s="7">
        <v>22</v>
      </c>
      <c r="B25" s="7"/>
      <c r="C25" s="7"/>
      <c r="D25" s="7">
        <v>1</v>
      </c>
      <c r="E25" s="7"/>
    </row>
    <row r="26" spans="1:5">
      <c r="A26" s="7">
        <v>23</v>
      </c>
      <c r="B26" s="7"/>
      <c r="C26" s="7"/>
      <c r="D26" s="7">
        <v>1</v>
      </c>
      <c r="E26" s="7"/>
    </row>
    <row r="27" spans="1:5">
      <c r="A27" s="7">
        <v>23</v>
      </c>
      <c r="B27" s="7"/>
      <c r="C27" s="7"/>
      <c r="D27" s="7">
        <v>1</v>
      </c>
      <c r="E27" s="7"/>
    </row>
    <row r="28" spans="1:5">
      <c r="A28" s="7">
        <v>29</v>
      </c>
      <c r="B28" s="7"/>
      <c r="C28" s="7"/>
      <c r="D28" s="7">
        <v>1</v>
      </c>
      <c r="E28" s="7"/>
    </row>
    <row r="29" spans="1:5">
      <c r="A29" s="7">
        <v>19</v>
      </c>
      <c r="B29" s="7"/>
      <c r="C29" s="7"/>
      <c r="D29" s="7"/>
      <c r="E29" s="7">
        <v>1</v>
      </c>
    </row>
    <row r="30" spans="1:5">
      <c r="A30" s="7">
        <v>21</v>
      </c>
      <c r="B30" s="7"/>
      <c r="C30" s="7"/>
      <c r="D30" s="7"/>
      <c r="E30" s="7">
        <v>1</v>
      </c>
    </row>
    <row r="31" spans="1:5">
      <c r="A31" s="7">
        <v>22</v>
      </c>
      <c r="B31" s="7"/>
      <c r="C31" s="7"/>
      <c r="D31" s="7"/>
      <c r="E31" s="7">
        <v>1</v>
      </c>
    </row>
    <row r="32" spans="1:5">
      <c r="A32" s="7">
        <v>25</v>
      </c>
      <c r="B32" s="7"/>
      <c r="C32" s="7"/>
      <c r="D32" s="7"/>
      <c r="E32" s="7">
        <v>1</v>
      </c>
    </row>
    <row r="33" spans="1:5">
      <c r="A33" s="7">
        <v>26</v>
      </c>
      <c r="B33" s="7"/>
      <c r="C33" s="7"/>
      <c r="D33" s="7"/>
      <c r="E33" s="7">
        <v>1</v>
      </c>
    </row>
    <row r="34" spans="1:5">
      <c r="A34" s="7">
        <v>26</v>
      </c>
      <c r="B34" s="7"/>
      <c r="C34" s="7"/>
      <c r="D34" s="7"/>
      <c r="E34" s="7">
        <v>1</v>
      </c>
    </row>
    <row r="35" spans="1:5">
      <c r="A35" s="7">
        <v>28</v>
      </c>
      <c r="B35" s="7"/>
      <c r="C35" s="7"/>
      <c r="D35" s="7"/>
      <c r="E35" s="7">
        <v>1</v>
      </c>
    </row>
    <row r="36" spans="1:5">
      <c r="A36" s="7">
        <v>32</v>
      </c>
      <c r="B36" s="7"/>
      <c r="C36" s="7"/>
      <c r="D36" s="7"/>
      <c r="E36" s="7">
        <v>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/>
  </sheetViews>
  <sheetFormatPr baseColWidth="10" defaultColWidth="8.83203125" defaultRowHeight="15"/>
  <cols>
    <col min="1" max="7" width="8.6640625" style="1"/>
  </cols>
  <sheetData>
    <row r="1" spans="1:7">
      <c r="A1" s="1" t="s">
        <v>192</v>
      </c>
      <c r="B1" s="1" t="s">
        <v>189</v>
      </c>
      <c r="E1" s="1" t="s">
        <v>190</v>
      </c>
    </row>
    <row r="2" spans="1:7">
      <c r="A2" s="1" t="s">
        <v>25</v>
      </c>
      <c r="B2" s="1">
        <v>1</v>
      </c>
      <c r="C2" s="1">
        <v>1</v>
      </c>
      <c r="D2" s="1">
        <v>1</v>
      </c>
      <c r="E2" s="1">
        <v>12.67253590640599</v>
      </c>
      <c r="F2" s="1">
        <v>10.589859823014034</v>
      </c>
      <c r="G2" s="1">
        <v>12.277254823982359</v>
      </c>
    </row>
    <row r="3" spans="1:7">
      <c r="A3" s="1" t="s">
        <v>39</v>
      </c>
      <c r="B3" s="1">
        <v>1</v>
      </c>
      <c r="C3" s="1">
        <v>1</v>
      </c>
      <c r="D3" s="1">
        <v>1</v>
      </c>
      <c r="E3" s="1">
        <v>16.065836838426563</v>
      </c>
      <c r="F3" s="1">
        <v>17.519548706074094</v>
      </c>
      <c r="G3" s="1">
        <v>16.127594335913358</v>
      </c>
    </row>
    <row r="4" spans="1:7">
      <c r="A4" s="1" t="s">
        <v>37</v>
      </c>
      <c r="B4" s="1">
        <v>1</v>
      </c>
      <c r="C4" s="1">
        <v>1</v>
      </c>
      <c r="D4" s="1">
        <v>1</v>
      </c>
      <c r="E4" s="1">
        <v>16.259473288029728</v>
      </c>
      <c r="F4" s="1">
        <v>13.48142484587008</v>
      </c>
      <c r="G4" s="1">
        <v>12.216715256817592</v>
      </c>
    </row>
    <row r="5" spans="1:7">
      <c r="A5" s="1" t="s">
        <v>191</v>
      </c>
      <c r="B5" s="1">
        <v>1</v>
      </c>
      <c r="C5" s="1">
        <v>1</v>
      </c>
      <c r="D5" s="1">
        <v>1</v>
      </c>
      <c r="E5" s="1">
        <v>5.8594065236708541</v>
      </c>
      <c r="F5" s="1">
        <v>4.1190364703480569</v>
      </c>
      <c r="G5" s="1">
        <v>6.1689248588027707</v>
      </c>
    </row>
    <row r="6" spans="1:7">
      <c r="A6" s="1" t="s">
        <v>71</v>
      </c>
      <c r="B6" s="1">
        <v>1</v>
      </c>
      <c r="C6" s="1">
        <v>1</v>
      </c>
      <c r="D6" s="1">
        <v>1</v>
      </c>
      <c r="E6" s="1">
        <v>2.6534745109853186</v>
      </c>
      <c r="F6" s="1">
        <v>1.9116447602717903</v>
      </c>
      <c r="G6" s="1">
        <v>2.4198499682267167</v>
      </c>
    </row>
    <row r="7" spans="1:7">
      <c r="A7" s="1" t="s">
        <v>31</v>
      </c>
      <c r="B7" s="1">
        <v>1</v>
      </c>
      <c r="C7" s="1">
        <v>1</v>
      </c>
      <c r="D7" s="1">
        <v>1</v>
      </c>
      <c r="E7" s="1">
        <v>5.7927497938474177</v>
      </c>
      <c r="F7" s="1">
        <v>7.9207324719300827</v>
      </c>
      <c r="G7" s="1">
        <v>4.7489738569880373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Q18" sqref="Q18"/>
    </sheetView>
  </sheetViews>
  <sheetFormatPr baseColWidth="10" defaultColWidth="8.83203125" defaultRowHeight="15"/>
  <sheetData>
    <row r="1" spans="1:10">
      <c r="A1" s="1" t="s">
        <v>199</v>
      </c>
    </row>
    <row r="2" spans="1:10">
      <c r="A2" s="1"/>
      <c r="B2" s="1" t="s">
        <v>193</v>
      </c>
      <c r="C2" s="1" t="s">
        <v>194</v>
      </c>
      <c r="D2" s="1"/>
      <c r="E2" s="1"/>
      <c r="F2" s="1" t="s">
        <v>195</v>
      </c>
      <c r="G2" s="1"/>
      <c r="H2" s="1"/>
      <c r="I2" s="1"/>
      <c r="J2" s="1"/>
    </row>
    <row r="3" spans="1:10">
      <c r="A3" s="1" t="s">
        <v>2</v>
      </c>
      <c r="B3" s="1">
        <v>0</v>
      </c>
      <c r="C3" s="1">
        <f>180.07-77</f>
        <v>103.07</v>
      </c>
      <c r="D3" s="1">
        <v>4174</v>
      </c>
      <c r="E3" s="1">
        <f>C3*D3</f>
        <v>430214.18</v>
      </c>
      <c r="F3" s="1">
        <f>169-92</f>
        <v>77</v>
      </c>
      <c r="G3" s="1">
        <v>5255</v>
      </c>
      <c r="H3" s="1">
        <f>F3*G3</f>
        <v>404635</v>
      </c>
      <c r="I3" s="1">
        <f>E3/H3</f>
        <v>1.0632154410765258</v>
      </c>
      <c r="J3" s="1">
        <f>I3/I3</f>
        <v>1</v>
      </c>
    </row>
    <row r="4" spans="1:10">
      <c r="A4" s="1"/>
      <c r="B4" s="1">
        <v>6</v>
      </c>
      <c r="C4" s="1">
        <f>169.46-77</f>
        <v>92.460000000000008</v>
      </c>
      <c r="D4" s="1">
        <v>3996</v>
      </c>
      <c r="E4" s="1">
        <f t="shared" ref="E4:E14" si="0">C4*D4</f>
        <v>369470.16000000003</v>
      </c>
      <c r="F4" s="1">
        <f>165.51-92</f>
        <v>73.509999999999991</v>
      </c>
      <c r="G4" s="1">
        <v>5273</v>
      </c>
      <c r="H4" s="1">
        <f t="shared" ref="H4:H14" si="1">F4*G4</f>
        <v>387618.22999999992</v>
      </c>
      <c r="I4" s="1">
        <f t="shared" ref="I4:I14" si="2">E4/H4</f>
        <v>0.95318055603318785</v>
      </c>
      <c r="J4" s="1">
        <f>I4/I3</f>
        <v>0.89650744261960158</v>
      </c>
    </row>
    <row r="5" spans="1:10">
      <c r="A5" s="1"/>
      <c r="B5" s="1">
        <v>12</v>
      </c>
      <c r="C5" s="1">
        <f>177.47-77</f>
        <v>100.47</v>
      </c>
      <c r="D5" s="1">
        <v>3648</v>
      </c>
      <c r="E5" s="1">
        <f t="shared" si="0"/>
        <v>366514.56</v>
      </c>
      <c r="F5" s="1">
        <f>178.29-92</f>
        <v>86.289999999999992</v>
      </c>
      <c r="G5" s="1">
        <v>4886</v>
      </c>
      <c r="H5" s="1">
        <f t="shared" si="1"/>
        <v>421612.93999999994</v>
      </c>
      <c r="I5" s="1">
        <f t="shared" si="2"/>
        <v>0.86931525393883791</v>
      </c>
      <c r="J5" s="1">
        <f>I5/I3</f>
        <v>0.81762850721829228</v>
      </c>
    </row>
    <row r="6" spans="1:10">
      <c r="A6" s="1"/>
      <c r="B6" s="1">
        <v>24</v>
      </c>
      <c r="C6" s="1">
        <f>171.08-77</f>
        <v>94.080000000000013</v>
      </c>
      <c r="D6" s="1">
        <v>3371</v>
      </c>
      <c r="E6" s="1">
        <f t="shared" si="0"/>
        <v>317143.68000000005</v>
      </c>
      <c r="F6" s="1">
        <f>176.68-92</f>
        <v>84.68</v>
      </c>
      <c r="G6" s="1">
        <v>4776</v>
      </c>
      <c r="H6" s="1">
        <f t="shared" si="1"/>
        <v>404431.68000000005</v>
      </c>
      <c r="I6" s="1">
        <f t="shared" si="2"/>
        <v>0.78417121032655013</v>
      </c>
      <c r="J6" s="1">
        <f>I6/I3</f>
        <v>0.73754686024176053</v>
      </c>
    </row>
    <row r="7" spans="1:10">
      <c r="A7" s="1" t="s">
        <v>196</v>
      </c>
      <c r="B7" s="1">
        <v>0</v>
      </c>
      <c r="C7" s="1">
        <f>194.47-77</f>
        <v>117.47</v>
      </c>
      <c r="D7" s="1">
        <v>4641</v>
      </c>
      <c r="E7" s="1">
        <f t="shared" si="0"/>
        <v>545178.27</v>
      </c>
      <c r="F7" s="1">
        <f>179.89-92</f>
        <v>87.889999999999986</v>
      </c>
      <c r="G7" s="1">
        <v>5089</v>
      </c>
      <c r="H7" s="1">
        <f t="shared" si="1"/>
        <v>447272.2099999999</v>
      </c>
      <c r="I7" s="1">
        <f t="shared" si="2"/>
        <v>1.2188959157556427</v>
      </c>
      <c r="J7" s="1">
        <f>I7/I7</f>
        <v>1</v>
      </c>
    </row>
    <row r="8" spans="1:10">
      <c r="A8" s="1"/>
      <c r="B8" s="1">
        <v>6</v>
      </c>
      <c r="C8" s="1">
        <f>187.64-77</f>
        <v>110.63999999999999</v>
      </c>
      <c r="D8" s="1">
        <v>4001</v>
      </c>
      <c r="E8" s="1">
        <f t="shared" si="0"/>
        <v>442670.63999999996</v>
      </c>
      <c r="F8" s="1">
        <f>175.24-92</f>
        <v>83.240000000000009</v>
      </c>
      <c r="G8" s="1">
        <v>5526</v>
      </c>
      <c r="H8" s="1">
        <f t="shared" si="1"/>
        <v>459984.24000000005</v>
      </c>
      <c r="I8" s="1">
        <f t="shared" si="2"/>
        <v>0.96236044956670674</v>
      </c>
      <c r="J8" s="1">
        <f>I8/I7</f>
        <v>0.78953455920811799</v>
      </c>
    </row>
    <row r="9" spans="1:10">
      <c r="A9" s="1"/>
      <c r="B9" s="1">
        <v>12</v>
      </c>
      <c r="C9" s="1">
        <f>192-77</f>
        <v>115</v>
      </c>
      <c r="D9" s="1">
        <v>4252</v>
      </c>
      <c r="E9" s="1">
        <f t="shared" si="0"/>
        <v>488980</v>
      </c>
      <c r="F9" s="1">
        <f>173.39-92</f>
        <v>81.389999999999986</v>
      </c>
      <c r="G9" s="1">
        <v>4254</v>
      </c>
      <c r="H9" s="1">
        <f t="shared" si="1"/>
        <v>346233.05999999994</v>
      </c>
      <c r="I9" s="1">
        <f t="shared" si="2"/>
        <v>1.412285701428974</v>
      </c>
      <c r="J9" s="1">
        <f>I9/I7</f>
        <v>1.1586598028375878</v>
      </c>
    </row>
    <row r="10" spans="1:10">
      <c r="A10" s="1"/>
      <c r="B10" s="1">
        <v>24</v>
      </c>
      <c r="C10" s="1">
        <f>187.13-77</f>
        <v>110.13</v>
      </c>
      <c r="D10" s="1">
        <v>4035</v>
      </c>
      <c r="E10" s="1">
        <f t="shared" si="0"/>
        <v>444374.55</v>
      </c>
      <c r="F10" s="1">
        <f>169.4-92</f>
        <v>77.400000000000006</v>
      </c>
      <c r="G10" s="1">
        <v>4592</v>
      </c>
      <c r="H10" s="1">
        <f t="shared" si="1"/>
        <v>355420.80000000005</v>
      </c>
      <c r="I10" s="1">
        <f t="shared" si="2"/>
        <v>1.2502772769629689</v>
      </c>
      <c r="J10" s="1">
        <f>I10/I7</f>
        <v>1.0257457267693539</v>
      </c>
    </row>
    <row r="11" spans="1:10">
      <c r="A11" s="1" t="s">
        <v>197</v>
      </c>
      <c r="B11" s="1">
        <v>0</v>
      </c>
      <c r="C11" s="1">
        <f>169.13-77</f>
        <v>92.13</v>
      </c>
      <c r="D11" s="1">
        <v>3428</v>
      </c>
      <c r="E11" s="1">
        <f t="shared" si="0"/>
        <v>315821.63999999996</v>
      </c>
      <c r="F11" s="1">
        <f>164.19-92</f>
        <v>72.19</v>
      </c>
      <c r="G11" s="1">
        <v>4829</v>
      </c>
      <c r="H11" s="1">
        <f t="shared" si="1"/>
        <v>348605.51</v>
      </c>
      <c r="I11" s="1">
        <f t="shared" si="2"/>
        <v>0.90595710893955739</v>
      </c>
      <c r="J11" s="1">
        <f>I11/I11</f>
        <v>1</v>
      </c>
    </row>
    <row r="12" spans="1:10">
      <c r="A12" s="1"/>
      <c r="B12" s="1">
        <v>6</v>
      </c>
      <c r="C12" s="1">
        <f>169.26-77</f>
        <v>92.259999999999991</v>
      </c>
      <c r="D12" s="1">
        <v>3435</v>
      </c>
      <c r="E12" s="1">
        <f t="shared" si="0"/>
        <v>316913.09999999998</v>
      </c>
      <c r="F12" s="1">
        <f>157.11-92</f>
        <v>65.110000000000014</v>
      </c>
      <c r="G12" s="1">
        <v>5262</v>
      </c>
      <c r="H12" s="1">
        <f t="shared" si="1"/>
        <v>342608.82000000007</v>
      </c>
      <c r="I12" s="1">
        <f t="shared" si="2"/>
        <v>0.92499982925133073</v>
      </c>
      <c r="J12" s="1">
        <f>I12/I11</f>
        <v>1.0210194501747034</v>
      </c>
    </row>
    <row r="13" spans="1:10">
      <c r="A13" s="1"/>
      <c r="B13" s="1">
        <v>12</v>
      </c>
      <c r="C13" s="1">
        <f>143.64-77</f>
        <v>66.639999999999986</v>
      </c>
      <c r="D13" s="1">
        <v>3016</v>
      </c>
      <c r="E13" s="1">
        <f t="shared" si="0"/>
        <v>200986.23999999996</v>
      </c>
      <c r="F13" s="1">
        <f>161.42-92</f>
        <v>69.419999999999987</v>
      </c>
      <c r="G13" s="1">
        <v>4424</v>
      </c>
      <c r="H13" s="1">
        <f t="shared" si="1"/>
        <v>307114.07999999996</v>
      </c>
      <c r="I13" s="1">
        <f t="shared" si="2"/>
        <v>0.65443512065614184</v>
      </c>
      <c r="J13" s="1">
        <f>I13/I11</f>
        <v>0.72236876801173566</v>
      </c>
    </row>
    <row r="14" spans="1:10">
      <c r="A14" s="1"/>
      <c r="B14" s="1">
        <v>24</v>
      </c>
      <c r="C14" s="1">
        <f>134.31-77</f>
        <v>57.31</v>
      </c>
      <c r="D14" s="1">
        <v>3037</v>
      </c>
      <c r="E14" s="1">
        <f t="shared" si="0"/>
        <v>174050.47</v>
      </c>
      <c r="F14" s="1">
        <f>166.95-92</f>
        <v>74.949999999999989</v>
      </c>
      <c r="G14" s="1">
        <v>4698</v>
      </c>
      <c r="H14" s="1">
        <f t="shared" si="1"/>
        <v>352115.09999999992</v>
      </c>
      <c r="I14" s="1">
        <f t="shared" si="2"/>
        <v>0.49429993203926798</v>
      </c>
      <c r="J14" s="1">
        <f>I14/I11</f>
        <v>0.54561074377776764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"/>
  <sheetViews>
    <sheetView workbookViewId="0">
      <selection activeCell="J4" sqref="J4"/>
    </sheetView>
  </sheetViews>
  <sheetFormatPr baseColWidth="10" defaultColWidth="8.83203125" defaultRowHeight="15"/>
  <cols>
    <col min="1" max="9" width="8.6640625" style="1"/>
  </cols>
  <sheetData>
    <row r="1" spans="1:8">
      <c r="A1" s="1" t="s">
        <v>205</v>
      </c>
      <c r="B1" s="1" t="s">
        <v>812</v>
      </c>
      <c r="F1" s="1" t="s">
        <v>813</v>
      </c>
    </row>
    <row r="2" spans="1:8">
      <c r="B2" s="4" t="s">
        <v>200</v>
      </c>
      <c r="F2" s="4" t="s">
        <v>201</v>
      </c>
    </row>
    <row r="3" spans="1:8">
      <c r="B3" s="1" t="s">
        <v>189</v>
      </c>
      <c r="C3" s="1">
        <v>1</v>
      </c>
      <c r="D3" s="1">
        <v>1</v>
      </c>
      <c r="F3" s="1" t="s">
        <v>189</v>
      </c>
      <c r="G3" s="1">
        <v>1</v>
      </c>
      <c r="H3" s="1">
        <v>1</v>
      </c>
    </row>
    <row r="4" spans="1:8">
      <c r="B4" s="1" t="s">
        <v>202</v>
      </c>
      <c r="C4" s="1">
        <v>0.44621029975161008</v>
      </c>
      <c r="D4" s="1">
        <v>0.52280000305902841</v>
      </c>
      <c r="F4" s="1" t="s">
        <v>202</v>
      </c>
      <c r="G4" s="1">
        <v>0.79432582324643097</v>
      </c>
      <c r="H4" s="1">
        <v>0.63168383177546772</v>
      </c>
    </row>
    <row r="5" spans="1:8">
      <c r="B5" s="1" t="s">
        <v>203</v>
      </c>
      <c r="C5" s="1">
        <v>0.48131016427475176</v>
      </c>
      <c r="D5" s="1">
        <v>0.5118508401021713</v>
      </c>
      <c r="F5" s="1" t="s">
        <v>203</v>
      </c>
      <c r="G5" s="1">
        <v>0.9064117938314421</v>
      </c>
      <c r="H5" s="1">
        <v>0.83159692979398092</v>
      </c>
    </row>
    <row r="6" spans="1:8">
      <c r="B6" s="1" t="s">
        <v>204</v>
      </c>
      <c r="C6" s="1">
        <v>0.30858942503721187</v>
      </c>
      <c r="D6" s="1">
        <v>0.38559085295535578</v>
      </c>
      <c r="F6" s="1" t="s">
        <v>204</v>
      </c>
      <c r="G6" s="1">
        <v>1.2614800058119753</v>
      </c>
      <c r="H6" s="1">
        <v>1.562540129521474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"/>
  <sheetViews>
    <sheetView workbookViewId="0">
      <selection activeCell="B11" sqref="B11"/>
    </sheetView>
  </sheetViews>
  <sheetFormatPr baseColWidth="10" defaultColWidth="8.83203125" defaultRowHeight="15"/>
  <sheetData>
    <row r="1" spans="1:10">
      <c r="A1" s="1" t="s">
        <v>205</v>
      </c>
    </row>
    <row r="2" spans="1:10">
      <c r="A2" s="13" t="s">
        <v>71</v>
      </c>
    </row>
    <row r="3" spans="1:10">
      <c r="A3" s="1" t="s">
        <v>430</v>
      </c>
      <c r="B3" s="1" t="s">
        <v>424</v>
      </c>
      <c r="C3" s="1"/>
      <c r="D3" s="1"/>
      <c r="E3" s="1" t="s">
        <v>425</v>
      </c>
      <c r="F3" s="1"/>
      <c r="G3" s="1"/>
      <c r="H3" s="1" t="s">
        <v>426</v>
      </c>
      <c r="I3" s="1"/>
      <c r="J3" s="1"/>
    </row>
    <row r="4" spans="1:10">
      <c r="A4" s="1">
        <v>0</v>
      </c>
      <c r="B4" s="15">
        <v>1</v>
      </c>
      <c r="C4" s="15">
        <v>1</v>
      </c>
      <c r="D4" s="15">
        <v>1</v>
      </c>
      <c r="E4" s="1">
        <v>5.0449261307792215</v>
      </c>
      <c r="F4" s="1">
        <v>5.2961831109100377</v>
      </c>
      <c r="G4" s="1">
        <v>4.4066805202512667</v>
      </c>
      <c r="H4" s="1">
        <v>2.0970444875151952</v>
      </c>
      <c r="I4" s="1">
        <v>3.7705871620256155</v>
      </c>
      <c r="J4" s="1">
        <v>3.032572357221246</v>
      </c>
    </row>
    <row r="5" spans="1:10">
      <c r="A5" s="1">
        <v>4</v>
      </c>
      <c r="B5" s="1">
        <v>20.138021599538416</v>
      </c>
      <c r="C5" s="1">
        <v>21.95724257567084</v>
      </c>
      <c r="D5" s="1">
        <v>14.659229133970912</v>
      </c>
      <c r="E5" s="1">
        <v>32.229484752963906</v>
      </c>
      <c r="F5" s="1">
        <v>40.886801668767625</v>
      </c>
      <c r="G5" s="1">
        <v>38.084977313962419</v>
      </c>
      <c r="H5" s="1">
        <v>19.731741202422842</v>
      </c>
      <c r="I5" s="1">
        <v>20.644376267802944</v>
      </c>
      <c r="J5" s="1">
        <v>16.76274316834218</v>
      </c>
    </row>
    <row r="6" spans="1:10">
      <c r="A6" s="1">
        <v>8</v>
      </c>
      <c r="B6" s="1">
        <v>9.8882131267135023</v>
      </c>
      <c r="C6" s="1">
        <v>11.154096281132924</v>
      </c>
      <c r="D6" s="1">
        <v>7.133886123743439</v>
      </c>
      <c r="E6" s="1">
        <v>280.18717606336111</v>
      </c>
      <c r="F6" s="1">
        <v>287.54587181389218</v>
      </c>
      <c r="G6" s="1">
        <v>221.49496072891421</v>
      </c>
      <c r="H6" s="1">
        <v>104.28884709643273</v>
      </c>
      <c r="I6" s="1">
        <v>89.0710590079605</v>
      </c>
      <c r="J6" s="1">
        <v>141.81096140737367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Figure 1B</vt:lpstr>
      <vt:lpstr>Figure 1D</vt:lpstr>
      <vt:lpstr>Figure 1F</vt:lpstr>
      <vt:lpstr>Figure 1H</vt:lpstr>
      <vt:lpstr>Figure 2B</vt:lpstr>
      <vt:lpstr>Figure 2C</vt:lpstr>
      <vt:lpstr>Figure 3K</vt:lpstr>
      <vt:lpstr>Figure 4D, 4E</vt:lpstr>
      <vt:lpstr>Figure 5B</vt:lpstr>
      <vt:lpstr>Figure 5C</vt:lpstr>
      <vt:lpstr>Figure 6B</vt:lpstr>
      <vt:lpstr>Figure 6G</vt:lpstr>
      <vt:lpstr>Figure 7D and 7E</vt:lpstr>
      <vt:lpstr>Figure 7G</vt:lpstr>
      <vt:lpstr>Figure 7I</vt:lpstr>
      <vt:lpstr>Figure 7K</vt:lpstr>
      <vt:lpstr>Figure 8B</vt:lpstr>
      <vt:lpstr>Figure 8C</vt:lpstr>
      <vt:lpstr>Figure 8E</vt:lpstr>
      <vt:lpstr>Figure 10C</vt:lpstr>
      <vt:lpstr>Figure 10E</vt:lpstr>
      <vt:lpstr>Figure 11D</vt:lpstr>
      <vt:lpstr>Figure 11F</vt:lpstr>
      <vt:lpstr>Figure 11G</vt:lpstr>
      <vt:lpstr>Figure 11I and 11J</vt:lpstr>
      <vt:lpstr>Figure 12D</vt:lpstr>
      <vt:lpstr>Figure 12F-12J</vt:lpstr>
      <vt:lpstr>Figure 13A and 13C</vt:lpstr>
      <vt:lpstr>Figure 14B</vt:lpstr>
      <vt:lpstr>Figure 14D-14H</vt:lpstr>
      <vt:lpstr>Figure S1B</vt:lpstr>
      <vt:lpstr>Figure S1D</vt:lpstr>
      <vt:lpstr>Figure S1F</vt:lpstr>
      <vt:lpstr>Figure S1H</vt:lpstr>
      <vt:lpstr>Figure S1J</vt:lpstr>
      <vt:lpstr>Figure S1L-Q</vt:lpstr>
      <vt:lpstr>Figure S1R-U</vt:lpstr>
      <vt:lpstr>Figure S1V-Y</vt:lpstr>
      <vt:lpstr>Figure S2I</vt:lpstr>
      <vt:lpstr>Figure S2O</vt:lpstr>
      <vt:lpstr>Figure S2Q</vt:lpstr>
      <vt:lpstr>Figure S3A and B</vt:lpstr>
      <vt:lpstr>Figure S3C and D</vt:lpstr>
      <vt:lpstr>Figure S3I-M</vt:lpstr>
      <vt:lpstr>Figure S4H</vt:lpstr>
      <vt:lpstr>Figure S4J</vt:lpstr>
      <vt:lpstr>Figure S4K</vt:lpstr>
      <vt:lpstr>Figure S4M</vt:lpstr>
      <vt:lpstr>Figure S6B</vt:lpstr>
      <vt:lpstr>Figure S6E</vt:lpstr>
      <vt:lpstr>Figure S6G and H</vt:lpstr>
      <vt:lpstr>Figure S6J and K</vt:lpstr>
      <vt:lpstr>Figure S8A</vt:lpstr>
      <vt:lpstr>Figure S8C</vt:lpstr>
      <vt:lpstr>Figure S8F and G</vt:lpstr>
      <vt:lpstr>Figure S8H</vt:lpstr>
      <vt:lpstr>Figure S8I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2025-10-07T13:43:58Z</dcterms:modified>
</cp:coreProperties>
</file>