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26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donaldsonabr/Desktop/BCV Paper/JCI Submission/Final (email to Stacey)/"/>
    </mc:Choice>
  </mc:AlternateContent>
  <xr:revisionPtr revIDLastSave="0" documentId="13_ncr:1_{19402798-B602-C14D-A160-968F14B97555}" xr6:coauthVersionLast="47" xr6:coauthVersionMax="47" xr10:uidLastSave="{00000000-0000-0000-0000-000000000000}"/>
  <bookViews>
    <workbookView xWindow="-38400" yWindow="-520" windowWidth="38420" windowHeight="20740" xr2:uid="{F7E3511C-CF18-424F-B665-5552FEE3DA48}"/>
  </bookViews>
  <sheets>
    <sheet name="Figure 1A" sheetId="3" r:id="rId1"/>
    <sheet name="Figure 1B" sheetId="6" r:id="rId2"/>
    <sheet name="Figure 1C" sheetId="7" r:id="rId3"/>
    <sheet name="Figure 1D" sheetId="1" r:id="rId4"/>
    <sheet name="Figure 1E" sheetId="8" r:id="rId5"/>
    <sheet name="Figure 1F" sheetId="9" r:id="rId6"/>
    <sheet name="Figure 2D" sheetId="4" r:id="rId7"/>
    <sheet name="Figure 2E" sheetId="10" r:id="rId8"/>
    <sheet name="Figure 2F" sheetId="11" r:id="rId9"/>
    <sheet name="Figure 3D" sheetId="5" r:id="rId10"/>
    <sheet name="Figure 3E" sheetId="12" r:id="rId11"/>
    <sheet name="Figure 3F" sheetId="13" r:id="rId12"/>
    <sheet name="Figure 4A" sheetId="2" r:id="rId13"/>
    <sheet name="Figure 4B" sheetId="14" r:id="rId14"/>
    <sheet name="Figure 4C" sheetId="15" r:id="rId15"/>
    <sheet name="Figure 5A" sheetId="16" r:id="rId16"/>
    <sheet name="Figure 5B" sheetId="17" r:id="rId17"/>
    <sheet name="Figure 5C" sheetId="18" r:id="rId18"/>
    <sheet name="Figure 5G" sheetId="19" r:id="rId19"/>
    <sheet name="Figure 5H" sheetId="20" r:id="rId20"/>
    <sheet name="Figure 5I" sheetId="21" r:id="rId21"/>
    <sheet name="Figure 6B" sheetId="22" r:id="rId22"/>
    <sheet name="Sup. Fig.1A" sheetId="23" r:id="rId23"/>
    <sheet name="Sup. Fig.1B" sheetId="24" r:id="rId24"/>
    <sheet name="Sup. Fig.1C" sheetId="25" r:id="rId25"/>
    <sheet name="Sup. Fig.1D" sheetId="26" r:id="rId26"/>
    <sheet name="Sup. Fig.1E" sheetId="27" r:id="rId27"/>
    <sheet name="Sup. Fig. 2A" sheetId="28" r:id="rId28"/>
    <sheet name="Sup. Fig.2B" sheetId="29" r:id="rId29"/>
    <sheet name="Sup. Fig.2C" sheetId="30" r:id="rId30"/>
    <sheet name="Sup. Fig.2D" sheetId="31" r:id="rId31"/>
    <sheet name="Sup. Fig.2E" sheetId="32" r:id="rId32"/>
    <sheet name="Sup. Fig.2F" sheetId="33" r:id="rId3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8" i="21" l="1"/>
  <c r="F8" i="21"/>
  <c r="G7" i="21"/>
  <c r="F7" i="21"/>
  <c r="G6" i="21"/>
  <c r="F6" i="21"/>
  <c r="G5" i="21"/>
  <c r="F5" i="21"/>
  <c r="G8" i="20"/>
  <c r="F8" i="20"/>
  <c r="G7" i="20"/>
  <c r="F7" i="20"/>
  <c r="G6" i="20"/>
  <c r="F6" i="20"/>
  <c r="G5" i="20"/>
  <c r="F5" i="20"/>
  <c r="G6" i="19"/>
  <c r="G7" i="19"/>
  <c r="G8" i="19"/>
  <c r="F6" i="19"/>
  <c r="F7" i="19"/>
  <c r="F8" i="19"/>
  <c r="G5" i="19"/>
  <c r="F5" i="19"/>
  <c r="F10" i="7"/>
  <c r="E10" i="7"/>
  <c r="F9" i="7"/>
  <c r="E9" i="7"/>
  <c r="F8" i="7"/>
  <c r="E8" i="7"/>
  <c r="F7" i="7"/>
  <c r="E7" i="7"/>
  <c r="F6" i="7"/>
  <c r="E6" i="7"/>
  <c r="F5" i="7"/>
  <c r="E5" i="7"/>
  <c r="F6" i="6"/>
  <c r="F7" i="6"/>
  <c r="F8" i="6"/>
  <c r="F9" i="6"/>
  <c r="F10" i="6"/>
  <c r="F5" i="6"/>
  <c r="E10" i="6"/>
  <c r="E9" i="6"/>
  <c r="E8" i="6"/>
  <c r="E7" i="6"/>
  <c r="E6" i="6"/>
  <c r="E5" i="6"/>
  <c r="E16" i="3"/>
  <c r="E21" i="3"/>
  <c r="E20" i="3"/>
  <c r="E19" i="3"/>
  <c r="E18" i="3"/>
  <c r="E17" i="3"/>
  <c r="E11" i="3"/>
  <c r="E10" i="3"/>
  <c r="E9" i="3"/>
  <c r="E8" i="3"/>
  <c r="E7" i="3"/>
  <c r="E6" i="3"/>
</calcChain>
</file>

<file path=xl/sharedStrings.xml><?xml version="1.0" encoding="utf-8"?>
<sst xmlns="http://schemas.openxmlformats.org/spreadsheetml/2006/main" count="208" uniqueCount="76">
  <si>
    <t>No NaB/TPA</t>
  </si>
  <si>
    <t>+ NaB +TPA</t>
  </si>
  <si>
    <t>+NaB +TPA</t>
  </si>
  <si>
    <t>SMS2 Viability % Day 7</t>
  </si>
  <si>
    <t>Ramos Viability % Day 7</t>
  </si>
  <si>
    <t>Replicate</t>
  </si>
  <si>
    <t>Control</t>
  </si>
  <si>
    <t>NaB + TPA</t>
  </si>
  <si>
    <t>NaB +TPA</t>
  </si>
  <si>
    <t>BCV (nM)</t>
  </si>
  <si>
    <t xml:space="preserve"> </t>
  </si>
  <si>
    <t>n/a</t>
  </si>
  <si>
    <t>Average (%)</t>
  </si>
  <si>
    <t>Figure 1F: BFRF3 mRNA Relative Expression in SLCLs (BFRF3 copies/HPRT copies)</t>
  </si>
  <si>
    <t>Figure 1E: ZTA mRNA Relative Expression in SLCLs (Zta copies/HPRT copies)</t>
  </si>
  <si>
    <t>Figure 1D: EBNA1 mRNA Relative Expression in SLCLs (EBNA1 copies/HPRT copies)</t>
  </si>
  <si>
    <t>Figure 2D: EBNA1 mRNA Relative Expression in Individual with Active EBV Infection (EBNA1 copies/HPRT copies x1000)</t>
  </si>
  <si>
    <t>Figure 2E: ZTA mRNA Relative Expression in Individual with Active EBV Infection (ZTA copies/HPRT copies x1000)</t>
  </si>
  <si>
    <t>Figure 2F: BFRF3 mRNA Relative Expression in Individual with Active EBV Infection (BFRF3 copies/HPRT copies x1000)</t>
  </si>
  <si>
    <t>Figure 3D: EBNA1 mRNA Relative Expression in an Individual with Stable MS (EBNA1 copies/HPRT copies x1000)</t>
  </si>
  <si>
    <t>Figure 3E: Zta mRNA Relative Expression in an Individual with Stable MS (Zta copies/HPRT copies x1000)</t>
  </si>
  <si>
    <t>Figure 3F: BFRF3 mRNA Relative Expression in an Individual with Stable MS (BFRF3 copies/HPRT copies x1000)</t>
  </si>
  <si>
    <t>Figure 4A: EBNA1 mRNA expression in PBMCs from healhy controls and MS patients (EBNA1 copies/HPRT copies x1000)</t>
  </si>
  <si>
    <t>Figure 4B: Zta mRNA expression in PBMCs from healhy controls and MS patients (Zta copies/HPRT copies x1000)</t>
  </si>
  <si>
    <t>Figure 4C: BFRF3 mRNA expression in PBMCs from healhy controls and MS patients (BFRF3 copies/HPRT copies x1000)</t>
  </si>
  <si>
    <t>Average (BamHI DNA copies/1e6 cells)</t>
  </si>
  <si>
    <t>SEM</t>
  </si>
  <si>
    <t>Figure 1B: BamHI DNA Copies/1e6 cells treated with BCV after 5 days in culture (SMS)</t>
  </si>
  <si>
    <t>Figure 1C: BamHI DNA Copies/1e6 cells treated with BCV after 7 days in culture (SMS)</t>
  </si>
  <si>
    <t>Figure 1A: Viability of EBV-negative and EBV-positive cell lines after 7 days in culture at different concentrations of BCV.</t>
  </si>
  <si>
    <t>Figure 5A: CJ0149 CalHV-3 DNA (copies/1e6 cells) following reactivation and treatment with BCV</t>
  </si>
  <si>
    <t>CalHV-3 DNA (copies/1e6 cells)</t>
  </si>
  <si>
    <t>Figure 5B: CJ0149 CalHV-3 ORF39 mRNA (relative expression) following reactivation and treatment with BCV</t>
  </si>
  <si>
    <t>Relative Expression (ORF45)</t>
  </si>
  <si>
    <t>Relative Expression (ORF39)</t>
  </si>
  <si>
    <t>Figure 5C: CJ0149 CalHV-3 ORF45 mRNA (relative expression) following reactivation and treatment with BCV</t>
  </si>
  <si>
    <t>Figure 5G: CalHV-3 DNA (copies/1e6 cells) in marmoset PBMCs reactivated and treated with BCV</t>
  </si>
  <si>
    <t>Control = no reactivation, no BCV treatment</t>
  </si>
  <si>
    <t>Average</t>
  </si>
  <si>
    <t>Figure 5H: CalHV-3 ORF39 mRNA (relative expression) in marmoset PBMCs reactivated and treated with BCV</t>
  </si>
  <si>
    <t>CalHV-3 ORF39 mRNA (relative expression)</t>
  </si>
  <si>
    <t>Figure 5H: CalHV-3 ORF45 mRNA (relative expression) in marmoset PBMCs reactivated and treated with BCV</t>
  </si>
  <si>
    <t>CalHV-3 ORF45 mRNA (relative expression)</t>
  </si>
  <si>
    <t>Figure 6B: Number of individuals who reactivated when treated with NaB+TPA</t>
  </si>
  <si>
    <t>Total</t>
  </si>
  <si>
    <t>HC</t>
  </si>
  <si>
    <t>MS</t>
  </si>
  <si>
    <t>SMS</t>
  </si>
  <si>
    <t>AMS</t>
  </si>
  <si>
    <t>Reactivated</t>
  </si>
  <si>
    <t>Didn't reactivate</t>
  </si>
  <si>
    <t>Total = 23 (HC + MS)</t>
  </si>
  <si>
    <t>MS = 11 (SMS + AMS)</t>
  </si>
  <si>
    <t>5µM NaB + 50ng/mL TPA</t>
  </si>
  <si>
    <t>5mM NaB + 20 ng/mL TPA</t>
  </si>
  <si>
    <t>Condition</t>
  </si>
  <si>
    <t>Supplemental Figure 1A: Testing the reactivation conditions on CJ0149 cells (after 7 days in culture) - ORF39 mRNA</t>
  </si>
  <si>
    <t>ORF39 mRNA Relative Expression</t>
  </si>
  <si>
    <t>ORF45 mRNA Relative Expression</t>
  </si>
  <si>
    <t>Supplemental Figure 1B: Testing the reactivation conditions on CJ0149 cells (after 7 days in culture) - ORF45 mRNA</t>
  </si>
  <si>
    <t>Supplemental Figure 1C: Testing the culture conditions on CJ0149 cells (after 3, 5, and 7 days in culture) - CalHV-3 DNA</t>
  </si>
  <si>
    <t>Supplemental Figure 1E: Testing the culture conditions on CJ0149 cells (after 3, 5, and 7 days in culture) - ORF45 mRNA</t>
  </si>
  <si>
    <t>Supplemental Figure 1D: Testing the culture conditions on CJ0149 cells (after 3, 5, and 7 days in culture) - ORF39 mRNA</t>
  </si>
  <si>
    <t>Day3</t>
  </si>
  <si>
    <t>Day 5</t>
  </si>
  <si>
    <t>Day 7</t>
  </si>
  <si>
    <t>1mM NaB + 20ng/mL TPA</t>
  </si>
  <si>
    <t>Supplemental figure 2B: Testing reactivation conditions on days 3 and 5 in culture on marmoset PBMCs (ORF39 mRNA)</t>
  </si>
  <si>
    <t>Supplemental figure 2A: Testing reactivation conditions on days 3 and 5 in culture on marmoset PBMCs (CalHV-3 DNA)</t>
  </si>
  <si>
    <t>Supplemental figure 2C: Testing reactivation conditions on days 3 and 5 in culture on marmoset PBMCs (ORF45 mRNA)</t>
  </si>
  <si>
    <t>Supplemental figure 2D: Testing reactivation conditions on days 5 and 7 in culture on marmoset PBMCs (CalHV-3 DNA)</t>
  </si>
  <si>
    <t>Supplemental figure 2E: Testing reactivation conditions on days 5 and 7 in culture on marmoset PBMCs (ORF39 mRNA)</t>
  </si>
  <si>
    <t>Supplemental figure 2F: Testing reactivation conditions on days 5 and 7 in culture on marmoset PBMCs (ORF45 mRNA)</t>
  </si>
  <si>
    <t>ORF39 mRNA (relative expression)</t>
  </si>
  <si>
    <t>ORF45 mRNA (relative expression)</t>
  </si>
  <si>
    <t>Day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</si>
</sst>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>
    <font>
      <sz val="12"/>
      <color theme="1"/>
      <name val="Aptos Narrow"/>
      <family val="2"/>
      <scheme val="minor"/>
    </font>
    <font>
      <sz val="12"/>
      <name val="Arial"/>
      <family val="2"/>
    </font>
    <font>
      <b/>
      <sz val="12"/>
      <color theme="1"/>
      <name val="Aptos Narrow"/>
      <scheme val="minor"/>
    </font>
    <font>
      <sz val="12"/>
      <name val="Aptos"/>
    </font>
    <font>
      <sz val="12"/>
      <color theme="1"/>
      <name val="Aptos"/>
    </font>
    <font>
      <sz val="12"/>
      <color theme="1"/>
      <name val="Aptos Narrow"/>
    </font>
    <font>
      <sz val="12"/>
      <name val="Aptos Narrow"/>
    </font>
    <font>
      <sz val="12"/>
      <color rgb="FF000000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1">
    <xf numFmtId="0" fontId="0" fillId="0" borderId="0" xfId="0"/>
    <xf numFmtId="0" fontId="1" fillId="0" borderId="4" xfId="0" applyFont="1" applyBorder="1"/>
    <xf numFmtId="0" fontId="1" fillId="0" borderId="0" xfId="0" applyFont="1"/>
    <xf numFmtId="0" fontId="1" fillId="0" borderId="5" xfId="0" applyFont="1" applyBorder="1"/>
    <xf numFmtId="0" fontId="1" fillId="0" borderId="6" xfId="0" applyFont="1" applyBorder="1"/>
    <xf numFmtId="0" fontId="1" fillId="0" borderId="7" xfId="0" applyFont="1" applyBorder="1"/>
    <xf numFmtId="0" fontId="1" fillId="0" borderId="8" xfId="0" applyFont="1" applyBorder="1"/>
    <xf numFmtId="2" fontId="1" fillId="0" borderId="4" xfId="0" applyNumberFormat="1" applyFont="1" applyBorder="1"/>
    <xf numFmtId="2" fontId="1" fillId="0" borderId="0" xfId="0" applyNumberFormat="1" applyFont="1"/>
    <xf numFmtId="2" fontId="1" fillId="0" borderId="5" xfId="0" applyNumberFormat="1" applyFont="1" applyBorder="1"/>
    <xf numFmtId="2" fontId="1" fillId="0" borderId="6" xfId="0" applyNumberFormat="1" applyFont="1" applyBorder="1"/>
    <xf numFmtId="2" fontId="1" fillId="0" borderId="7" xfId="0" applyNumberFormat="1" applyFont="1" applyBorder="1"/>
    <xf numFmtId="2" fontId="1" fillId="0" borderId="8" xfId="0" applyNumberFormat="1" applyFont="1" applyBorder="1"/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left"/>
    </xf>
    <xf numFmtId="0" fontId="1" fillId="0" borderId="11" xfId="0" applyFont="1" applyBorder="1" applyAlignment="1">
      <alignment horizontal="left"/>
    </xf>
    <xf numFmtId="164" fontId="1" fillId="0" borderId="0" xfId="0" applyNumberFormat="1" applyFont="1"/>
    <xf numFmtId="164" fontId="1" fillId="0" borderId="7" xfId="0" applyNumberFormat="1" applyFont="1" applyBorder="1"/>
    <xf numFmtId="1" fontId="1" fillId="0" borderId="4" xfId="0" applyNumberFormat="1" applyFont="1" applyBorder="1"/>
    <xf numFmtId="1" fontId="1" fillId="0" borderId="0" xfId="0" applyNumberFormat="1" applyFont="1"/>
    <xf numFmtId="1" fontId="1" fillId="0" borderId="6" xfId="0" applyNumberFormat="1" applyFont="1" applyBorder="1"/>
    <xf numFmtId="1" fontId="1" fillId="0" borderId="7" xfId="0" applyNumberFormat="1" applyFont="1" applyBorder="1"/>
    <xf numFmtId="1" fontId="1" fillId="0" borderId="5" xfId="0" applyNumberFormat="1" applyFont="1" applyBorder="1"/>
    <xf numFmtId="1" fontId="1" fillId="0" borderId="8" xfId="0" applyNumberFormat="1" applyFont="1" applyBorder="1"/>
    <xf numFmtId="0" fontId="2" fillId="0" borderId="4" xfId="0" applyFont="1" applyBorder="1"/>
    <xf numFmtId="0" fontId="2" fillId="0" borderId="0" xfId="0" applyFont="1"/>
    <xf numFmtId="0" fontId="0" fillId="0" borderId="15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164" fontId="0" fillId="0" borderId="10" xfId="0" applyNumberFormat="1" applyBorder="1"/>
    <xf numFmtId="164" fontId="0" fillId="0" borderId="11" xfId="0" applyNumberFormat="1" applyBorder="1"/>
    <xf numFmtId="164" fontId="0" fillId="0" borderId="4" xfId="0" applyNumberFormat="1" applyBorder="1"/>
    <xf numFmtId="164" fontId="0" fillId="0" borderId="0" xfId="0" applyNumberFormat="1"/>
    <xf numFmtId="164" fontId="0" fillId="0" borderId="6" xfId="0" applyNumberFormat="1" applyBorder="1"/>
    <xf numFmtId="164" fontId="0" fillId="0" borderId="7" xfId="0" applyNumberFormat="1" applyBorder="1"/>
    <xf numFmtId="0" fontId="1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0" borderId="4" xfId="0" applyFont="1" applyBorder="1" applyAlignment="1">
      <alignment horizontal="left"/>
    </xf>
    <xf numFmtId="2" fontId="3" fillId="0" borderId="10" xfId="0" applyNumberFormat="1" applyFont="1" applyBorder="1"/>
    <xf numFmtId="2" fontId="3" fillId="0" borderId="5" xfId="0" applyNumberFormat="1" applyFont="1" applyBorder="1"/>
    <xf numFmtId="0" fontId="3" fillId="0" borderId="6" xfId="0" applyFont="1" applyBorder="1" applyAlignment="1">
      <alignment horizontal="left"/>
    </xf>
    <xf numFmtId="2" fontId="3" fillId="0" borderId="11" xfId="0" applyNumberFormat="1" applyFont="1" applyBorder="1"/>
    <xf numFmtId="2" fontId="3" fillId="0" borderId="8" xfId="0" applyNumberFormat="1" applyFont="1" applyBorder="1"/>
    <xf numFmtId="0" fontId="4" fillId="0" borderId="0" xfId="0" applyFont="1"/>
    <xf numFmtId="2" fontId="4" fillId="0" borderId="0" xfId="0" applyNumberFormat="1" applyFont="1"/>
    <xf numFmtId="2" fontId="3" fillId="0" borderId="14" xfId="0" applyNumberFormat="1" applyFont="1" applyBorder="1" applyAlignment="1">
      <alignment horizontal="center"/>
    </xf>
    <xf numFmtId="2" fontId="3" fillId="0" borderId="15" xfId="0" applyNumberFormat="1" applyFont="1" applyBorder="1" applyAlignment="1">
      <alignment horizontal="center"/>
    </xf>
    <xf numFmtId="2" fontId="3" fillId="0" borderId="9" xfId="0" applyNumberFormat="1" applyFont="1" applyBorder="1"/>
    <xf numFmtId="2" fontId="3" fillId="0" borderId="12" xfId="0" applyNumberFormat="1" applyFont="1" applyBorder="1" applyAlignment="1">
      <alignment horizontal="center"/>
    </xf>
    <xf numFmtId="0" fontId="5" fillId="0" borderId="0" xfId="0" applyFont="1"/>
    <xf numFmtId="0" fontId="6" fillId="0" borderId="0" xfId="0" applyFont="1" applyAlignment="1">
      <alignment horizontal="center"/>
    </xf>
    <xf numFmtId="0" fontId="6" fillId="0" borderId="0" xfId="0" applyFont="1" applyAlignment="1">
      <alignment horizontal="left"/>
    </xf>
    <xf numFmtId="0" fontId="6" fillId="0" borderId="0" xfId="0" applyFont="1"/>
    <xf numFmtId="0" fontId="6" fillId="0" borderId="10" xfId="0" applyFont="1" applyBorder="1"/>
    <xf numFmtId="2" fontId="6" fillId="0" borderId="5" xfId="0" applyNumberFormat="1" applyFont="1" applyBorder="1"/>
    <xf numFmtId="2" fontId="6" fillId="0" borderId="8" xfId="0" applyNumberFormat="1" applyFont="1" applyBorder="1"/>
    <xf numFmtId="2" fontId="6" fillId="0" borderId="3" xfId="0" applyNumberFormat="1" applyFont="1" applyBorder="1"/>
    <xf numFmtId="0" fontId="7" fillId="0" borderId="0" xfId="0" applyFont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0" fillId="0" borderId="0" xfId="0" applyAlignment="1">
      <alignment horizontal="center" vertical="center" wrapText="1"/>
    </xf>
    <xf numFmtId="0" fontId="2" fillId="0" borderId="1" xfId="0" applyFont="1" applyBorder="1"/>
    <xf numFmtId="0" fontId="2" fillId="0" borderId="2" xfId="0" applyFont="1" applyBorder="1"/>
    <xf numFmtId="0" fontId="2" fillId="0" borderId="3" xfId="0" applyFont="1" applyBorder="1"/>
    <xf numFmtId="0" fontId="0" fillId="0" borderId="4" xfId="0" applyBorder="1"/>
    <xf numFmtId="0" fontId="0" fillId="0" borderId="0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11" fontId="0" fillId="0" borderId="4" xfId="0" applyNumberFormat="1" applyBorder="1"/>
    <xf numFmtId="11" fontId="0" fillId="0" borderId="0" xfId="0" applyNumberFormat="1" applyBorder="1"/>
    <xf numFmtId="11" fontId="0" fillId="0" borderId="5" xfId="0" applyNumberFormat="1" applyBorder="1"/>
    <xf numFmtId="11" fontId="0" fillId="0" borderId="10" xfId="0" applyNumberFormat="1" applyBorder="1"/>
    <xf numFmtId="11" fontId="0" fillId="0" borderId="6" xfId="0" applyNumberFormat="1" applyBorder="1"/>
    <xf numFmtId="11" fontId="0" fillId="0" borderId="7" xfId="0" applyNumberFormat="1" applyBorder="1"/>
    <xf numFmtId="11" fontId="0" fillId="0" borderId="8" xfId="0" applyNumberFormat="1" applyBorder="1"/>
    <xf numFmtId="11" fontId="0" fillId="0" borderId="11" xfId="0" applyNumberFormat="1" applyBorder="1"/>
    <xf numFmtId="11" fontId="0" fillId="0" borderId="1" xfId="0" applyNumberFormat="1" applyBorder="1"/>
    <xf numFmtId="11" fontId="0" fillId="0" borderId="2" xfId="0" applyNumberFormat="1" applyBorder="1"/>
    <xf numFmtId="11" fontId="0" fillId="0" borderId="9" xfId="0" applyNumberFormat="1" applyBorder="1"/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horizontal="left"/>
    </xf>
    <xf numFmtId="0" fontId="1" fillId="0" borderId="0" xfId="0" applyFont="1" applyBorder="1"/>
    <xf numFmtId="2" fontId="1" fillId="0" borderId="0" xfId="0" applyNumberFormat="1" applyFont="1" applyBorder="1"/>
    <xf numFmtId="0" fontId="0" fillId="0" borderId="1" xfId="0" applyBorder="1"/>
    <xf numFmtId="0" fontId="0" fillId="0" borderId="3" xfId="0" applyBorder="1"/>
    <xf numFmtId="0" fontId="0" fillId="0" borderId="13" xfId="0" applyBorder="1"/>
    <xf numFmtId="0" fontId="0" fillId="0" borderId="10" xfId="0" applyBorder="1" applyAlignment="1">
      <alignment horizontal="right"/>
    </xf>
    <xf numFmtId="0" fontId="0" fillId="0" borderId="2" xfId="0" applyBorder="1"/>
    <xf numFmtId="0" fontId="0" fillId="0" borderId="14" xfId="0" applyBorder="1"/>
    <xf numFmtId="0" fontId="0" fillId="0" borderId="0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34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styles" Target="styles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AE900B-9456-0549-B137-1726F651DC16}">
  <dimension ref="A1:E21"/>
  <sheetViews>
    <sheetView tabSelected="1" workbookViewId="0">
      <selection activeCell="K36" sqref="K36"/>
    </sheetView>
  </sheetViews>
  <sheetFormatPr baseColWidth="10" defaultRowHeight="16"/>
  <sheetData>
    <row r="1" spans="1:5">
      <c r="A1" t="s">
        <v>29</v>
      </c>
    </row>
    <row r="3" spans="1:5">
      <c r="A3" t="s">
        <v>3</v>
      </c>
    </row>
    <row r="4" spans="1:5">
      <c r="A4" s="30" t="s">
        <v>9</v>
      </c>
      <c r="B4" s="62" t="s">
        <v>5</v>
      </c>
      <c r="C4" s="63"/>
      <c r="D4" s="63"/>
      <c r="E4" s="30" t="s">
        <v>12</v>
      </c>
    </row>
    <row r="5" spans="1:5">
      <c r="A5" s="27"/>
      <c r="B5" s="24">
        <v>1</v>
      </c>
      <c r="C5" s="25">
        <v>2</v>
      </c>
      <c r="D5" s="25">
        <v>3</v>
      </c>
      <c r="E5" s="28"/>
    </row>
    <row r="6" spans="1:5">
      <c r="A6" s="28">
        <v>0</v>
      </c>
      <c r="B6" s="33">
        <v>94.2</v>
      </c>
      <c r="C6" s="34">
        <v>94.1</v>
      </c>
      <c r="D6" s="34">
        <v>93</v>
      </c>
      <c r="E6" s="31">
        <f>AVERAGE(B6:D6)</f>
        <v>93.766666666666666</v>
      </c>
    </row>
    <row r="7" spans="1:5">
      <c r="A7" s="28">
        <v>1</v>
      </c>
      <c r="B7" s="33">
        <v>94.4</v>
      </c>
      <c r="C7" s="34">
        <v>94.5</v>
      </c>
      <c r="D7" s="34">
        <v>93.8</v>
      </c>
      <c r="E7" s="31">
        <f t="shared" ref="E7:E11" si="0">AVERAGE(B7:D7)</f>
        <v>94.233333333333334</v>
      </c>
    </row>
    <row r="8" spans="1:5">
      <c r="A8" s="28">
        <v>15</v>
      </c>
      <c r="B8" s="33">
        <v>91.6</v>
      </c>
      <c r="C8" s="34">
        <v>89.8</v>
      </c>
      <c r="D8" s="34">
        <v>81.94</v>
      </c>
      <c r="E8" s="31">
        <f t="shared" si="0"/>
        <v>87.779999999999987</v>
      </c>
    </row>
    <row r="9" spans="1:5">
      <c r="A9" s="28">
        <v>62.5</v>
      </c>
      <c r="B9" s="33">
        <v>80.84</v>
      </c>
      <c r="C9" s="34">
        <v>75</v>
      </c>
      <c r="D9" s="34">
        <v>71.5</v>
      </c>
      <c r="E9" s="31">
        <f t="shared" si="0"/>
        <v>75.78</v>
      </c>
    </row>
    <row r="10" spans="1:5">
      <c r="A10" s="28">
        <v>125</v>
      </c>
      <c r="B10" s="33">
        <v>67.709999999999994</v>
      </c>
      <c r="C10" s="34">
        <v>69.510000000000005</v>
      </c>
      <c r="D10" s="34">
        <v>63.14</v>
      </c>
      <c r="E10" s="31">
        <f t="shared" si="0"/>
        <v>66.786666666666676</v>
      </c>
    </row>
    <row r="11" spans="1:5">
      <c r="A11" s="29">
        <v>500</v>
      </c>
      <c r="B11" s="35">
        <v>64.569999999999993</v>
      </c>
      <c r="C11" s="36">
        <v>55</v>
      </c>
      <c r="D11" s="36">
        <v>62.3</v>
      </c>
      <c r="E11" s="32">
        <f t="shared" si="0"/>
        <v>60.623333333333335</v>
      </c>
    </row>
    <row r="13" spans="1:5">
      <c r="A13" t="s">
        <v>4</v>
      </c>
    </row>
    <row r="14" spans="1:5">
      <c r="A14" s="30" t="s">
        <v>9</v>
      </c>
      <c r="B14" s="62" t="s">
        <v>5</v>
      </c>
      <c r="C14" s="63"/>
      <c r="D14" s="64"/>
      <c r="E14" s="26" t="s">
        <v>12</v>
      </c>
    </row>
    <row r="15" spans="1:5">
      <c r="A15" s="27"/>
      <c r="B15" s="24">
        <v>1</v>
      </c>
      <c r="C15" s="25">
        <v>2</v>
      </c>
      <c r="D15" s="25">
        <v>3</v>
      </c>
      <c r="E15" s="27"/>
    </row>
    <row r="16" spans="1:5">
      <c r="A16" s="28">
        <v>0</v>
      </c>
      <c r="B16" s="33">
        <v>71.2</v>
      </c>
      <c r="C16" s="34">
        <v>71.400000000000006</v>
      </c>
      <c r="D16" s="34">
        <v>69.2</v>
      </c>
      <c r="E16" s="31">
        <f>AVERAGE(B16:D16)</f>
        <v>70.600000000000009</v>
      </c>
    </row>
    <row r="17" spans="1:5">
      <c r="A17" s="28">
        <v>1</v>
      </c>
      <c r="B17" s="33">
        <v>70.599999999999994</v>
      </c>
      <c r="C17" s="34">
        <v>70.3</v>
      </c>
      <c r="D17" s="34">
        <v>69.099999999999994</v>
      </c>
      <c r="E17" s="31">
        <f t="shared" ref="E17:E21" si="1">AVERAGE(B17:D17)</f>
        <v>69.999999999999986</v>
      </c>
    </row>
    <row r="18" spans="1:5">
      <c r="A18" s="28">
        <v>15</v>
      </c>
      <c r="B18" s="33">
        <v>73.5</v>
      </c>
      <c r="C18" s="34">
        <v>72</v>
      </c>
      <c r="D18" s="34">
        <v>71.599999999999994</v>
      </c>
      <c r="E18" s="31">
        <f t="shared" si="1"/>
        <v>72.36666666666666</v>
      </c>
    </row>
    <row r="19" spans="1:5">
      <c r="A19" s="28">
        <v>62.5</v>
      </c>
      <c r="B19" s="33">
        <v>71.3</v>
      </c>
      <c r="C19" s="34">
        <v>71.7</v>
      </c>
      <c r="D19" s="34">
        <v>72.8</v>
      </c>
      <c r="E19" s="31">
        <f t="shared" si="1"/>
        <v>71.933333333333337</v>
      </c>
    </row>
    <row r="20" spans="1:5">
      <c r="A20" s="28">
        <v>125</v>
      </c>
      <c r="B20" s="33">
        <v>70.3</v>
      </c>
      <c r="C20" s="34">
        <v>68.099999999999994</v>
      </c>
      <c r="D20" s="34">
        <v>70.099999999999994</v>
      </c>
      <c r="E20" s="31">
        <f t="shared" si="1"/>
        <v>69.499999999999986</v>
      </c>
    </row>
    <row r="21" spans="1:5">
      <c r="A21" s="29">
        <v>500</v>
      </c>
      <c r="B21" s="35">
        <v>63.1</v>
      </c>
      <c r="C21" s="36">
        <v>61.9</v>
      </c>
      <c r="D21" s="36">
        <v>68.400000000000006</v>
      </c>
      <c r="E21" s="32">
        <f t="shared" si="1"/>
        <v>64.466666666666669</v>
      </c>
    </row>
  </sheetData>
  <mergeCells count="2">
    <mergeCell ref="B4:D4"/>
    <mergeCell ref="B14:D14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589009-A5FA-314A-AAB7-E3BB00EF515A}">
  <dimension ref="A1:G8"/>
  <sheetViews>
    <sheetView workbookViewId="0">
      <selection sqref="A1:XFD1"/>
    </sheetView>
  </sheetViews>
  <sheetFormatPr baseColWidth="10" defaultRowHeight="16"/>
  <cols>
    <col min="2" max="2" width="12.1640625" customWidth="1"/>
  </cols>
  <sheetData>
    <row r="1" spans="1:7">
      <c r="A1" t="s">
        <v>19</v>
      </c>
      <c r="B1" s="53"/>
    </row>
    <row r="2" spans="1:7">
      <c r="A2" s="54"/>
      <c r="B2" s="54"/>
    </row>
    <row r="3" spans="1:7">
      <c r="A3" s="38" t="s">
        <v>9</v>
      </c>
      <c r="B3" s="39" t="s">
        <v>6</v>
      </c>
      <c r="C3" s="40" t="s">
        <v>7</v>
      </c>
    </row>
    <row r="4" spans="1:7">
      <c r="A4" s="41">
        <v>0</v>
      </c>
      <c r="B4" s="57">
        <v>0</v>
      </c>
      <c r="C4" s="58">
        <v>2.6565464900000002</v>
      </c>
    </row>
    <row r="5" spans="1:7">
      <c r="A5" s="41">
        <v>62.5</v>
      </c>
      <c r="B5" s="42" t="s">
        <v>11</v>
      </c>
      <c r="C5" s="58">
        <v>1.0457516339999999</v>
      </c>
      <c r="E5" s="68"/>
      <c r="F5" s="55"/>
      <c r="G5" s="56"/>
    </row>
    <row r="6" spans="1:7">
      <c r="A6" s="41">
        <v>125</v>
      </c>
      <c r="B6" s="42" t="s">
        <v>11</v>
      </c>
      <c r="C6" s="58">
        <v>0</v>
      </c>
      <c r="E6" s="68"/>
      <c r="F6" s="55"/>
      <c r="G6" s="56"/>
    </row>
    <row r="7" spans="1:7">
      <c r="A7" s="44">
        <v>250</v>
      </c>
      <c r="B7" s="45" t="s">
        <v>11</v>
      </c>
      <c r="C7" s="59">
        <v>0.84745762700000005</v>
      </c>
      <c r="E7" s="68"/>
      <c r="F7" s="55"/>
      <c r="G7" s="56"/>
    </row>
    <row r="8" spans="1:7">
      <c r="A8" s="53" t="s">
        <v>10</v>
      </c>
      <c r="B8" s="53"/>
      <c r="E8" s="68"/>
      <c r="F8" s="55"/>
      <c r="G8" s="56"/>
    </row>
  </sheetData>
  <mergeCells count="1">
    <mergeCell ref="E5:E8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370A25-B96D-5743-AFE0-B81C295E25CF}">
  <dimension ref="A1:C8"/>
  <sheetViews>
    <sheetView workbookViewId="0">
      <selection activeCell="A19" activeCellId="1" sqref="A1:XFD10 A19:XFD30"/>
    </sheetView>
  </sheetViews>
  <sheetFormatPr baseColWidth="10" defaultRowHeight="16"/>
  <cols>
    <col min="2" max="2" width="12.1640625" customWidth="1"/>
  </cols>
  <sheetData>
    <row r="1" spans="1:3">
      <c r="A1" t="s">
        <v>20</v>
      </c>
      <c r="B1" s="53"/>
    </row>
    <row r="2" spans="1:3">
      <c r="A2" s="54"/>
      <c r="B2" s="54"/>
    </row>
    <row r="3" spans="1:3">
      <c r="A3" s="38" t="s">
        <v>9</v>
      </c>
      <c r="B3" s="39" t="s">
        <v>6</v>
      </c>
      <c r="C3" s="40" t="s">
        <v>7</v>
      </c>
    </row>
    <row r="4" spans="1:3" ht="16" customHeight="1">
      <c r="A4" s="41">
        <v>0</v>
      </c>
      <c r="B4" s="57">
        <v>0</v>
      </c>
      <c r="C4" s="58">
        <v>1.4503816789999999</v>
      </c>
    </row>
    <row r="5" spans="1:3">
      <c r="A5" s="41">
        <v>62.5</v>
      </c>
      <c r="B5" s="42" t="s">
        <v>11</v>
      </c>
      <c r="C5" s="58">
        <v>0.59139784900000003</v>
      </c>
    </row>
    <row r="6" spans="1:3">
      <c r="A6" s="41">
        <v>125</v>
      </c>
      <c r="B6" s="42" t="s">
        <v>11</v>
      </c>
      <c r="C6" s="58">
        <v>0.44331855599999997</v>
      </c>
    </row>
    <row r="7" spans="1:3">
      <c r="A7" s="44">
        <v>250</v>
      </c>
      <c r="B7" s="45" t="s">
        <v>11</v>
      </c>
      <c r="C7" s="59">
        <v>0</v>
      </c>
    </row>
    <row r="8" spans="1:3">
      <c r="A8" s="53"/>
      <c r="B8" s="53"/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2524E6-260F-C443-94D4-B4FC764DC5E0}">
  <dimension ref="A1:C8"/>
  <sheetViews>
    <sheetView workbookViewId="0">
      <selection activeCell="A19" sqref="A1:XFD19"/>
    </sheetView>
  </sheetViews>
  <sheetFormatPr baseColWidth="10" defaultRowHeight="16"/>
  <cols>
    <col min="2" max="2" width="12.1640625" customWidth="1"/>
  </cols>
  <sheetData>
    <row r="1" spans="1:3">
      <c r="A1" t="s">
        <v>21</v>
      </c>
      <c r="B1" s="53"/>
    </row>
    <row r="2" spans="1:3">
      <c r="A2" s="54"/>
      <c r="B2" s="54"/>
    </row>
    <row r="3" spans="1:3">
      <c r="A3" s="38" t="s">
        <v>9</v>
      </c>
      <c r="B3" s="39" t="s">
        <v>6</v>
      </c>
      <c r="C3" s="40" t="s">
        <v>7</v>
      </c>
    </row>
    <row r="4" spans="1:3" ht="16" customHeight="1">
      <c r="A4" s="41">
        <v>0</v>
      </c>
      <c r="B4" s="57">
        <v>0</v>
      </c>
      <c r="C4" s="60">
        <v>1.02189781</v>
      </c>
    </row>
    <row r="5" spans="1:3">
      <c r="A5" s="41">
        <v>62.5</v>
      </c>
      <c r="B5" s="42" t="s">
        <v>11</v>
      </c>
      <c r="C5" s="58">
        <v>0.71823204399999996</v>
      </c>
    </row>
    <row r="6" spans="1:3">
      <c r="A6" s="41">
        <v>125</v>
      </c>
      <c r="B6" s="42" t="s">
        <v>11</v>
      </c>
      <c r="C6" s="58">
        <v>0.44198894999999999</v>
      </c>
    </row>
    <row r="7" spans="1:3">
      <c r="A7" s="44">
        <v>250</v>
      </c>
      <c r="B7" s="45" t="s">
        <v>11</v>
      </c>
      <c r="C7" s="59">
        <v>0</v>
      </c>
    </row>
    <row r="8" spans="1:3">
      <c r="A8" s="47"/>
      <c r="B8" s="47"/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24212A-B18C-3849-8183-0F6975F1D470}">
  <dimension ref="A1:S7"/>
  <sheetViews>
    <sheetView zoomScale="70" zoomScaleNormal="70" workbookViewId="0">
      <selection activeCell="A3" sqref="A3"/>
    </sheetView>
  </sheetViews>
  <sheetFormatPr baseColWidth="10" defaultRowHeight="16"/>
  <sheetData>
    <row r="1" spans="1:19">
      <c r="A1" t="s">
        <v>22</v>
      </c>
    </row>
    <row r="3" spans="1:19">
      <c r="A3" s="13" t="s">
        <v>9</v>
      </c>
      <c r="B3" s="65" t="s">
        <v>0</v>
      </c>
      <c r="C3" s="66"/>
      <c r="D3" s="66"/>
      <c r="E3" s="66"/>
      <c r="F3" s="66"/>
      <c r="G3" s="66"/>
      <c r="H3" s="66"/>
      <c r="I3" s="66"/>
      <c r="J3" s="67"/>
      <c r="K3" s="65" t="s">
        <v>2</v>
      </c>
      <c r="L3" s="66"/>
      <c r="M3" s="66"/>
      <c r="N3" s="66"/>
      <c r="O3" s="66"/>
      <c r="P3" s="66"/>
      <c r="Q3" s="66"/>
      <c r="R3" s="66"/>
      <c r="S3" s="67"/>
    </row>
    <row r="4" spans="1:19">
      <c r="A4" s="14">
        <v>0</v>
      </c>
      <c r="B4" s="1">
        <v>0</v>
      </c>
      <c r="C4" s="2">
        <v>0</v>
      </c>
      <c r="D4" s="2">
        <v>4.0999999999999996</v>
      </c>
      <c r="E4" s="2">
        <v>0</v>
      </c>
      <c r="F4" s="2">
        <v>0</v>
      </c>
      <c r="G4" s="2">
        <v>0.38</v>
      </c>
      <c r="H4" s="2">
        <v>1.76</v>
      </c>
      <c r="I4" s="2">
        <v>0</v>
      </c>
      <c r="J4" s="3">
        <v>0</v>
      </c>
      <c r="K4" s="1">
        <v>7.14</v>
      </c>
      <c r="L4" s="2">
        <v>0.52</v>
      </c>
      <c r="M4" s="2">
        <v>7.18</v>
      </c>
      <c r="N4" s="2">
        <v>0.56000000000000005</v>
      </c>
      <c r="O4" s="2">
        <v>1.29</v>
      </c>
      <c r="P4" s="2">
        <v>2.66</v>
      </c>
      <c r="Q4" s="2">
        <v>34.36</v>
      </c>
      <c r="R4" s="2">
        <v>3.75</v>
      </c>
      <c r="S4" s="3">
        <v>1.1499999999999999</v>
      </c>
    </row>
    <row r="5" spans="1:19">
      <c r="A5" s="14">
        <v>62.5</v>
      </c>
      <c r="B5" s="1">
        <v>0</v>
      </c>
      <c r="C5" s="2">
        <v>0</v>
      </c>
      <c r="D5" s="2">
        <v>0.46</v>
      </c>
      <c r="E5" s="2">
        <v>0</v>
      </c>
      <c r="F5" s="2">
        <v>0</v>
      </c>
      <c r="G5" s="2">
        <v>0</v>
      </c>
      <c r="H5" s="2">
        <v>1.43</v>
      </c>
      <c r="I5" s="2">
        <v>0</v>
      </c>
      <c r="J5" s="3">
        <v>0</v>
      </c>
      <c r="K5" s="1">
        <v>0.56999999999999995</v>
      </c>
      <c r="L5" s="2">
        <v>0.34</v>
      </c>
      <c r="M5" s="2">
        <v>6.07</v>
      </c>
      <c r="N5" s="2">
        <v>0</v>
      </c>
      <c r="O5" s="2">
        <v>0</v>
      </c>
      <c r="P5" s="2">
        <v>1.05</v>
      </c>
      <c r="Q5" s="2">
        <v>1.58</v>
      </c>
      <c r="R5" s="2">
        <v>0</v>
      </c>
      <c r="S5" s="3">
        <v>0</v>
      </c>
    </row>
    <row r="6" spans="1:19">
      <c r="A6" s="14">
        <v>125</v>
      </c>
      <c r="B6" s="1">
        <v>0</v>
      </c>
      <c r="C6" s="2">
        <v>0</v>
      </c>
      <c r="D6" s="2">
        <v>0.13</v>
      </c>
      <c r="E6" s="2">
        <v>0</v>
      </c>
      <c r="F6" s="2">
        <v>0</v>
      </c>
      <c r="G6" s="2">
        <v>0</v>
      </c>
      <c r="H6" s="2">
        <v>0.54</v>
      </c>
      <c r="I6" s="2">
        <v>0</v>
      </c>
      <c r="J6" s="3">
        <v>0</v>
      </c>
      <c r="K6" s="1">
        <v>0</v>
      </c>
      <c r="L6" s="2">
        <v>0.24</v>
      </c>
      <c r="M6" s="2">
        <v>2.2400000000000002</v>
      </c>
      <c r="N6" s="2">
        <v>0</v>
      </c>
      <c r="O6" s="2">
        <v>0</v>
      </c>
      <c r="P6" s="2">
        <v>0.85</v>
      </c>
      <c r="Q6" s="2">
        <v>0</v>
      </c>
      <c r="R6" s="2">
        <v>0</v>
      </c>
      <c r="S6" s="3">
        <v>0</v>
      </c>
    </row>
    <row r="7" spans="1:19">
      <c r="A7" s="15">
        <v>250</v>
      </c>
      <c r="B7" s="4">
        <v>0</v>
      </c>
      <c r="C7" s="5">
        <v>0</v>
      </c>
      <c r="D7" s="5">
        <v>0.18</v>
      </c>
      <c r="E7" s="5">
        <v>0</v>
      </c>
      <c r="F7" s="5">
        <v>0</v>
      </c>
      <c r="G7" s="5">
        <v>0</v>
      </c>
      <c r="H7" s="5">
        <v>0</v>
      </c>
      <c r="I7" s="5">
        <v>0</v>
      </c>
      <c r="J7" s="6">
        <v>0</v>
      </c>
      <c r="K7" s="4">
        <v>0</v>
      </c>
      <c r="L7" s="5">
        <v>0</v>
      </c>
      <c r="M7" s="5">
        <v>2.4500000000000002</v>
      </c>
      <c r="N7" s="5">
        <v>0</v>
      </c>
      <c r="O7" s="5">
        <v>0</v>
      </c>
      <c r="P7" s="5">
        <v>0</v>
      </c>
      <c r="Q7" s="5">
        <v>0</v>
      </c>
      <c r="R7" s="5">
        <v>0</v>
      </c>
      <c r="S7" s="6">
        <v>0</v>
      </c>
    </row>
  </sheetData>
  <mergeCells count="2">
    <mergeCell ref="B3:J3"/>
    <mergeCell ref="K3:S3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89B53B-75A4-A64D-9DF1-FDE3E947EB8F}">
  <dimension ref="A1:S7"/>
  <sheetViews>
    <sheetView zoomScale="70" zoomScaleNormal="70" workbookViewId="0">
      <selection activeCell="A3" sqref="A3"/>
    </sheetView>
  </sheetViews>
  <sheetFormatPr baseColWidth="10" defaultRowHeight="16"/>
  <sheetData>
    <row r="1" spans="1:19">
      <c r="A1" t="s">
        <v>23</v>
      </c>
    </row>
    <row r="3" spans="1:19">
      <c r="A3" s="13" t="s">
        <v>9</v>
      </c>
      <c r="B3" s="65" t="s">
        <v>0</v>
      </c>
      <c r="C3" s="66"/>
      <c r="D3" s="66"/>
      <c r="E3" s="66"/>
      <c r="F3" s="66"/>
      <c r="G3" s="66"/>
      <c r="H3" s="66"/>
      <c r="I3" s="66"/>
      <c r="J3" s="67"/>
      <c r="K3" s="65" t="s">
        <v>2</v>
      </c>
      <c r="L3" s="66"/>
      <c r="M3" s="66"/>
      <c r="N3" s="66"/>
      <c r="O3" s="66"/>
      <c r="P3" s="66"/>
      <c r="Q3" s="66"/>
      <c r="R3" s="66"/>
      <c r="S3" s="67"/>
    </row>
    <row r="4" spans="1:19">
      <c r="A4" s="14">
        <v>0</v>
      </c>
      <c r="B4" s="1">
        <v>0</v>
      </c>
      <c r="C4" s="2">
        <v>0</v>
      </c>
      <c r="D4" s="2">
        <v>2.52</v>
      </c>
      <c r="E4" s="2">
        <v>0</v>
      </c>
      <c r="F4" s="2">
        <v>0</v>
      </c>
      <c r="G4" s="2">
        <v>0</v>
      </c>
      <c r="H4" s="2">
        <v>0.68</v>
      </c>
      <c r="I4" s="2">
        <v>0</v>
      </c>
      <c r="J4" s="3">
        <v>0</v>
      </c>
      <c r="K4" s="1">
        <v>3.16</v>
      </c>
      <c r="L4" s="2">
        <v>0.72</v>
      </c>
      <c r="M4" s="2">
        <v>5.8</v>
      </c>
      <c r="N4" s="2">
        <v>0.16</v>
      </c>
      <c r="O4" s="2">
        <v>0.79</v>
      </c>
      <c r="P4" s="2">
        <v>1.45</v>
      </c>
      <c r="Q4" s="2">
        <v>18.87</v>
      </c>
      <c r="R4" s="2">
        <v>4.47</v>
      </c>
      <c r="S4" s="3">
        <v>1.6</v>
      </c>
    </row>
    <row r="5" spans="1:19">
      <c r="A5" s="14">
        <v>62.5</v>
      </c>
      <c r="B5" s="1">
        <v>0</v>
      </c>
      <c r="C5" s="2">
        <v>0</v>
      </c>
      <c r="D5" s="2">
        <v>0.54</v>
      </c>
      <c r="E5" s="2">
        <v>0</v>
      </c>
      <c r="F5" s="2">
        <v>0</v>
      </c>
      <c r="G5" s="2">
        <v>0</v>
      </c>
      <c r="H5" s="2">
        <v>0.6</v>
      </c>
      <c r="I5" s="2">
        <v>0</v>
      </c>
      <c r="J5" s="3">
        <v>0</v>
      </c>
      <c r="K5" s="1">
        <v>0</v>
      </c>
      <c r="L5" s="2">
        <v>0</v>
      </c>
      <c r="M5" s="2">
        <v>4.87</v>
      </c>
      <c r="N5" s="2">
        <v>0</v>
      </c>
      <c r="O5" s="2">
        <v>0</v>
      </c>
      <c r="P5" s="2">
        <v>0.59</v>
      </c>
      <c r="Q5" s="2">
        <v>0.84</v>
      </c>
      <c r="R5" s="2">
        <v>0.17</v>
      </c>
      <c r="S5" s="3">
        <v>0</v>
      </c>
    </row>
    <row r="6" spans="1:19">
      <c r="A6" s="14">
        <v>125</v>
      </c>
      <c r="B6" s="1">
        <v>0</v>
      </c>
      <c r="C6" s="2">
        <v>0</v>
      </c>
      <c r="D6" s="2">
        <v>0</v>
      </c>
      <c r="E6" s="2">
        <v>0</v>
      </c>
      <c r="F6" s="2">
        <v>0</v>
      </c>
      <c r="G6" s="2">
        <v>0</v>
      </c>
      <c r="H6" s="2">
        <v>0</v>
      </c>
      <c r="I6" s="2">
        <v>0</v>
      </c>
      <c r="J6" s="3">
        <v>0</v>
      </c>
      <c r="K6" s="1">
        <v>0</v>
      </c>
      <c r="L6" s="2">
        <v>0</v>
      </c>
      <c r="M6" s="2">
        <v>2.69</v>
      </c>
      <c r="N6" s="2">
        <v>0</v>
      </c>
      <c r="O6" s="2">
        <v>0</v>
      </c>
      <c r="P6" s="2">
        <v>0.44</v>
      </c>
      <c r="Q6" s="2">
        <v>0</v>
      </c>
      <c r="R6" s="2">
        <v>0</v>
      </c>
      <c r="S6" s="3">
        <v>0</v>
      </c>
    </row>
    <row r="7" spans="1:19">
      <c r="A7" s="15">
        <v>250</v>
      </c>
      <c r="B7" s="4">
        <v>0</v>
      </c>
      <c r="C7" s="5">
        <v>0</v>
      </c>
      <c r="D7" s="5">
        <v>0.47</v>
      </c>
      <c r="E7" s="5">
        <v>0</v>
      </c>
      <c r="F7" s="5">
        <v>0</v>
      </c>
      <c r="G7" s="5">
        <v>0</v>
      </c>
      <c r="H7" s="5">
        <v>0</v>
      </c>
      <c r="I7" s="5">
        <v>0</v>
      </c>
      <c r="J7" s="6">
        <v>0</v>
      </c>
      <c r="K7" s="4">
        <v>0</v>
      </c>
      <c r="L7" s="5">
        <v>0</v>
      </c>
      <c r="M7" s="5">
        <v>2</v>
      </c>
      <c r="N7" s="5">
        <v>0</v>
      </c>
      <c r="O7" s="5">
        <v>0</v>
      </c>
      <c r="P7" s="5">
        <v>0</v>
      </c>
      <c r="Q7" s="5">
        <v>0</v>
      </c>
      <c r="R7" s="5">
        <v>0</v>
      </c>
      <c r="S7" s="6">
        <v>0</v>
      </c>
    </row>
  </sheetData>
  <mergeCells count="2">
    <mergeCell ref="B3:J3"/>
    <mergeCell ref="K3:S3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A80B47-5F61-2B49-903A-D5C8E9342A84}">
  <dimension ref="A1:S7"/>
  <sheetViews>
    <sheetView zoomScale="70" zoomScaleNormal="70" workbookViewId="0">
      <selection activeCell="G11" sqref="G11"/>
    </sheetView>
  </sheetViews>
  <sheetFormatPr baseColWidth="10" defaultRowHeight="16"/>
  <sheetData>
    <row r="1" spans="1:19">
      <c r="A1" s="61" t="s">
        <v>24</v>
      </c>
    </row>
    <row r="3" spans="1:19">
      <c r="A3" s="13" t="s">
        <v>9</v>
      </c>
      <c r="B3" s="65" t="s">
        <v>0</v>
      </c>
      <c r="C3" s="66"/>
      <c r="D3" s="66"/>
      <c r="E3" s="66"/>
      <c r="F3" s="66"/>
      <c r="G3" s="66"/>
      <c r="H3" s="66"/>
      <c r="I3" s="66"/>
      <c r="J3" s="67"/>
      <c r="K3" s="65" t="s">
        <v>2</v>
      </c>
      <c r="L3" s="66"/>
      <c r="M3" s="66"/>
      <c r="N3" s="66"/>
      <c r="O3" s="66"/>
      <c r="P3" s="66"/>
      <c r="Q3" s="66"/>
      <c r="R3" s="66"/>
      <c r="S3" s="67"/>
    </row>
    <row r="4" spans="1:19">
      <c r="A4" s="14">
        <v>0</v>
      </c>
      <c r="B4" s="18">
        <v>0</v>
      </c>
      <c r="C4" s="19">
        <v>0</v>
      </c>
      <c r="D4" s="8">
        <v>8.4695393999999993E-2</v>
      </c>
      <c r="E4" s="19">
        <v>0</v>
      </c>
      <c r="F4" s="19">
        <v>0</v>
      </c>
      <c r="G4" s="19">
        <v>0</v>
      </c>
      <c r="H4" s="8">
        <v>1.0788381739999999</v>
      </c>
      <c r="I4" s="19">
        <v>0</v>
      </c>
      <c r="J4" s="22">
        <v>0</v>
      </c>
      <c r="K4" s="7">
        <v>2.9523809519999999</v>
      </c>
      <c r="L4" s="8">
        <v>2.1198156699999999</v>
      </c>
      <c r="M4" s="8">
        <v>0.46428571400000002</v>
      </c>
      <c r="N4" s="19">
        <v>0</v>
      </c>
      <c r="O4" s="8">
        <v>0.47619047599999997</v>
      </c>
      <c r="P4" s="8">
        <v>1.02189781</v>
      </c>
      <c r="Q4" s="8">
        <v>29.32254803</v>
      </c>
      <c r="R4" s="8">
        <v>2.2196796339999998</v>
      </c>
      <c r="S4" s="9">
        <v>1.3080168780000001</v>
      </c>
    </row>
    <row r="5" spans="1:19">
      <c r="A5" s="14">
        <v>62.5</v>
      </c>
      <c r="B5" s="18">
        <v>0</v>
      </c>
      <c r="C5" s="19">
        <v>0</v>
      </c>
      <c r="D5" s="8">
        <v>2.2267206000000001E-2</v>
      </c>
      <c r="E5" s="19">
        <v>0</v>
      </c>
      <c r="F5" s="19">
        <v>0</v>
      </c>
      <c r="G5" s="19">
        <v>0</v>
      </c>
      <c r="H5" s="8">
        <v>0.81065431399999999</v>
      </c>
      <c r="I5" s="19">
        <v>0</v>
      </c>
      <c r="J5" s="22">
        <v>0</v>
      </c>
      <c r="K5" s="7">
        <v>6.3583815000000002E-2</v>
      </c>
      <c r="L5" s="8">
        <v>0</v>
      </c>
      <c r="M5" s="8">
        <v>0.45836023199999998</v>
      </c>
      <c r="N5" s="19">
        <v>0</v>
      </c>
      <c r="O5" s="19">
        <v>0</v>
      </c>
      <c r="P5" s="8">
        <v>0.71823204399999996</v>
      </c>
      <c r="Q5" s="8">
        <v>2.6486486490000001</v>
      </c>
      <c r="R5" s="19">
        <v>0</v>
      </c>
      <c r="S5" s="22">
        <v>0</v>
      </c>
    </row>
    <row r="6" spans="1:19">
      <c r="A6" s="14">
        <v>125</v>
      </c>
      <c r="B6" s="18">
        <v>0</v>
      </c>
      <c r="C6" s="19">
        <v>0</v>
      </c>
      <c r="D6" s="16">
        <v>0</v>
      </c>
      <c r="E6" s="19">
        <v>0</v>
      </c>
      <c r="F6" s="19">
        <v>0</v>
      </c>
      <c r="G6" s="19">
        <v>0</v>
      </c>
      <c r="H6" s="19">
        <v>0</v>
      </c>
      <c r="I6" s="19">
        <v>0</v>
      </c>
      <c r="J6" s="22">
        <v>0</v>
      </c>
      <c r="K6" s="18">
        <v>0</v>
      </c>
      <c r="L6" s="19">
        <v>0</v>
      </c>
      <c r="M6" s="8">
        <v>0.46893317699999998</v>
      </c>
      <c r="N6" s="19">
        <v>0</v>
      </c>
      <c r="O6" s="19">
        <v>0</v>
      </c>
      <c r="P6" s="8">
        <v>0.44198894999999999</v>
      </c>
      <c r="Q6" s="8">
        <v>0.472653612</v>
      </c>
      <c r="R6" s="19">
        <v>0</v>
      </c>
      <c r="S6" s="22">
        <v>0</v>
      </c>
    </row>
    <row r="7" spans="1:19">
      <c r="A7" s="15">
        <v>250</v>
      </c>
      <c r="B7" s="20">
        <v>0</v>
      </c>
      <c r="C7" s="21">
        <v>0</v>
      </c>
      <c r="D7" s="17">
        <v>0</v>
      </c>
      <c r="E7" s="21">
        <v>0</v>
      </c>
      <c r="F7" s="21">
        <v>0</v>
      </c>
      <c r="G7" s="21">
        <v>0</v>
      </c>
      <c r="H7" s="21">
        <v>0</v>
      </c>
      <c r="I7" s="21">
        <v>0</v>
      </c>
      <c r="J7" s="23">
        <v>0</v>
      </c>
      <c r="K7" s="20">
        <v>0</v>
      </c>
      <c r="L7" s="21">
        <v>0</v>
      </c>
      <c r="M7" s="11">
        <v>0.15233949899999999</v>
      </c>
      <c r="N7" s="21">
        <v>0</v>
      </c>
      <c r="O7" s="21">
        <v>0</v>
      </c>
      <c r="P7" s="21">
        <v>0</v>
      </c>
      <c r="Q7" s="21">
        <v>0</v>
      </c>
      <c r="R7" s="21">
        <v>0</v>
      </c>
      <c r="S7" s="23">
        <v>0</v>
      </c>
    </row>
  </sheetData>
  <mergeCells count="2">
    <mergeCell ref="B3:J3"/>
    <mergeCell ref="K3:S3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947AFD-1EE5-F54C-A964-BCC71E68D00B}">
  <dimension ref="A1:B8"/>
  <sheetViews>
    <sheetView workbookViewId="0">
      <selection activeCell="A2" sqref="A2"/>
    </sheetView>
  </sheetViews>
  <sheetFormatPr baseColWidth="10" defaultRowHeight="16"/>
  <cols>
    <col min="2" max="2" width="28.1640625" customWidth="1"/>
  </cols>
  <sheetData>
    <row r="1" spans="1:2">
      <c r="A1" t="s">
        <v>30</v>
      </c>
    </row>
    <row r="2" spans="1:2">
      <c r="A2" t="s">
        <v>37</v>
      </c>
    </row>
    <row r="4" spans="1:2">
      <c r="A4" s="30" t="s">
        <v>9</v>
      </c>
      <c r="B4" s="30" t="s">
        <v>31</v>
      </c>
    </row>
    <row r="5" spans="1:2">
      <c r="A5" s="97" t="s">
        <v>6</v>
      </c>
      <c r="B5" s="81">
        <v>38679593.719999999</v>
      </c>
    </row>
    <row r="6" spans="1:2">
      <c r="A6" s="28">
        <v>0</v>
      </c>
      <c r="B6" s="81">
        <v>71546099.290000007</v>
      </c>
    </row>
    <row r="7" spans="1:2">
      <c r="A7" s="28">
        <v>62.5</v>
      </c>
      <c r="B7" s="81">
        <v>50446866.490000002</v>
      </c>
    </row>
    <row r="8" spans="1:2">
      <c r="A8" s="29">
        <v>250</v>
      </c>
      <c r="B8" s="85">
        <v>46197056.939999998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8B9977-3133-314C-8B76-CE9C456E0C1F}">
  <dimension ref="A1:B8"/>
  <sheetViews>
    <sheetView workbookViewId="0">
      <selection activeCell="A2" sqref="A2"/>
    </sheetView>
  </sheetViews>
  <sheetFormatPr baseColWidth="10" defaultRowHeight="16"/>
  <cols>
    <col min="2" max="2" width="28.1640625" customWidth="1"/>
  </cols>
  <sheetData>
    <row r="1" spans="1:2">
      <c r="A1" t="s">
        <v>32</v>
      </c>
    </row>
    <row r="2" spans="1:2">
      <c r="A2" t="s">
        <v>37</v>
      </c>
    </row>
    <row r="4" spans="1:2">
      <c r="A4" s="30" t="s">
        <v>9</v>
      </c>
      <c r="B4" s="30" t="s">
        <v>34</v>
      </c>
    </row>
    <row r="5" spans="1:2">
      <c r="A5" s="97" t="s">
        <v>6</v>
      </c>
      <c r="B5" s="74">
        <v>10.3</v>
      </c>
    </row>
    <row r="6" spans="1:2">
      <c r="A6" s="28">
        <v>0</v>
      </c>
      <c r="B6" s="74">
        <v>14.5</v>
      </c>
    </row>
    <row r="7" spans="1:2">
      <c r="A7" s="28">
        <v>62.5</v>
      </c>
      <c r="B7" s="74">
        <v>8.7799999999999994</v>
      </c>
    </row>
    <row r="8" spans="1:2">
      <c r="A8" s="29">
        <v>250</v>
      </c>
      <c r="B8" s="77">
        <v>5.28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6B239A-6646-DC4B-AE32-A1DB52406540}">
  <dimension ref="A1:B8"/>
  <sheetViews>
    <sheetView workbookViewId="0">
      <selection activeCell="A2" sqref="A2"/>
    </sheetView>
  </sheetViews>
  <sheetFormatPr baseColWidth="10" defaultRowHeight="16"/>
  <cols>
    <col min="2" max="2" width="28.1640625" customWidth="1"/>
  </cols>
  <sheetData>
    <row r="1" spans="1:2">
      <c r="A1" t="s">
        <v>35</v>
      </c>
    </row>
    <row r="2" spans="1:2">
      <c r="A2" t="s">
        <v>37</v>
      </c>
    </row>
    <row r="4" spans="1:2">
      <c r="A4" s="30" t="s">
        <v>9</v>
      </c>
      <c r="B4" s="30" t="s">
        <v>33</v>
      </c>
    </row>
    <row r="5" spans="1:2">
      <c r="A5" s="97" t="s">
        <v>6</v>
      </c>
      <c r="B5" s="74">
        <v>1.74</v>
      </c>
    </row>
    <row r="6" spans="1:2">
      <c r="A6" s="28">
        <v>0</v>
      </c>
      <c r="B6" s="74">
        <v>60.01</v>
      </c>
    </row>
    <row r="7" spans="1:2">
      <c r="A7" s="28">
        <v>62.5</v>
      </c>
      <c r="B7" s="74">
        <v>31.89</v>
      </c>
    </row>
    <row r="8" spans="1:2">
      <c r="A8" s="29">
        <v>250</v>
      </c>
      <c r="B8" s="77">
        <v>11.4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95D979-E30C-E740-A332-78CDAA3F71F3}">
  <dimension ref="A1:G8"/>
  <sheetViews>
    <sheetView workbookViewId="0">
      <selection activeCell="M17" sqref="M17"/>
    </sheetView>
  </sheetViews>
  <sheetFormatPr baseColWidth="10" defaultRowHeight="16"/>
  <sheetData>
    <row r="1" spans="1:7">
      <c r="A1" t="s">
        <v>36</v>
      </c>
    </row>
    <row r="2" spans="1:7">
      <c r="A2" t="s">
        <v>37</v>
      </c>
    </row>
    <row r="4" spans="1:7">
      <c r="A4" s="30" t="s">
        <v>9</v>
      </c>
      <c r="B4" s="62" t="s">
        <v>31</v>
      </c>
      <c r="C4" s="63"/>
      <c r="D4" s="63"/>
      <c r="E4" s="64"/>
      <c r="F4" s="94" t="s">
        <v>38</v>
      </c>
      <c r="G4" s="95" t="s">
        <v>26</v>
      </c>
    </row>
    <row r="5" spans="1:7">
      <c r="A5" s="97" t="s">
        <v>6</v>
      </c>
      <c r="B5" s="94">
        <v>12863.63</v>
      </c>
      <c r="C5" s="98">
        <v>104509.1</v>
      </c>
      <c r="D5" s="98">
        <v>31947.48</v>
      </c>
      <c r="E5" s="95">
        <v>17308.27</v>
      </c>
      <c r="F5" s="94">
        <f>AVERAGE(B5:E5)</f>
        <v>41657.120000000003</v>
      </c>
      <c r="G5" s="27">
        <f>(STDEV(B5:E5))/SQRT(4)</f>
        <v>21343.5783893591</v>
      </c>
    </row>
    <row r="6" spans="1:7">
      <c r="A6" s="28">
        <v>0</v>
      </c>
      <c r="B6" s="72">
        <v>24770.14</v>
      </c>
      <c r="C6" s="73">
        <v>151710.5</v>
      </c>
      <c r="D6" s="73">
        <v>104911.85</v>
      </c>
      <c r="E6" s="74">
        <v>61824.65</v>
      </c>
      <c r="F6" s="72">
        <f t="shared" ref="F6:F8" si="0">AVERAGE(B6:E6)</f>
        <v>85804.285000000003</v>
      </c>
      <c r="G6" s="28">
        <f t="shared" ref="G6:G8" si="1">(STDEV(B6:E6))/SQRT(4)</f>
        <v>27399.692769673071</v>
      </c>
    </row>
    <row r="7" spans="1:7">
      <c r="A7" s="28">
        <v>62.5</v>
      </c>
      <c r="B7" s="72">
        <v>24905.52</v>
      </c>
      <c r="C7" s="73">
        <v>256148.9</v>
      </c>
      <c r="D7" s="73">
        <v>46111.76</v>
      </c>
      <c r="E7" s="74">
        <v>45921.58</v>
      </c>
      <c r="F7" s="72">
        <f t="shared" si="0"/>
        <v>93271.94</v>
      </c>
      <c r="G7" s="28">
        <f t="shared" si="1"/>
        <v>54519.88219311984</v>
      </c>
    </row>
    <row r="8" spans="1:7">
      <c r="A8" s="29">
        <v>250</v>
      </c>
      <c r="B8" s="75">
        <v>23421.88</v>
      </c>
      <c r="C8" s="76">
        <v>162696.6</v>
      </c>
      <c r="D8" s="76">
        <v>37721.47</v>
      </c>
      <c r="E8" s="77">
        <v>33377.19</v>
      </c>
      <c r="F8" s="75">
        <f t="shared" si="0"/>
        <v>64304.285000000003</v>
      </c>
      <c r="G8" s="29">
        <f t="shared" si="1"/>
        <v>32933.708602922452</v>
      </c>
    </row>
  </sheetData>
  <mergeCells count="1">
    <mergeCell ref="B4:E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176DAC-CC95-BD45-AE2D-0FCDA3ACD6F7}">
  <dimension ref="A1:F10"/>
  <sheetViews>
    <sheetView workbookViewId="0">
      <selection activeCell="A2" sqref="A2:XFD2"/>
    </sheetView>
  </sheetViews>
  <sheetFormatPr baseColWidth="10" defaultRowHeight="16"/>
  <cols>
    <col min="5" max="5" width="33.83203125" customWidth="1"/>
  </cols>
  <sheetData>
    <row r="1" spans="1:6">
      <c r="A1" t="s">
        <v>27</v>
      </c>
    </row>
    <row r="3" spans="1:6">
      <c r="A3" s="30" t="s">
        <v>9</v>
      </c>
      <c r="B3" s="62" t="s">
        <v>5</v>
      </c>
      <c r="C3" s="63"/>
      <c r="D3" s="63"/>
      <c r="E3" s="30" t="s">
        <v>25</v>
      </c>
      <c r="F3" s="30" t="s">
        <v>26</v>
      </c>
    </row>
    <row r="4" spans="1:6">
      <c r="A4" s="27"/>
      <c r="B4" s="69">
        <v>1</v>
      </c>
      <c r="C4" s="70">
        <v>2</v>
      </c>
      <c r="D4" s="71">
        <v>3</v>
      </c>
      <c r="E4" s="28"/>
      <c r="F4" s="27"/>
    </row>
    <row r="5" spans="1:6">
      <c r="A5" s="28">
        <v>0</v>
      </c>
      <c r="B5" s="78">
        <v>1690000000</v>
      </c>
      <c r="C5" s="79">
        <v>2800000000</v>
      </c>
      <c r="D5" s="80">
        <v>1810000000</v>
      </c>
      <c r="E5" s="81">
        <f>AVERAGE(B5:D5)</f>
        <v>2100000000</v>
      </c>
      <c r="F5" s="81">
        <f>(STDEV(B5:D5))/SQRT(3)</f>
        <v>351710107.90137953</v>
      </c>
    </row>
    <row r="6" spans="1:6">
      <c r="A6" s="28">
        <v>1</v>
      </c>
      <c r="B6" s="78">
        <v>670000000</v>
      </c>
      <c r="C6" s="79">
        <v>805000000</v>
      </c>
      <c r="D6" s="80">
        <v>928000000</v>
      </c>
      <c r="E6" s="81">
        <f t="shared" ref="E6:E10" si="0">AVERAGE(B6:D6)</f>
        <v>801000000</v>
      </c>
      <c r="F6" s="81">
        <f t="shared" ref="F6:F10" si="1">(STDEV(B6:D6))/SQRT(3)</f>
        <v>74505033.387013525</v>
      </c>
    </row>
    <row r="7" spans="1:6">
      <c r="A7" s="28">
        <v>15</v>
      </c>
      <c r="B7" s="78">
        <v>268000000</v>
      </c>
      <c r="C7" s="79">
        <v>196000000</v>
      </c>
      <c r="D7" s="80">
        <v>324000000</v>
      </c>
      <c r="E7" s="81">
        <f t="shared" si="0"/>
        <v>262666666.66666666</v>
      </c>
      <c r="F7" s="81">
        <f t="shared" si="1"/>
        <v>37046517.305199459</v>
      </c>
    </row>
    <row r="8" spans="1:6">
      <c r="A8" s="28">
        <v>62.5</v>
      </c>
      <c r="B8" s="78">
        <v>150000000</v>
      </c>
      <c r="C8" s="79">
        <v>140000000</v>
      </c>
      <c r="D8" s="80">
        <v>250000000</v>
      </c>
      <c r="E8" s="81">
        <f t="shared" si="0"/>
        <v>180000000</v>
      </c>
      <c r="F8" s="81">
        <f t="shared" si="1"/>
        <v>35118845.842842467</v>
      </c>
    </row>
    <row r="9" spans="1:6">
      <c r="A9" s="28">
        <v>125</v>
      </c>
      <c r="B9" s="78">
        <v>138000000</v>
      </c>
      <c r="C9" s="79">
        <v>122000000</v>
      </c>
      <c r="D9" s="80">
        <v>181000000</v>
      </c>
      <c r="E9" s="81">
        <f t="shared" si="0"/>
        <v>147000000</v>
      </c>
      <c r="F9" s="81">
        <f t="shared" si="1"/>
        <v>17616280.348965086</v>
      </c>
    </row>
    <row r="10" spans="1:6">
      <c r="A10" s="29">
        <v>500</v>
      </c>
      <c r="B10" s="82">
        <v>260000000</v>
      </c>
      <c r="C10" s="83">
        <v>165000000</v>
      </c>
      <c r="D10" s="84">
        <v>283000000</v>
      </c>
      <c r="E10" s="85">
        <f t="shared" si="0"/>
        <v>236000000</v>
      </c>
      <c r="F10" s="85">
        <f t="shared" si="1"/>
        <v>36115555.282084942</v>
      </c>
    </row>
  </sheetData>
  <mergeCells count="1">
    <mergeCell ref="B3:D3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86828A-FE05-C24A-8F68-4DCB73ED1CDA}">
  <dimension ref="A1:G8"/>
  <sheetViews>
    <sheetView workbookViewId="0">
      <selection activeCell="E8" sqref="B4:E8"/>
    </sheetView>
  </sheetViews>
  <sheetFormatPr baseColWidth="10" defaultRowHeight="16"/>
  <sheetData>
    <row r="1" spans="1:7">
      <c r="A1" t="s">
        <v>39</v>
      </c>
    </row>
    <row r="2" spans="1:7">
      <c r="A2" t="s">
        <v>37</v>
      </c>
    </row>
    <row r="4" spans="1:7">
      <c r="A4" s="30" t="s">
        <v>9</v>
      </c>
      <c r="B4" s="62" t="s">
        <v>40</v>
      </c>
      <c r="C4" s="63"/>
      <c r="D4" s="63"/>
      <c r="E4" s="64"/>
      <c r="F4" s="94" t="s">
        <v>38</v>
      </c>
      <c r="G4" s="95" t="s">
        <v>26</v>
      </c>
    </row>
    <row r="5" spans="1:7">
      <c r="A5" s="97" t="s">
        <v>6</v>
      </c>
      <c r="B5" s="72">
        <v>4.6600000000000001E-5</v>
      </c>
      <c r="C5" s="73">
        <v>3.0063000000000003E-4</v>
      </c>
      <c r="D5" s="73">
        <v>2.87E-5</v>
      </c>
      <c r="E5" s="74">
        <v>1.4835E-4</v>
      </c>
      <c r="F5" s="94">
        <f>AVERAGE(B5:E5)</f>
        <v>1.3107E-4</v>
      </c>
      <c r="G5" s="27">
        <f>(STDEV(B5:E5))/SQRT(4)</f>
        <v>6.2359167863808673E-5</v>
      </c>
    </row>
    <row r="6" spans="1:7">
      <c r="A6" s="28">
        <v>0</v>
      </c>
      <c r="B6" s="72">
        <v>7.4632340000000005E-2</v>
      </c>
      <c r="C6" s="73">
        <v>0.17989326999999999</v>
      </c>
      <c r="D6" s="73">
        <v>9.5811820000000006E-2</v>
      </c>
      <c r="E6" s="74">
        <v>0.19691781</v>
      </c>
      <c r="F6" s="72">
        <f t="shared" ref="F6:F8" si="0">AVERAGE(B6:E6)</f>
        <v>0.13681381000000001</v>
      </c>
      <c r="G6" s="28">
        <f t="shared" ref="G6:G8" si="1">(STDEV(B6:E6))/SQRT(4)</f>
        <v>3.0298554813187339E-2</v>
      </c>
    </row>
    <row r="7" spans="1:7">
      <c r="A7" s="28">
        <v>62.5</v>
      </c>
      <c r="B7" s="72">
        <v>4.1294440000000002E-2</v>
      </c>
      <c r="C7" s="73">
        <v>7.9084290000000002E-2</v>
      </c>
      <c r="D7" s="73">
        <v>6.5348370000000003E-2</v>
      </c>
      <c r="E7" s="74">
        <v>2.7247480000000001E-2</v>
      </c>
      <c r="F7" s="72">
        <f t="shared" si="0"/>
        <v>5.3243644999999999E-2</v>
      </c>
      <c r="G7" s="28">
        <f t="shared" si="1"/>
        <v>1.1664931047734846E-2</v>
      </c>
    </row>
    <row r="8" spans="1:7">
      <c r="A8" s="29">
        <v>250</v>
      </c>
      <c r="B8" s="75">
        <v>4.0507420000000002E-2</v>
      </c>
      <c r="C8" s="76">
        <v>3.629669E-2</v>
      </c>
      <c r="D8" s="76">
        <v>5.7196480000000001E-2</v>
      </c>
      <c r="E8" s="77">
        <v>1.7823800000000001E-2</v>
      </c>
      <c r="F8" s="75">
        <f t="shared" si="0"/>
        <v>3.7956097500000001E-2</v>
      </c>
      <c r="G8" s="29">
        <f t="shared" si="1"/>
        <v>8.0868442605097606E-3</v>
      </c>
    </row>
  </sheetData>
  <mergeCells count="1">
    <mergeCell ref="B4:E4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5F65E4-4421-9749-BA1F-0F7259693C4C}">
  <dimension ref="A1:G8"/>
  <sheetViews>
    <sheetView workbookViewId="0">
      <selection activeCell="E16" sqref="E16"/>
    </sheetView>
  </sheetViews>
  <sheetFormatPr baseColWidth="10" defaultRowHeight="16"/>
  <sheetData>
    <row r="1" spans="1:7">
      <c r="A1" t="s">
        <v>41</v>
      </c>
    </row>
    <row r="2" spans="1:7">
      <c r="A2" t="s">
        <v>37</v>
      </c>
    </row>
    <row r="4" spans="1:7">
      <c r="A4" s="30" t="s">
        <v>9</v>
      </c>
      <c r="B4" s="62" t="s">
        <v>42</v>
      </c>
      <c r="C4" s="63"/>
      <c r="D4" s="63"/>
      <c r="E4" s="64"/>
      <c r="F4" s="94" t="s">
        <v>38</v>
      </c>
      <c r="G4" s="95" t="s">
        <v>26</v>
      </c>
    </row>
    <row r="5" spans="1:7">
      <c r="A5" s="97" t="s">
        <v>6</v>
      </c>
      <c r="B5" s="72">
        <v>4.6E-5</v>
      </c>
      <c r="C5" s="73">
        <v>2.2269799999999999E-4</v>
      </c>
      <c r="D5" s="73">
        <v>0</v>
      </c>
      <c r="E5" s="73">
        <v>8.3800000000000004E-5</v>
      </c>
      <c r="F5" s="94">
        <f>AVERAGE(B5:E5)</f>
        <v>8.8124500000000006E-5</v>
      </c>
      <c r="G5" s="27">
        <f>(STDEV(B5:E5))/SQRT(4)</f>
        <v>4.8018337819177647E-5</v>
      </c>
    </row>
    <row r="6" spans="1:7">
      <c r="A6" s="28">
        <v>0</v>
      </c>
      <c r="B6" s="72">
        <v>0.22911051199999999</v>
      </c>
      <c r="C6" s="73">
        <v>0.51223021599999996</v>
      </c>
      <c r="D6" s="73">
        <v>0.42258537600000001</v>
      </c>
      <c r="E6" s="73">
        <v>0.41953301500000001</v>
      </c>
      <c r="F6" s="72">
        <f t="shared" ref="F6:F8" si="0">AVERAGE(B6:E6)</f>
        <v>0.39586477975000001</v>
      </c>
      <c r="G6" s="28">
        <f t="shared" ref="G6:G8" si="1">(STDEV(B6:E6))/SQRT(4)</f>
        <v>5.9597312712274919E-2</v>
      </c>
    </row>
    <row r="7" spans="1:7">
      <c r="A7" s="28">
        <v>62.5</v>
      </c>
      <c r="B7" s="72">
        <v>0.15856320700000001</v>
      </c>
      <c r="C7" s="73">
        <v>0.41611624800000002</v>
      </c>
      <c r="D7" s="73">
        <v>0.27007818099999997</v>
      </c>
      <c r="E7" s="73">
        <v>0.101839966</v>
      </c>
      <c r="F7" s="72">
        <f t="shared" si="0"/>
        <v>0.2366494005</v>
      </c>
      <c r="G7" s="28">
        <f t="shared" si="1"/>
        <v>6.9280149852389575E-2</v>
      </c>
    </row>
    <row r="8" spans="1:7">
      <c r="A8" s="29">
        <v>250</v>
      </c>
      <c r="B8" s="75">
        <v>0.12910481300000001</v>
      </c>
      <c r="C8" s="76">
        <v>0.17426098300000001</v>
      </c>
      <c r="D8" s="76">
        <v>0.15829511099999999</v>
      </c>
      <c r="E8" s="76">
        <v>8.7613292999999995E-2</v>
      </c>
      <c r="F8" s="75">
        <f t="shared" si="0"/>
        <v>0.13731855000000001</v>
      </c>
      <c r="G8" s="29">
        <f t="shared" si="1"/>
        <v>1.9023751637289761E-2</v>
      </c>
    </row>
  </sheetData>
  <mergeCells count="1">
    <mergeCell ref="B4:E4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A9FF01-F1D4-2341-AB32-3C262CA98D10}">
  <dimension ref="A1:D10"/>
  <sheetViews>
    <sheetView workbookViewId="0">
      <selection activeCell="B4" sqref="B4"/>
    </sheetView>
  </sheetViews>
  <sheetFormatPr baseColWidth="10" defaultRowHeight="16"/>
  <cols>
    <col min="3" max="3" width="14.83203125" customWidth="1"/>
    <col min="8" max="8" width="10.83203125" customWidth="1"/>
  </cols>
  <sheetData>
    <row r="1" spans="1:4">
      <c r="A1" t="s">
        <v>43</v>
      </c>
    </row>
    <row r="2" spans="1:4">
      <c r="A2" t="s">
        <v>51</v>
      </c>
    </row>
    <row r="3" spans="1:4">
      <c r="A3" t="s">
        <v>52</v>
      </c>
    </row>
    <row r="5" spans="1:4">
      <c r="A5" s="96"/>
      <c r="B5" s="96" t="s">
        <v>49</v>
      </c>
      <c r="C5" s="99" t="s">
        <v>50</v>
      </c>
      <c r="D5" s="26" t="s">
        <v>44</v>
      </c>
    </row>
    <row r="6" spans="1:4">
      <c r="A6" s="96" t="s">
        <v>44</v>
      </c>
      <c r="B6" s="96">
        <v>9</v>
      </c>
      <c r="C6" s="99">
        <v>14</v>
      </c>
      <c r="D6" s="30">
        <v>23</v>
      </c>
    </row>
    <row r="7" spans="1:4">
      <c r="A7" s="94" t="s">
        <v>45</v>
      </c>
      <c r="B7" s="94">
        <v>4</v>
      </c>
      <c r="C7" s="98">
        <v>8</v>
      </c>
      <c r="D7" s="27">
        <v>12</v>
      </c>
    </row>
    <row r="8" spans="1:4">
      <c r="A8" s="75" t="s">
        <v>46</v>
      </c>
      <c r="B8" s="75">
        <v>5</v>
      </c>
      <c r="C8" s="76">
        <v>6</v>
      </c>
      <c r="D8" s="29">
        <v>11</v>
      </c>
    </row>
    <row r="9" spans="1:4">
      <c r="A9" s="72" t="s">
        <v>47</v>
      </c>
      <c r="B9" s="72">
        <v>3</v>
      </c>
      <c r="C9" s="100">
        <v>4</v>
      </c>
      <c r="D9" s="28">
        <v>7</v>
      </c>
    </row>
    <row r="10" spans="1:4">
      <c r="A10" s="75" t="s">
        <v>48</v>
      </c>
      <c r="B10" s="75">
        <v>2</v>
      </c>
      <c r="C10" s="76">
        <v>2</v>
      </c>
      <c r="D10" s="29">
        <v>4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C55C3A-7956-E845-9B32-ADFF78D39026}">
  <dimension ref="A1:B6"/>
  <sheetViews>
    <sheetView workbookViewId="0">
      <selection sqref="A1:G10"/>
    </sheetView>
  </sheetViews>
  <sheetFormatPr baseColWidth="10" defaultRowHeight="16"/>
  <cols>
    <col min="1" max="1" width="21.6640625" customWidth="1"/>
    <col min="2" max="2" width="28" customWidth="1"/>
  </cols>
  <sheetData>
    <row r="1" spans="1:2">
      <c r="A1" t="s">
        <v>56</v>
      </c>
    </row>
    <row r="3" spans="1:2">
      <c r="A3" s="96" t="s">
        <v>55</v>
      </c>
      <c r="B3" s="30" t="s">
        <v>57</v>
      </c>
    </row>
    <row r="4" spans="1:2">
      <c r="A4" s="27" t="s">
        <v>6</v>
      </c>
      <c r="B4" s="27">
        <v>4.3165399999999998</v>
      </c>
    </row>
    <row r="5" spans="1:2">
      <c r="A5" s="28" t="s">
        <v>53</v>
      </c>
      <c r="B5" s="28">
        <v>3.6800700000000002</v>
      </c>
    </row>
    <row r="6" spans="1:2">
      <c r="A6" s="29" t="s">
        <v>54</v>
      </c>
      <c r="B6" s="29">
        <v>21.1494</v>
      </c>
    </row>
  </sheetData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1B986F-8276-1F43-879B-25A2EAC6D49E}">
  <dimension ref="A1:B6"/>
  <sheetViews>
    <sheetView workbookViewId="0">
      <selection activeCell="A4" sqref="A4:A6"/>
    </sheetView>
  </sheetViews>
  <sheetFormatPr baseColWidth="10" defaultRowHeight="16"/>
  <cols>
    <col min="1" max="1" width="21.5" customWidth="1"/>
    <col min="2" max="2" width="28.1640625" customWidth="1"/>
  </cols>
  <sheetData>
    <row r="1" spans="1:2">
      <c r="A1" t="s">
        <v>59</v>
      </c>
    </row>
    <row r="3" spans="1:2">
      <c r="A3" s="96" t="s">
        <v>55</v>
      </c>
      <c r="B3" s="30" t="s">
        <v>58</v>
      </c>
    </row>
    <row r="4" spans="1:2">
      <c r="A4" s="27" t="s">
        <v>6</v>
      </c>
      <c r="B4" s="27">
        <v>1.589971</v>
      </c>
    </row>
    <row r="5" spans="1:2">
      <c r="A5" s="28" t="s">
        <v>53</v>
      </c>
      <c r="B5" s="28">
        <v>1.25641</v>
      </c>
    </row>
    <row r="6" spans="1:2">
      <c r="A6" s="29" t="s">
        <v>54</v>
      </c>
      <c r="B6" s="29">
        <v>118.73</v>
      </c>
    </row>
  </sheetData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954ADF-DCC9-0346-A110-E1161EA4D9F0}">
  <dimension ref="A1:D7"/>
  <sheetViews>
    <sheetView workbookViewId="0">
      <selection activeCell="B3" sqref="B3:D3"/>
    </sheetView>
  </sheetViews>
  <sheetFormatPr baseColWidth="10" defaultRowHeight="16"/>
  <cols>
    <col min="1" max="1" width="20.6640625" customWidth="1"/>
  </cols>
  <sheetData>
    <row r="1" spans="1:4">
      <c r="A1" t="s">
        <v>60</v>
      </c>
    </row>
    <row r="3" spans="1:4">
      <c r="B3" s="62" t="s">
        <v>31</v>
      </c>
      <c r="C3" s="63"/>
      <c r="D3" s="64"/>
    </row>
    <row r="4" spans="1:4">
      <c r="A4" s="94" t="s">
        <v>55</v>
      </c>
      <c r="B4" s="96" t="s">
        <v>63</v>
      </c>
      <c r="C4" s="99" t="s">
        <v>64</v>
      </c>
      <c r="D4" s="26" t="s">
        <v>65</v>
      </c>
    </row>
    <row r="5" spans="1:4">
      <c r="A5" s="27" t="s">
        <v>6</v>
      </c>
      <c r="B5" s="94">
        <v>36006659</v>
      </c>
      <c r="C5" s="98">
        <v>40444217</v>
      </c>
      <c r="D5" s="95">
        <v>40026906</v>
      </c>
    </row>
    <row r="6" spans="1:4">
      <c r="A6" s="28" t="s">
        <v>66</v>
      </c>
      <c r="B6" s="72">
        <v>48078704</v>
      </c>
      <c r="C6" s="73">
        <v>52753357</v>
      </c>
      <c r="D6" s="74">
        <v>54019567</v>
      </c>
    </row>
    <row r="7" spans="1:4">
      <c r="A7" s="29" t="s">
        <v>54</v>
      </c>
      <c r="B7" s="75">
        <v>47638691</v>
      </c>
      <c r="C7" s="76">
        <v>45581527</v>
      </c>
      <c r="D7" s="77">
        <v>82742317</v>
      </c>
    </row>
  </sheetData>
  <mergeCells count="1">
    <mergeCell ref="B3:D3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D7CA21-B061-0249-80D7-970022CFA670}">
  <dimension ref="A1:D7"/>
  <sheetViews>
    <sheetView workbookViewId="0">
      <selection activeCell="B3" sqref="B3:D3"/>
    </sheetView>
  </sheetViews>
  <sheetFormatPr baseColWidth="10" defaultRowHeight="16"/>
  <cols>
    <col min="1" max="1" width="21.6640625" customWidth="1"/>
  </cols>
  <sheetData>
    <row r="1" spans="1:4">
      <c r="A1" t="s">
        <v>62</v>
      </c>
    </row>
    <row r="3" spans="1:4">
      <c r="B3" s="62" t="s">
        <v>73</v>
      </c>
      <c r="C3" s="63"/>
      <c r="D3" s="64"/>
    </row>
    <row r="4" spans="1:4">
      <c r="A4" s="94" t="s">
        <v>55</v>
      </c>
      <c r="B4" s="96" t="s">
        <v>63</v>
      </c>
      <c r="C4" s="99" t="s">
        <v>64</v>
      </c>
      <c r="D4" s="26" t="s">
        <v>65</v>
      </c>
    </row>
    <row r="5" spans="1:4">
      <c r="A5" s="27" t="s">
        <v>6</v>
      </c>
      <c r="B5" s="72">
        <v>9.6033182499999992</v>
      </c>
      <c r="C5" s="73">
        <v>15.860902299999999</v>
      </c>
      <c r="D5" s="74">
        <v>23.4289044</v>
      </c>
    </row>
    <row r="6" spans="1:4">
      <c r="A6" s="28" t="s">
        <v>66</v>
      </c>
      <c r="B6" s="72">
        <v>15.3484353</v>
      </c>
      <c r="C6" s="73">
        <v>31.977635800000002</v>
      </c>
      <c r="D6" s="74">
        <v>24.354523199999999</v>
      </c>
    </row>
    <row r="7" spans="1:4">
      <c r="A7" s="29" t="s">
        <v>54</v>
      </c>
      <c r="B7" s="75">
        <v>2.6869643700000001</v>
      </c>
      <c r="C7" s="76">
        <v>35.351050700000002</v>
      </c>
      <c r="D7" s="77">
        <v>8.9383033399999992</v>
      </c>
    </row>
  </sheetData>
  <mergeCells count="1">
    <mergeCell ref="B3:D3"/>
  </mergeCell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C82FB6-AFD9-D34E-894A-30B76AF37A2B}">
  <dimension ref="A1:D7"/>
  <sheetViews>
    <sheetView workbookViewId="0">
      <selection activeCell="B4" sqref="B4"/>
    </sheetView>
  </sheetViews>
  <sheetFormatPr baseColWidth="10" defaultRowHeight="16"/>
  <cols>
    <col min="1" max="1" width="21.6640625" customWidth="1"/>
  </cols>
  <sheetData>
    <row r="1" spans="1:4">
      <c r="A1" t="s">
        <v>61</v>
      </c>
    </row>
    <row r="3" spans="1:4">
      <c r="B3" s="62" t="s">
        <v>74</v>
      </c>
      <c r="C3" s="63"/>
      <c r="D3" s="64"/>
    </row>
    <row r="4" spans="1:4">
      <c r="A4" s="94" t="s">
        <v>55</v>
      </c>
      <c r="B4" s="96" t="s">
        <v>63</v>
      </c>
      <c r="C4" s="99" t="s">
        <v>64</v>
      </c>
      <c r="D4" s="26" t="s">
        <v>65</v>
      </c>
    </row>
    <row r="5" spans="1:4">
      <c r="A5" s="27" t="s">
        <v>6</v>
      </c>
      <c r="B5" s="94">
        <v>1.7684597399999999</v>
      </c>
      <c r="C5" s="98">
        <v>3.1061093199999998</v>
      </c>
      <c r="D5" s="95">
        <v>3.7282093600000001</v>
      </c>
    </row>
    <row r="6" spans="1:4">
      <c r="A6" s="28" t="s">
        <v>66</v>
      </c>
      <c r="B6" s="72">
        <v>4.2834224599999997</v>
      </c>
      <c r="C6" s="73">
        <v>7.7575083400000002</v>
      </c>
      <c r="D6" s="74">
        <v>4.1889081499999996</v>
      </c>
    </row>
    <row r="7" spans="1:4">
      <c r="A7" s="29" t="s">
        <v>54</v>
      </c>
      <c r="B7" s="75">
        <v>3.58589512</v>
      </c>
      <c r="C7" s="76">
        <v>52.808823500000003</v>
      </c>
      <c r="D7" s="77">
        <v>17.236311199999999</v>
      </c>
    </row>
  </sheetData>
  <mergeCells count="1">
    <mergeCell ref="B3:D3"/>
  </mergeCell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8D4480-0B14-EC41-A611-2FCF86BC11E1}">
  <dimension ref="A1:C7"/>
  <sheetViews>
    <sheetView workbookViewId="0">
      <selection activeCell="G7" sqref="G7:I8"/>
    </sheetView>
  </sheetViews>
  <sheetFormatPr baseColWidth="10" defaultRowHeight="16"/>
  <cols>
    <col min="1" max="1" width="21.6640625" customWidth="1"/>
    <col min="2" max="3" width="14" customWidth="1"/>
  </cols>
  <sheetData>
    <row r="1" spans="1:3">
      <c r="A1" t="s">
        <v>68</v>
      </c>
    </row>
    <row r="3" spans="1:3">
      <c r="B3" s="62" t="s">
        <v>31</v>
      </c>
      <c r="C3" s="64"/>
    </row>
    <row r="4" spans="1:3">
      <c r="A4" s="94" t="s">
        <v>55</v>
      </c>
      <c r="B4" s="96" t="s">
        <v>75</v>
      </c>
      <c r="C4" s="26" t="s">
        <v>64</v>
      </c>
    </row>
    <row r="5" spans="1:3">
      <c r="A5" s="27" t="s">
        <v>6</v>
      </c>
      <c r="B5" s="94">
        <v>17380.312999999998</v>
      </c>
      <c r="C5" s="95">
        <v>12863.634</v>
      </c>
    </row>
    <row r="6" spans="1:3">
      <c r="A6" s="28" t="s">
        <v>66</v>
      </c>
      <c r="B6" s="72">
        <v>28684.161</v>
      </c>
      <c r="C6" s="74">
        <v>17243.473000000002</v>
      </c>
    </row>
    <row r="7" spans="1:3">
      <c r="A7" s="29" t="s">
        <v>54</v>
      </c>
      <c r="B7" s="75">
        <v>22990.663</v>
      </c>
      <c r="C7" s="77">
        <v>24770.141</v>
      </c>
    </row>
  </sheetData>
  <mergeCells count="1">
    <mergeCell ref="B3:C3"/>
  </mergeCell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80614E-1C14-D848-A837-9D178397F34C}">
  <dimension ref="A1:G9"/>
  <sheetViews>
    <sheetView workbookViewId="0">
      <selection activeCell="E4" sqref="E4:J11"/>
    </sheetView>
  </sheetViews>
  <sheetFormatPr baseColWidth="10" defaultRowHeight="16"/>
  <cols>
    <col min="1" max="1" width="22.83203125" customWidth="1"/>
    <col min="2" max="3" width="15.1640625" customWidth="1"/>
  </cols>
  <sheetData>
    <row r="1" spans="1:7">
      <c r="A1" s="61" t="s">
        <v>67</v>
      </c>
      <c r="B1" s="61"/>
      <c r="C1" s="61"/>
      <c r="D1" s="61"/>
      <c r="E1" s="61"/>
      <c r="F1" s="61"/>
      <c r="G1" s="61"/>
    </row>
    <row r="2" spans="1:7">
      <c r="A2" s="61"/>
      <c r="B2" s="61"/>
      <c r="C2" s="61"/>
      <c r="D2" s="61"/>
      <c r="E2" s="61"/>
      <c r="F2" s="61"/>
      <c r="G2" s="61"/>
    </row>
    <row r="3" spans="1:7">
      <c r="B3" s="62" t="s">
        <v>73</v>
      </c>
      <c r="C3" s="64"/>
      <c r="E3" s="61"/>
      <c r="F3" s="61"/>
      <c r="G3" s="61"/>
    </row>
    <row r="4" spans="1:7">
      <c r="A4" s="94" t="s">
        <v>55</v>
      </c>
      <c r="B4" s="96" t="s">
        <v>75</v>
      </c>
      <c r="C4" s="26" t="s">
        <v>64</v>
      </c>
      <c r="E4" s="61"/>
      <c r="F4" s="61"/>
      <c r="G4" s="61"/>
    </row>
    <row r="5" spans="1:7">
      <c r="A5" s="27" t="s">
        <v>6</v>
      </c>
      <c r="B5" s="94">
        <v>0</v>
      </c>
      <c r="C5" s="95">
        <v>4.6619999999999997E-5</v>
      </c>
      <c r="E5" s="61"/>
    </row>
    <row r="6" spans="1:7">
      <c r="A6" s="28" t="s">
        <v>66</v>
      </c>
      <c r="B6" s="72">
        <v>6.7416000000000004E-4</v>
      </c>
      <c r="C6" s="74">
        <v>1.1393E-4</v>
      </c>
      <c r="E6" s="61"/>
    </row>
    <row r="7" spans="1:7">
      <c r="A7" s="29" t="s">
        <v>54</v>
      </c>
      <c r="B7" s="75">
        <v>0</v>
      </c>
      <c r="C7" s="77">
        <v>7.4632340000000005E-2</v>
      </c>
      <c r="E7" s="61"/>
    </row>
    <row r="8" spans="1:7">
      <c r="E8" s="61"/>
      <c r="F8" s="61"/>
      <c r="G8" s="61"/>
    </row>
    <row r="9" spans="1:7">
      <c r="A9" s="61"/>
      <c r="B9" s="61"/>
      <c r="C9" s="61"/>
      <c r="D9" s="61"/>
      <c r="E9" s="61"/>
      <c r="F9" s="61"/>
      <c r="G9" s="61"/>
    </row>
  </sheetData>
  <mergeCells count="1">
    <mergeCell ref="B3:C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2A1D73-2BF0-EF48-BEF6-EB72C720888B}">
  <dimension ref="A1:F10"/>
  <sheetViews>
    <sheetView workbookViewId="0">
      <selection activeCell="A2" sqref="A2:XFD2"/>
    </sheetView>
  </sheetViews>
  <sheetFormatPr baseColWidth="10" defaultRowHeight="16"/>
  <cols>
    <col min="5" max="5" width="33.83203125" customWidth="1"/>
  </cols>
  <sheetData>
    <row r="1" spans="1:6">
      <c r="A1" t="s">
        <v>28</v>
      </c>
    </row>
    <row r="3" spans="1:6">
      <c r="A3" s="30" t="s">
        <v>9</v>
      </c>
      <c r="B3" s="62" t="s">
        <v>5</v>
      </c>
      <c r="C3" s="63"/>
      <c r="D3" s="63"/>
      <c r="E3" s="30" t="s">
        <v>25</v>
      </c>
      <c r="F3" s="30" t="s">
        <v>26</v>
      </c>
    </row>
    <row r="4" spans="1:6">
      <c r="A4" s="27"/>
      <c r="B4" s="24">
        <v>1</v>
      </c>
      <c r="C4" s="25">
        <v>2</v>
      </c>
      <c r="D4" s="25">
        <v>3</v>
      </c>
      <c r="E4" s="28"/>
      <c r="F4" s="27"/>
    </row>
    <row r="5" spans="1:6">
      <c r="A5" s="28">
        <v>0</v>
      </c>
      <c r="B5" s="86">
        <v>1730000000</v>
      </c>
      <c r="C5" s="87">
        <v>1840000000</v>
      </c>
      <c r="D5" s="87">
        <v>2070000000</v>
      </c>
      <c r="E5" s="88">
        <f>AVERAGE(B5:D5)</f>
        <v>1880000000</v>
      </c>
      <c r="F5" s="88">
        <f>(STDEV(B5:D5))/SQRT(3)</f>
        <v>100166528.00877814</v>
      </c>
    </row>
    <row r="6" spans="1:6">
      <c r="A6" s="28">
        <v>1</v>
      </c>
      <c r="B6" s="78">
        <v>149000000</v>
      </c>
      <c r="C6" s="79">
        <v>1220000000</v>
      </c>
      <c r="D6" s="79">
        <v>1030000000</v>
      </c>
      <c r="E6" s="81">
        <f t="shared" ref="E6:E10" si="0">AVERAGE(B6:D6)</f>
        <v>799666666.66666663</v>
      </c>
      <c r="F6" s="81">
        <f t="shared" ref="F6:F10" si="1">(STDEV(B6:D6))/SQRT(3)</f>
        <v>329924402.11525905</v>
      </c>
    </row>
    <row r="7" spans="1:6">
      <c r="A7" s="28">
        <v>15</v>
      </c>
      <c r="B7" s="78">
        <v>198000000</v>
      </c>
      <c r="C7" s="79">
        <v>251000000</v>
      </c>
      <c r="D7" s="79">
        <v>165000000</v>
      </c>
      <c r="E7" s="81">
        <f t="shared" si="0"/>
        <v>204666666.66666666</v>
      </c>
      <c r="F7" s="81">
        <f t="shared" si="1"/>
        <v>25048841.179672275</v>
      </c>
    </row>
    <row r="8" spans="1:6">
      <c r="A8" s="28">
        <v>62.5</v>
      </c>
      <c r="B8" s="78">
        <v>329000000</v>
      </c>
      <c r="C8" s="79">
        <v>153000000</v>
      </c>
      <c r="D8" s="79">
        <v>223000000</v>
      </c>
      <c r="E8" s="81">
        <f t="shared" si="0"/>
        <v>235000000</v>
      </c>
      <c r="F8" s="81">
        <f t="shared" si="1"/>
        <v>51159880.114532456</v>
      </c>
    </row>
    <row r="9" spans="1:6">
      <c r="A9" s="28">
        <v>125</v>
      </c>
      <c r="B9" s="78">
        <v>200000000</v>
      </c>
      <c r="C9" s="79">
        <v>400000000</v>
      </c>
      <c r="D9" s="79">
        <v>258000000</v>
      </c>
      <c r="E9" s="81">
        <f t="shared" si="0"/>
        <v>286000000</v>
      </c>
      <c r="F9" s="81">
        <f t="shared" si="1"/>
        <v>59408192.476571225</v>
      </c>
    </row>
    <row r="10" spans="1:6">
      <c r="A10" s="29">
        <v>500</v>
      </c>
      <c r="B10" s="82">
        <v>303000000</v>
      </c>
      <c r="C10" s="83">
        <v>838000000</v>
      </c>
      <c r="D10" s="83">
        <v>748000000</v>
      </c>
      <c r="E10" s="85">
        <f t="shared" si="0"/>
        <v>629666666.66666663</v>
      </c>
      <c r="F10" s="85">
        <f t="shared" si="1"/>
        <v>165386752.12294903</v>
      </c>
    </row>
  </sheetData>
  <mergeCells count="1">
    <mergeCell ref="B3:D3"/>
  </mergeCells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2E0DAD-1187-2344-991F-EFD8406307FE}">
  <dimension ref="A1:C7"/>
  <sheetViews>
    <sheetView workbookViewId="0">
      <selection activeCell="E6" sqref="E6:I12"/>
    </sheetView>
  </sheetViews>
  <sheetFormatPr baseColWidth="10" defaultRowHeight="16"/>
  <cols>
    <col min="1" max="1" width="21" customWidth="1"/>
    <col min="2" max="3" width="16" customWidth="1"/>
  </cols>
  <sheetData>
    <row r="1" spans="1:3">
      <c r="A1" t="s">
        <v>69</v>
      </c>
    </row>
    <row r="3" spans="1:3">
      <c r="B3" s="62" t="s">
        <v>74</v>
      </c>
      <c r="C3" s="64"/>
    </row>
    <row r="4" spans="1:3">
      <c r="A4" s="94" t="s">
        <v>55</v>
      </c>
      <c r="B4" s="96" t="s">
        <v>75</v>
      </c>
      <c r="C4" s="26" t="s">
        <v>64</v>
      </c>
    </row>
    <row r="5" spans="1:3">
      <c r="A5" s="27" t="s">
        <v>6</v>
      </c>
      <c r="B5" s="94">
        <v>4.0538999999999999E-5</v>
      </c>
      <c r="C5" s="95">
        <v>4.5976999999999997E-5</v>
      </c>
    </row>
    <row r="6" spans="1:3">
      <c r="A6" s="28" t="s">
        <v>66</v>
      </c>
      <c r="B6" s="72">
        <v>8.0000000000000004E-4</v>
      </c>
      <c r="C6" s="74">
        <v>1.5122000000000001E-4</v>
      </c>
    </row>
    <row r="7" spans="1:3">
      <c r="A7" s="29" t="s">
        <v>54</v>
      </c>
      <c r="B7" s="75">
        <v>0</v>
      </c>
      <c r="C7" s="77">
        <v>0.22911050999999999</v>
      </c>
    </row>
  </sheetData>
  <mergeCells count="1">
    <mergeCell ref="B3:C3"/>
  </mergeCells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2DC34A-156C-904E-83A4-25C30F0C590A}">
  <dimension ref="A1:C6"/>
  <sheetViews>
    <sheetView zoomScaleNormal="100" workbookViewId="0"/>
  </sheetViews>
  <sheetFormatPr baseColWidth="10" defaultRowHeight="16"/>
  <cols>
    <col min="1" max="1" width="21.6640625" customWidth="1"/>
    <col min="2" max="3" width="15.1640625" customWidth="1"/>
  </cols>
  <sheetData>
    <row r="1" spans="1:3">
      <c r="A1" t="s">
        <v>70</v>
      </c>
    </row>
    <row r="3" spans="1:3">
      <c r="B3" s="62" t="s">
        <v>31</v>
      </c>
      <c r="C3" s="64"/>
    </row>
    <row r="4" spans="1:3">
      <c r="A4" s="94" t="s">
        <v>55</v>
      </c>
      <c r="B4" s="96" t="s">
        <v>64</v>
      </c>
      <c r="C4" s="26" t="s">
        <v>65</v>
      </c>
    </row>
    <row r="5" spans="1:3">
      <c r="A5" s="27" t="s">
        <v>6</v>
      </c>
      <c r="B5" s="94">
        <v>25489.586569999999</v>
      </c>
      <c r="C5" s="95">
        <v>49534.909780000002</v>
      </c>
    </row>
    <row r="6" spans="1:3">
      <c r="A6" s="29" t="s">
        <v>54</v>
      </c>
      <c r="B6" s="75">
        <v>120896.22960000001</v>
      </c>
      <c r="C6" s="77">
        <v>59905.169419999998</v>
      </c>
    </row>
  </sheetData>
  <mergeCells count="1">
    <mergeCell ref="B3:C3"/>
  </mergeCells>
  <pageMargins left="0.7" right="0.7" top="0.75" bottom="0.75" header="0.3" footer="0.3"/>
  <pageSetup orientation="portrait" horizontalDpi="0" verticalDpi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F63823-E7AE-4D42-8BE4-C8CEE42F5214}">
  <dimension ref="A1:C6"/>
  <sheetViews>
    <sheetView workbookViewId="0">
      <selection activeCell="F4" sqref="F4"/>
    </sheetView>
  </sheetViews>
  <sheetFormatPr baseColWidth="10" defaultRowHeight="16"/>
  <cols>
    <col min="1" max="1" width="21.1640625" customWidth="1"/>
    <col min="2" max="3" width="17.1640625" customWidth="1"/>
  </cols>
  <sheetData>
    <row r="1" spans="1:3">
      <c r="A1" t="s">
        <v>71</v>
      </c>
    </row>
    <row r="3" spans="1:3">
      <c r="B3" s="62" t="s">
        <v>73</v>
      </c>
      <c r="C3" s="64"/>
    </row>
    <row r="4" spans="1:3">
      <c r="A4" s="94" t="s">
        <v>55</v>
      </c>
      <c r="B4" s="96" t="s">
        <v>64</v>
      </c>
      <c r="C4" s="26" t="s">
        <v>65</v>
      </c>
    </row>
    <row r="5" spans="1:3">
      <c r="A5" s="27" t="s">
        <v>6</v>
      </c>
      <c r="B5" s="94">
        <v>2.3800000000000001E-4</v>
      </c>
      <c r="C5" s="95">
        <v>2.9E-5</v>
      </c>
    </row>
    <row r="6" spans="1:3">
      <c r="A6" s="29" t="s">
        <v>54</v>
      </c>
      <c r="B6" s="75">
        <v>7.0555000000000007E-2</v>
      </c>
      <c r="C6" s="77">
        <v>6.9264000000000006E-2</v>
      </c>
    </row>
  </sheetData>
  <mergeCells count="1">
    <mergeCell ref="B3:C3"/>
  </mergeCells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79FF71-6D79-6D43-853F-3C15A9F2B962}">
  <dimension ref="A1:C6"/>
  <sheetViews>
    <sheetView workbookViewId="0">
      <selection activeCell="H12" sqref="H12"/>
    </sheetView>
  </sheetViews>
  <sheetFormatPr baseColWidth="10" defaultRowHeight="16"/>
  <cols>
    <col min="1" max="1" width="21.83203125" customWidth="1"/>
    <col min="2" max="3" width="14.83203125" customWidth="1"/>
  </cols>
  <sheetData>
    <row r="1" spans="1:3">
      <c r="A1" t="s">
        <v>72</v>
      </c>
    </row>
    <row r="3" spans="1:3">
      <c r="B3" s="62" t="s">
        <v>74</v>
      </c>
      <c r="C3" s="64"/>
    </row>
    <row r="4" spans="1:3">
      <c r="A4" s="94" t="s">
        <v>55</v>
      </c>
      <c r="B4" s="96" t="s">
        <v>64</v>
      </c>
      <c r="C4" s="26" t="s">
        <v>65</v>
      </c>
    </row>
    <row r="5" spans="1:3">
      <c r="A5" s="27" t="s">
        <v>6</v>
      </c>
      <c r="B5" s="94">
        <v>8.3300000000000005E-5</v>
      </c>
      <c r="C5" s="95">
        <v>0</v>
      </c>
    </row>
    <row r="6" spans="1:3">
      <c r="A6" s="29" t="s">
        <v>54</v>
      </c>
      <c r="B6" s="75">
        <v>0.22897700000000001</v>
      </c>
      <c r="C6" s="77">
        <v>7.7370142000000003E-2</v>
      </c>
    </row>
  </sheetData>
  <mergeCells count="1">
    <mergeCell ref="B3:C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6FBDF1-ED9F-2A4A-8713-9637916E6CE9}">
  <dimension ref="A1:U24"/>
  <sheetViews>
    <sheetView zoomScale="70" zoomScaleNormal="70" workbookViewId="0">
      <selection activeCell="H40" sqref="H40"/>
    </sheetView>
  </sheetViews>
  <sheetFormatPr baseColWidth="10" defaultRowHeight="16"/>
  <cols>
    <col min="2" max="3" width="11" bestFit="1" customWidth="1"/>
    <col min="4" max="5" width="12.1640625" bestFit="1" customWidth="1"/>
    <col min="6" max="6" width="13.33203125" bestFit="1" customWidth="1"/>
    <col min="7" max="7" width="11" bestFit="1" customWidth="1"/>
    <col min="8" max="8" width="13.33203125" bestFit="1" customWidth="1"/>
    <col min="9" max="15" width="12.1640625" bestFit="1" customWidth="1"/>
    <col min="16" max="16" width="13.33203125" bestFit="1" customWidth="1"/>
    <col min="17" max="17" width="12.1640625" bestFit="1" customWidth="1"/>
    <col min="18" max="18" width="13.33203125" bestFit="1" customWidth="1"/>
    <col min="19" max="19" width="12.1640625" bestFit="1" customWidth="1"/>
    <col min="20" max="21" width="13.33203125" bestFit="1" customWidth="1"/>
  </cols>
  <sheetData>
    <row r="1" spans="1:21">
      <c r="A1" t="s">
        <v>15</v>
      </c>
    </row>
    <row r="3" spans="1:21">
      <c r="A3" s="37" t="s">
        <v>9</v>
      </c>
      <c r="B3" s="65" t="s">
        <v>0</v>
      </c>
      <c r="C3" s="66"/>
      <c r="D3" s="66"/>
      <c r="E3" s="66"/>
      <c r="F3" s="66"/>
      <c r="G3" s="66"/>
      <c r="H3" s="66"/>
      <c r="I3" s="66"/>
      <c r="J3" s="66"/>
      <c r="K3" s="67"/>
      <c r="L3" s="65" t="s">
        <v>1</v>
      </c>
      <c r="M3" s="66"/>
      <c r="N3" s="66"/>
      <c r="O3" s="66"/>
      <c r="P3" s="66"/>
      <c r="Q3" s="66"/>
      <c r="R3" s="66"/>
      <c r="S3" s="66"/>
      <c r="T3" s="66"/>
      <c r="U3" s="67"/>
    </row>
    <row r="4" spans="1:21">
      <c r="A4" s="14">
        <v>0</v>
      </c>
      <c r="B4" s="1">
        <v>16.190000000000001</v>
      </c>
      <c r="C4" s="2">
        <v>14.97</v>
      </c>
      <c r="D4" s="2">
        <v>22.41</v>
      </c>
      <c r="E4" s="2">
        <v>59.34</v>
      </c>
      <c r="F4" s="2">
        <v>132.85</v>
      </c>
      <c r="G4" s="2">
        <v>5.47</v>
      </c>
      <c r="H4" s="2">
        <v>238.03</v>
      </c>
      <c r="I4" s="2">
        <v>22.9</v>
      </c>
      <c r="J4" s="2">
        <v>63.31</v>
      </c>
      <c r="K4" s="3">
        <v>111.68</v>
      </c>
      <c r="L4" s="1">
        <v>70.489999999999995</v>
      </c>
      <c r="M4" s="2">
        <v>20.399999999999999</v>
      </c>
      <c r="N4" s="2">
        <v>21.42</v>
      </c>
      <c r="O4" s="2">
        <v>70.540000000000006</v>
      </c>
      <c r="P4" s="2">
        <v>890.91</v>
      </c>
      <c r="Q4" s="2">
        <v>55.82</v>
      </c>
      <c r="R4" s="2">
        <v>1189.26</v>
      </c>
      <c r="S4" s="2">
        <v>42.73</v>
      </c>
      <c r="T4" s="2">
        <v>289.22000000000003</v>
      </c>
      <c r="U4" s="3">
        <v>258.14999999999998</v>
      </c>
    </row>
    <row r="5" spans="1:21">
      <c r="A5" s="14">
        <v>62.5</v>
      </c>
      <c r="B5" s="1">
        <v>14.76</v>
      </c>
      <c r="C5" s="2">
        <v>10.93</v>
      </c>
      <c r="D5" s="2">
        <v>12.86</v>
      </c>
      <c r="E5" s="2">
        <v>34.94</v>
      </c>
      <c r="F5" s="2">
        <v>28.49</v>
      </c>
      <c r="G5" s="2">
        <v>5.5</v>
      </c>
      <c r="H5" s="2">
        <v>109.99</v>
      </c>
      <c r="I5" s="2">
        <v>9.6300000000000008</v>
      </c>
      <c r="J5" s="2">
        <v>52.26</v>
      </c>
      <c r="K5" s="3">
        <v>37.229999999999997</v>
      </c>
      <c r="L5" s="1">
        <v>10.69</v>
      </c>
      <c r="M5" s="2">
        <v>13.15</v>
      </c>
      <c r="N5" s="2">
        <v>8.5399999999999991</v>
      </c>
      <c r="O5" s="2">
        <v>29.65</v>
      </c>
      <c r="P5" s="2">
        <v>125.63</v>
      </c>
      <c r="Q5" s="2">
        <v>42.56</v>
      </c>
      <c r="R5" s="2">
        <v>343.29</v>
      </c>
      <c r="S5" s="2">
        <v>22.21</v>
      </c>
      <c r="T5" s="2">
        <v>33.93</v>
      </c>
      <c r="U5" s="3">
        <v>23.69</v>
      </c>
    </row>
    <row r="6" spans="1:21">
      <c r="A6" s="14">
        <v>125</v>
      </c>
      <c r="B6" s="1">
        <v>18.309999999999999</v>
      </c>
      <c r="C6" s="2">
        <v>16.920000000000002</v>
      </c>
      <c r="D6" s="2">
        <v>12.77</v>
      </c>
      <c r="E6" s="2">
        <v>26.48</v>
      </c>
      <c r="F6" s="2">
        <v>22.32</v>
      </c>
      <c r="G6" s="2">
        <v>10.91</v>
      </c>
      <c r="H6" s="2">
        <v>70.41</v>
      </c>
      <c r="I6" s="2">
        <v>10.130000000000001</v>
      </c>
      <c r="J6" s="2">
        <v>32.72</v>
      </c>
      <c r="K6" s="3">
        <v>27.29</v>
      </c>
      <c r="L6" s="1">
        <v>14.93</v>
      </c>
      <c r="M6" s="2">
        <v>9.86</v>
      </c>
      <c r="N6" s="2">
        <v>10.53</v>
      </c>
      <c r="O6" s="2">
        <v>22.48</v>
      </c>
      <c r="P6" s="2">
        <v>33.19</v>
      </c>
      <c r="Q6" s="2">
        <v>21.32</v>
      </c>
      <c r="R6" s="2">
        <v>184.9</v>
      </c>
      <c r="S6" s="2">
        <v>25.06</v>
      </c>
      <c r="T6" s="2">
        <v>63.32</v>
      </c>
      <c r="U6" s="3">
        <v>18.100000000000001</v>
      </c>
    </row>
    <row r="7" spans="1:21">
      <c r="A7" s="15">
        <v>250</v>
      </c>
      <c r="B7" s="4">
        <v>14.83</v>
      </c>
      <c r="C7" s="5">
        <v>10.11</v>
      </c>
      <c r="D7" s="5">
        <v>12.63</v>
      </c>
      <c r="E7" s="5">
        <v>30.47</v>
      </c>
      <c r="F7" s="5">
        <v>25.34</v>
      </c>
      <c r="G7" s="5">
        <v>10.82</v>
      </c>
      <c r="H7" s="5">
        <v>89.17</v>
      </c>
      <c r="I7" s="5">
        <v>9</v>
      </c>
      <c r="J7" s="5">
        <v>30.71</v>
      </c>
      <c r="K7" s="6">
        <v>16</v>
      </c>
      <c r="L7" s="4">
        <v>11.58</v>
      </c>
      <c r="M7" s="5">
        <v>10.220000000000001</v>
      </c>
      <c r="N7" s="5">
        <v>14.1</v>
      </c>
      <c r="O7" s="5">
        <v>11.11</v>
      </c>
      <c r="P7" s="5">
        <v>38.46</v>
      </c>
      <c r="Q7" s="5">
        <v>11.85</v>
      </c>
      <c r="R7" s="5">
        <v>348.13</v>
      </c>
      <c r="S7" s="5">
        <v>11.24</v>
      </c>
      <c r="T7" s="5">
        <v>49.22</v>
      </c>
      <c r="U7" s="6">
        <v>14.12</v>
      </c>
    </row>
    <row r="10" spans="1:21">
      <c r="A10" s="73"/>
      <c r="B10" s="73"/>
      <c r="C10" s="73"/>
      <c r="D10" s="73"/>
      <c r="E10" s="73"/>
      <c r="F10" s="73"/>
      <c r="G10" s="73"/>
      <c r="H10" s="73"/>
      <c r="I10" s="73"/>
      <c r="J10" s="73"/>
      <c r="K10" s="73"/>
      <c r="L10" s="73"/>
      <c r="M10" s="73"/>
      <c r="N10" s="73"/>
      <c r="O10" s="73"/>
      <c r="P10" s="73"/>
      <c r="Q10" s="73"/>
      <c r="R10" s="73"/>
      <c r="S10" s="73"/>
      <c r="T10" s="73"/>
      <c r="U10" s="73"/>
    </row>
    <row r="11" spans="1:21">
      <c r="A11" s="89"/>
      <c r="B11" s="90"/>
      <c r="C11" s="90"/>
      <c r="D11" s="90"/>
      <c r="E11" s="90"/>
      <c r="F11" s="90"/>
      <c r="G11" s="90"/>
      <c r="H11" s="90"/>
      <c r="I11" s="90"/>
      <c r="J11" s="90"/>
      <c r="K11" s="90"/>
      <c r="L11" s="90"/>
      <c r="M11" s="90"/>
      <c r="N11" s="90"/>
      <c r="O11" s="90"/>
      <c r="P11" s="90"/>
      <c r="Q11" s="90"/>
      <c r="R11" s="90"/>
      <c r="S11" s="90"/>
      <c r="T11" s="90"/>
      <c r="U11" s="90"/>
    </row>
    <row r="12" spans="1:21">
      <c r="A12" s="91"/>
      <c r="B12" s="92"/>
      <c r="C12" s="92"/>
      <c r="D12" s="92"/>
      <c r="E12" s="92"/>
      <c r="F12" s="92"/>
      <c r="G12" s="92"/>
      <c r="H12" s="92"/>
      <c r="I12" s="92"/>
      <c r="J12" s="92"/>
      <c r="K12" s="92"/>
      <c r="L12" s="92"/>
      <c r="M12" s="92"/>
      <c r="N12" s="92"/>
      <c r="O12" s="92"/>
      <c r="P12" s="92"/>
      <c r="Q12" s="92"/>
      <c r="R12" s="92"/>
      <c r="S12" s="92"/>
      <c r="T12" s="92"/>
      <c r="U12" s="92"/>
    </row>
    <row r="13" spans="1:21">
      <c r="A13" s="91"/>
      <c r="B13" s="92"/>
      <c r="C13" s="92"/>
      <c r="D13" s="92"/>
      <c r="E13" s="92"/>
      <c r="F13" s="92"/>
      <c r="G13" s="92"/>
      <c r="H13" s="92"/>
      <c r="I13" s="92"/>
      <c r="J13" s="92"/>
      <c r="K13" s="92"/>
      <c r="L13" s="92"/>
      <c r="M13" s="92"/>
      <c r="N13" s="92"/>
      <c r="O13" s="92"/>
      <c r="P13" s="92"/>
      <c r="Q13" s="92"/>
      <c r="R13" s="92"/>
      <c r="S13" s="92"/>
      <c r="T13" s="92"/>
      <c r="U13" s="92"/>
    </row>
    <row r="14" spans="1:21">
      <c r="A14" s="91"/>
      <c r="B14" s="92"/>
      <c r="C14" s="92"/>
      <c r="D14" s="92"/>
      <c r="E14" s="92"/>
      <c r="F14" s="92"/>
      <c r="G14" s="92"/>
      <c r="H14" s="92"/>
      <c r="I14" s="92"/>
      <c r="J14" s="92"/>
      <c r="K14" s="92"/>
      <c r="L14" s="92"/>
      <c r="M14" s="92"/>
      <c r="N14" s="92"/>
      <c r="O14" s="92"/>
      <c r="P14" s="92"/>
      <c r="Q14" s="92"/>
      <c r="R14" s="92"/>
      <c r="S14" s="92"/>
      <c r="T14" s="92"/>
      <c r="U14" s="92"/>
    </row>
    <row r="15" spans="1:21">
      <c r="A15" s="91"/>
      <c r="B15" s="92"/>
      <c r="C15" s="92"/>
      <c r="D15" s="92"/>
      <c r="E15" s="92"/>
      <c r="F15" s="92"/>
      <c r="G15" s="92"/>
      <c r="H15" s="92"/>
      <c r="I15" s="92"/>
      <c r="J15" s="92"/>
      <c r="K15" s="92"/>
      <c r="L15" s="92"/>
      <c r="M15" s="92"/>
      <c r="N15" s="92"/>
      <c r="O15" s="92"/>
      <c r="P15" s="92"/>
      <c r="Q15" s="92"/>
      <c r="R15" s="92"/>
      <c r="S15" s="92"/>
      <c r="T15" s="92"/>
      <c r="U15" s="92"/>
    </row>
    <row r="16" spans="1:21">
      <c r="A16" s="73"/>
      <c r="B16" s="73"/>
      <c r="C16" s="73"/>
      <c r="D16" s="73"/>
      <c r="E16" s="73"/>
      <c r="F16" s="73"/>
      <c r="G16" s="73"/>
      <c r="H16" s="73"/>
      <c r="I16" s="73"/>
      <c r="J16" s="73"/>
      <c r="K16" s="73"/>
      <c r="L16" s="73"/>
      <c r="M16" s="73"/>
      <c r="N16" s="73"/>
      <c r="O16" s="73"/>
      <c r="P16" s="73"/>
      <c r="Q16" s="73"/>
      <c r="R16" s="73"/>
      <c r="S16" s="73"/>
      <c r="T16" s="73"/>
      <c r="U16" s="73"/>
    </row>
    <row r="17" spans="1:21">
      <c r="A17" s="73"/>
      <c r="B17" s="73"/>
      <c r="C17" s="73"/>
      <c r="D17" s="73"/>
      <c r="E17" s="73"/>
      <c r="F17" s="73"/>
      <c r="G17" s="73"/>
      <c r="H17" s="73"/>
      <c r="I17" s="73"/>
      <c r="J17" s="73"/>
      <c r="K17" s="73"/>
      <c r="L17" s="73"/>
      <c r="M17" s="73"/>
      <c r="N17" s="73"/>
      <c r="O17" s="73"/>
      <c r="P17" s="73"/>
      <c r="Q17" s="73"/>
      <c r="R17" s="73"/>
      <c r="S17" s="73"/>
      <c r="T17" s="73"/>
      <c r="U17" s="73"/>
    </row>
    <row r="18" spans="1:21">
      <c r="A18" s="73"/>
      <c r="B18" s="73"/>
      <c r="C18" s="73"/>
      <c r="D18" s="73"/>
      <c r="E18" s="73"/>
      <c r="F18" s="73"/>
      <c r="G18" s="73"/>
      <c r="H18" s="73"/>
      <c r="I18" s="73"/>
      <c r="J18" s="73"/>
      <c r="K18" s="73"/>
      <c r="L18" s="73"/>
      <c r="M18" s="73"/>
      <c r="N18" s="73"/>
      <c r="O18" s="73"/>
      <c r="P18" s="73"/>
      <c r="Q18" s="73"/>
      <c r="R18" s="73"/>
      <c r="S18" s="73"/>
      <c r="T18" s="73"/>
      <c r="U18" s="73"/>
    </row>
    <row r="19" spans="1:21">
      <c r="A19" s="73"/>
      <c r="B19" s="73"/>
      <c r="C19" s="73"/>
      <c r="D19" s="73"/>
      <c r="E19" s="73"/>
      <c r="F19" s="73"/>
      <c r="G19" s="73"/>
      <c r="H19" s="73"/>
      <c r="I19" s="73"/>
      <c r="J19" s="73"/>
      <c r="K19" s="73"/>
      <c r="L19" s="73"/>
      <c r="M19" s="73"/>
      <c r="N19" s="73"/>
      <c r="O19" s="73"/>
      <c r="P19" s="73"/>
      <c r="Q19" s="73"/>
      <c r="R19" s="73"/>
      <c r="S19" s="73"/>
      <c r="T19" s="73"/>
      <c r="U19" s="73"/>
    </row>
    <row r="20" spans="1:21">
      <c r="A20" s="89"/>
      <c r="B20" s="90"/>
      <c r="C20" s="90"/>
      <c r="D20" s="90"/>
      <c r="E20" s="90"/>
      <c r="F20" s="90"/>
      <c r="G20" s="90"/>
      <c r="H20" s="90"/>
      <c r="I20" s="90"/>
      <c r="J20" s="90"/>
      <c r="K20" s="90"/>
      <c r="L20" s="90"/>
      <c r="M20" s="90"/>
      <c r="N20" s="90"/>
      <c r="O20" s="90"/>
      <c r="P20" s="90"/>
      <c r="Q20" s="90"/>
      <c r="R20" s="90"/>
      <c r="S20" s="90"/>
      <c r="T20" s="90"/>
      <c r="U20" s="90"/>
    </row>
    <row r="21" spans="1:21">
      <c r="A21" s="91"/>
      <c r="B21" s="93"/>
      <c r="C21" s="93"/>
      <c r="D21" s="93"/>
      <c r="E21" s="93"/>
      <c r="F21" s="93"/>
      <c r="G21" s="93"/>
      <c r="H21" s="93"/>
      <c r="I21" s="93"/>
      <c r="J21" s="93"/>
      <c r="K21" s="93"/>
      <c r="L21" s="93"/>
      <c r="M21" s="93"/>
      <c r="N21" s="93"/>
      <c r="O21" s="93"/>
      <c r="P21" s="93"/>
      <c r="Q21" s="93"/>
      <c r="R21" s="93"/>
      <c r="S21" s="93"/>
      <c r="T21" s="93"/>
      <c r="U21" s="93"/>
    </row>
    <row r="22" spans="1:21">
      <c r="A22" s="91"/>
      <c r="B22" s="93"/>
      <c r="C22" s="93"/>
      <c r="D22" s="93"/>
      <c r="E22" s="93"/>
      <c r="F22" s="93"/>
      <c r="G22" s="93"/>
      <c r="H22" s="93"/>
      <c r="I22" s="93"/>
      <c r="J22" s="93"/>
      <c r="K22" s="93"/>
      <c r="L22" s="93"/>
      <c r="M22" s="93"/>
      <c r="N22" s="93"/>
      <c r="O22" s="93"/>
      <c r="P22" s="93"/>
      <c r="Q22" s="93"/>
      <c r="R22" s="93"/>
      <c r="S22" s="93"/>
      <c r="T22" s="93"/>
      <c r="U22" s="93"/>
    </row>
    <row r="23" spans="1:21">
      <c r="A23" s="91"/>
      <c r="B23" s="93"/>
      <c r="C23" s="93"/>
      <c r="D23" s="93"/>
      <c r="E23" s="93"/>
      <c r="F23" s="93"/>
      <c r="G23" s="93"/>
      <c r="H23" s="93"/>
      <c r="I23" s="93"/>
      <c r="J23" s="93"/>
      <c r="K23" s="93"/>
      <c r="L23" s="93"/>
      <c r="M23" s="93"/>
      <c r="N23" s="93"/>
      <c r="O23" s="93"/>
      <c r="P23" s="93"/>
      <c r="Q23" s="93"/>
      <c r="R23" s="93"/>
      <c r="S23" s="93"/>
      <c r="T23" s="93"/>
      <c r="U23" s="93"/>
    </row>
    <row r="24" spans="1:21">
      <c r="A24" s="91"/>
      <c r="B24" s="93"/>
      <c r="C24" s="93"/>
      <c r="D24" s="93"/>
      <c r="E24" s="93"/>
      <c r="F24" s="93"/>
      <c r="G24" s="93"/>
      <c r="H24" s="93"/>
      <c r="I24" s="93"/>
      <c r="J24" s="93"/>
      <c r="K24" s="93"/>
      <c r="L24" s="93"/>
      <c r="M24" s="93"/>
      <c r="N24" s="93"/>
      <c r="O24" s="93"/>
      <c r="P24" s="93"/>
      <c r="Q24" s="93"/>
      <c r="R24" s="93"/>
      <c r="S24" s="93"/>
      <c r="T24" s="93"/>
      <c r="U24" s="93"/>
    </row>
  </sheetData>
  <mergeCells count="6">
    <mergeCell ref="B3:K3"/>
    <mergeCell ref="L3:U3"/>
    <mergeCell ref="B11:K11"/>
    <mergeCell ref="L11:U11"/>
    <mergeCell ref="B20:K20"/>
    <mergeCell ref="L20:U20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3C3D14-A60E-2B4C-94C5-38D1110A8614}">
  <dimension ref="A1:U26"/>
  <sheetViews>
    <sheetView zoomScale="70" zoomScaleNormal="70" workbookViewId="0">
      <selection activeCell="G22" sqref="G22"/>
    </sheetView>
  </sheetViews>
  <sheetFormatPr baseColWidth="10" defaultRowHeight="16"/>
  <cols>
    <col min="2" max="3" width="11" bestFit="1" customWidth="1"/>
    <col min="4" max="5" width="12.1640625" bestFit="1" customWidth="1"/>
    <col min="6" max="6" width="13.33203125" bestFit="1" customWidth="1"/>
    <col min="7" max="7" width="11" bestFit="1" customWidth="1"/>
    <col min="8" max="8" width="13.33203125" bestFit="1" customWidth="1"/>
    <col min="9" max="15" width="12.1640625" bestFit="1" customWidth="1"/>
    <col min="16" max="16" width="13.33203125" bestFit="1" customWidth="1"/>
    <col min="17" max="17" width="12.1640625" bestFit="1" customWidth="1"/>
    <col min="18" max="18" width="13.33203125" bestFit="1" customWidth="1"/>
    <col min="19" max="19" width="12.1640625" bestFit="1" customWidth="1"/>
    <col min="20" max="21" width="13.33203125" bestFit="1" customWidth="1"/>
  </cols>
  <sheetData>
    <row r="1" spans="1:21" s="73" customFormat="1">
      <c r="A1" t="s">
        <v>14</v>
      </c>
      <c r="B1"/>
      <c r="C1"/>
      <c r="D1"/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</row>
    <row r="2" spans="1:21" s="73" customFormat="1">
      <c r="A2"/>
      <c r="B2"/>
      <c r="C2"/>
      <c r="D2"/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</row>
    <row r="3" spans="1:21" s="73" customFormat="1">
      <c r="A3" s="37" t="s">
        <v>9</v>
      </c>
      <c r="B3" s="65" t="s">
        <v>0</v>
      </c>
      <c r="C3" s="66"/>
      <c r="D3" s="66"/>
      <c r="E3" s="66"/>
      <c r="F3" s="66"/>
      <c r="G3" s="66"/>
      <c r="H3" s="66"/>
      <c r="I3" s="66"/>
      <c r="J3" s="66"/>
      <c r="K3" s="67"/>
      <c r="L3" s="65" t="s">
        <v>1</v>
      </c>
      <c r="M3" s="66"/>
      <c r="N3" s="66"/>
      <c r="O3" s="66"/>
      <c r="P3" s="66"/>
      <c r="Q3" s="66"/>
      <c r="R3" s="66"/>
      <c r="S3" s="66"/>
      <c r="T3" s="66"/>
      <c r="U3" s="67"/>
    </row>
    <row r="4" spans="1:21" s="73" customFormat="1">
      <c r="A4" s="14">
        <v>0</v>
      </c>
      <c r="B4" s="1">
        <v>9.08</v>
      </c>
      <c r="C4" s="2">
        <v>4.4800000000000004</v>
      </c>
      <c r="D4" s="2">
        <v>38.81</v>
      </c>
      <c r="E4" s="2">
        <v>7.32</v>
      </c>
      <c r="F4" s="2">
        <v>147.05000000000001</v>
      </c>
      <c r="G4" s="2">
        <v>7.44</v>
      </c>
      <c r="H4" s="2">
        <v>106</v>
      </c>
      <c r="I4" s="2">
        <v>35.86</v>
      </c>
      <c r="J4" s="2">
        <v>27.16</v>
      </c>
      <c r="K4" s="3">
        <v>94.95</v>
      </c>
      <c r="L4" s="1">
        <v>60.78</v>
      </c>
      <c r="M4" s="2">
        <v>16.7</v>
      </c>
      <c r="N4" s="2">
        <v>31.87</v>
      </c>
      <c r="O4" s="2">
        <v>22.69</v>
      </c>
      <c r="P4" s="2">
        <v>693.84</v>
      </c>
      <c r="Q4" s="2">
        <v>40.54</v>
      </c>
      <c r="R4" s="2">
        <v>573.73</v>
      </c>
      <c r="S4" s="2">
        <v>37.659999999999997</v>
      </c>
      <c r="T4" s="2">
        <v>166.1</v>
      </c>
      <c r="U4" s="3">
        <v>247.16</v>
      </c>
    </row>
    <row r="5" spans="1:21" s="73" customFormat="1">
      <c r="A5" s="14">
        <v>62.5</v>
      </c>
      <c r="B5" s="1">
        <v>8.4499999999999993</v>
      </c>
      <c r="C5" s="2">
        <v>3.88</v>
      </c>
      <c r="D5" s="2">
        <v>33.94</v>
      </c>
      <c r="E5" s="2">
        <v>9.76</v>
      </c>
      <c r="F5" s="2">
        <v>47.21</v>
      </c>
      <c r="G5" s="2">
        <v>8.3000000000000007</v>
      </c>
      <c r="H5" s="2">
        <v>50.15</v>
      </c>
      <c r="I5" s="2">
        <v>24.39</v>
      </c>
      <c r="J5" s="2">
        <v>17.440000000000001</v>
      </c>
      <c r="K5" s="3">
        <v>33.33</v>
      </c>
      <c r="L5" s="1">
        <v>11.65</v>
      </c>
      <c r="M5" s="2">
        <v>11.99</v>
      </c>
      <c r="N5" s="2">
        <v>16.98</v>
      </c>
      <c r="O5" s="2">
        <v>17.22</v>
      </c>
      <c r="P5" s="2">
        <v>128.96</v>
      </c>
      <c r="Q5" s="2">
        <v>30.23</v>
      </c>
      <c r="R5" s="2">
        <v>217.01</v>
      </c>
      <c r="S5" s="2">
        <v>12.95</v>
      </c>
      <c r="T5" s="2">
        <v>22.43</v>
      </c>
      <c r="U5" s="3">
        <v>23.77</v>
      </c>
    </row>
    <row r="6" spans="1:21" s="73" customFormat="1">
      <c r="A6" s="14">
        <v>125</v>
      </c>
      <c r="B6" s="1">
        <v>11.54</v>
      </c>
      <c r="C6" s="2">
        <v>8.31</v>
      </c>
      <c r="D6" s="2">
        <v>41.64</v>
      </c>
      <c r="E6" s="2">
        <v>7.33</v>
      </c>
      <c r="F6" s="2">
        <v>48.17</v>
      </c>
      <c r="G6" s="2">
        <v>12.73</v>
      </c>
      <c r="H6" s="2">
        <v>27.4</v>
      </c>
      <c r="I6" s="2">
        <v>31.67</v>
      </c>
      <c r="J6" s="2">
        <v>11.22</v>
      </c>
      <c r="K6" s="3">
        <v>23.6</v>
      </c>
      <c r="L6" s="1">
        <v>12.43</v>
      </c>
      <c r="M6" s="2">
        <v>9.06</v>
      </c>
      <c r="N6" s="2">
        <v>25.22</v>
      </c>
      <c r="O6" s="2">
        <v>12.62</v>
      </c>
      <c r="P6" s="2">
        <v>34.28</v>
      </c>
      <c r="Q6" s="2">
        <v>15.51</v>
      </c>
      <c r="R6" s="2">
        <v>176.53</v>
      </c>
      <c r="S6" s="2">
        <v>18.5</v>
      </c>
      <c r="T6" s="2">
        <v>23.27</v>
      </c>
      <c r="U6" s="3">
        <v>22.43</v>
      </c>
    </row>
    <row r="7" spans="1:21" s="73" customFormat="1">
      <c r="A7" s="15">
        <v>250</v>
      </c>
      <c r="B7" s="4">
        <v>8.23</v>
      </c>
      <c r="C7" s="5">
        <v>4.46</v>
      </c>
      <c r="D7" s="5">
        <v>39.36</v>
      </c>
      <c r="E7" s="5">
        <v>9.7100000000000009</v>
      </c>
      <c r="F7" s="5">
        <v>57.14</v>
      </c>
      <c r="G7" s="5">
        <v>12.88</v>
      </c>
      <c r="H7" s="5">
        <v>33.92</v>
      </c>
      <c r="I7" s="5">
        <v>30.84</v>
      </c>
      <c r="J7" s="5">
        <v>16.600000000000001</v>
      </c>
      <c r="K7" s="6">
        <v>16.28</v>
      </c>
      <c r="L7" s="4">
        <v>11.08</v>
      </c>
      <c r="M7" s="5">
        <v>11.44</v>
      </c>
      <c r="N7" s="5">
        <v>43.18</v>
      </c>
      <c r="O7" s="5">
        <v>5.32</v>
      </c>
      <c r="P7" s="5">
        <v>34.5</v>
      </c>
      <c r="Q7" s="5">
        <v>7</v>
      </c>
      <c r="R7" s="5">
        <v>98.95</v>
      </c>
      <c r="S7" s="5">
        <v>18.38</v>
      </c>
      <c r="T7" s="5">
        <v>26.3</v>
      </c>
      <c r="U7" s="6">
        <v>19</v>
      </c>
    </row>
    <row r="8" spans="1:21" s="73" customFormat="1">
      <c r="A8"/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</row>
    <row r="9" spans="1:21" s="73" customFormat="1"/>
    <row r="18" spans="1:21" s="73" customFormat="1"/>
    <row r="19" spans="1:21" s="73" customFormat="1"/>
    <row r="20" spans="1:21" s="73" customFormat="1"/>
    <row r="21" spans="1:21" s="73" customFormat="1">
      <c r="A21" s="89"/>
      <c r="B21" s="90"/>
      <c r="C21" s="90"/>
      <c r="D21" s="90"/>
      <c r="E21" s="90"/>
      <c r="F21" s="90"/>
      <c r="G21" s="90"/>
      <c r="H21" s="90"/>
      <c r="I21" s="90"/>
      <c r="J21" s="90"/>
      <c r="K21" s="90"/>
      <c r="L21" s="90"/>
      <c r="M21" s="90"/>
      <c r="N21" s="90"/>
      <c r="O21" s="90"/>
      <c r="P21" s="90"/>
      <c r="Q21" s="90"/>
      <c r="R21" s="90"/>
      <c r="S21" s="90"/>
      <c r="T21" s="90"/>
      <c r="U21" s="90"/>
    </row>
    <row r="22" spans="1:21" s="73" customFormat="1">
      <c r="A22" s="91"/>
      <c r="B22" s="93"/>
      <c r="C22" s="93"/>
      <c r="D22" s="93"/>
      <c r="E22" s="93"/>
      <c r="F22" s="93"/>
      <c r="G22" s="93"/>
      <c r="H22" s="93"/>
      <c r="I22" s="93"/>
      <c r="J22" s="93"/>
      <c r="K22" s="93"/>
      <c r="L22" s="93"/>
      <c r="M22" s="93"/>
      <c r="N22" s="93"/>
      <c r="O22" s="93"/>
      <c r="P22" s="93"/>
      <c r="Q22" s="93"/>
      <c r="R22" s="93"/>
      <c r="S22" s="93"/>
      <c r="T22" s="93"/>
      <c r="U22" s="93"/>
    </row>
    <row r="23" spans="1:21" s="73" customFormat="1">
      <c r="A23" s="91"/>
      <c r="B23" s="93"/>
      <c r="C23" s="93"/>
      <c r="D23" s="93"/>
      <c r="E23" s="93"/>
      <c r="F23" s="93"/>
      <c r="G23" s="93"/>
      <c r="H23" s="93"/>
      <c r="I23" s="93"/>
      <c r="J23" s="93"/>
      <c r="K23" s="93"/>
      <c r="L23" s="93"/>
      <c r="M23" s="93"/>
      <c r="N23" s="93"/>
      <c r="O23" s="93"/>
      <c r="P23" s="93"/>
      <c r="Q23" s="93"/>
      <c r="R23" s="93"/>
      <c r="S23" s="93"/>
      <c r="T23" s="93"/>
      <c r="U23" s="93"/>
    </row>
    <row r="24" spans="1:21" s="73" customFormat="1">
      <c r="A24" s="91"/>
      <c r="B24" s="93"/>
      <c r="C24" s="93"/>
      <c r="D24" s="93"/>
      <c r="E24" s="93"/>
      <c r="F24" s="93"/>
      <c r="G24" s="93"/>
      <c r="H24" s="93"/>
      <c r="I24" s="93"/>
      <c r="J24" s="93"/>
      <c r="K24" s="93"/>
      <c r="L24" s="93"/>
      <c r="M24" s="93"/>
      <c r="N24" s="93"/>
      <c r="O24" s="93"/>
      <c r="P24" s="93"/>
      <c r="Q24" s="93"/>
      <c r="R24" s="93"/>
      <c r="S24" s="93"/>
      <c r="T24" s="93"/>
      <c r="U24" s="93"/>
    </row>
    <row r="25" spans="1:21" s="73" customFormat="1">
      <c r="A25" s="91"/>
      <c r="B25" s="93"/>
      <c r="C25" s="93"/>
      <c r="D25" s="93"/>
      <c r="E25" s="93"/>
      <c r="F25" s="93"/>
      <c r="G25" s="93"/>
      <c r="H25" s="93"/>
      <c r="I25" s="93"/>
      <c r="J25" s="93"/>
      <c r="K25" s="93"/>
      <c r="L25" s="93"/>
      <c r="M25" s="93"/>
      <c r="N25" s="93"/>
      <c r="O25" s="93"/>
      <c r="P25" s="93"/>
      <c r="Q25" s="93"/>
      <c r="R25" s="93"/>
      <c r="S25" s="93"/>
      <c r="T25" s="93"/>
      <c r="U25" s="93"/>
    </row>
    <row r="26" spans="1:21" s="73" customFormat="1"/>
  </sheetData>
  <mergeCells count="4">
    <mergeCell ref="B3:K3"/>
    <mergeCell ref="L3:U3"/>
    <mergeCell ref="B21:K21"/>
    <mergeCell ref="L21:U2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60855F-E5F6-D949-923D-74CE1085E4F7}">
  <dimension ref="A1:U7"/>
  <sheetViews>
    <sheetView zoomScale="70" zoomScaleNormal="70" workbookViewId="0">
      <selection activeCell="L60" sqref="L60"/>
    </sheetView>
  </sheetViews>
  <sheetFormatPr baseColWidth="10" defaultRowHeight="16"/>
  <cols>
    <col min="2" max="3" width="11" bestFit="1" customWidth="1"/>
    <col min="4" max="5" width="12.1640625" bestFit="1" customWidth="1"/>
    <col min="6" max="6" width="13.33203125" bestFit="1" customWidth="1"/>
    <col min="7" max="7" width="11" bestFit="1" customWidth="1"/>
    <col min="8" max="8" width="13.33203125" bestFit="1" customWidth="1"/>
    <col min="9" max="15" width="12.1640625" bestFit="1" customWidth="1"/>
    <col min="16" max="16" width="13.33203125" bestFit="1" customWidth="1"/>
    <col min="17" max="17" width="12.1640625" bestFit="1" customWidth="1"/>
    <col min="18" max="18" width="13.33203125" bestFit="1" customWidth="1"/>
    <col min="19" max="19" width="12.1640625" bestFit="1" customWidth="1"/>
    <col min="20" max="21" width="13.33203125" bestFit="1" customWidth="1"/>
  </cols>
  <sheetData>
    <row r="1" spans="1:21">
      <c r="A1" t="s">
        <v>13</v>
      </c>
    </row>
    <row r="3" spans="1:21">
      <c r="A3" s="37" t="s">
        <v>9</v>
      </c>
      <c r="B3" s="65" t="s">
        <v>0</v>
      </c>
      <c r="C3" s="66"/>
      <c r="D3" s="66"/>
      <c r="E3" s="66"/>
      <c r="F3" s="66"/>
      <c r="G3" s="66"/>
      <c r="H3" s="66"/>
      <c r="I3" s="66"/>
      <c r="J3" s="66"/>
      <c r="K3" s="67"/>
      <c r="L3" s="65" t="s">
        <v>1</v>
      </c>
      <c r="M3" s="66"/>
      <c r="N3" s="66"/>
      <c r="O3" s="66"/>
      <c r="P3" s="66"/>
      <c r="Q3" s="66"/>
      <c r="R3" s="66"/>
      <c r="S3" s="66"/>
      <c r="T3" s="66"/>
      <c r="U3" s="67"/>
    </row>
    <row r="4" spans="1:21">
      <c r="A4" s="14">
        <v>0</v>
      </c>
      <c r="B4" s="7">
        <v>7.979966611</v>
      </c>
      <c r="C4" s="8">
        <v>4.1860465119999999</v>
      </c>
      <c r="D4" s="8">
        <v>20.436681220000001</v>
      </c>
      <c r="E4" s="8">
        <v>23.00925926</v>
      </c>
      <c r="F4" s="8">
        <v>119.1222571</v>
      </c>
      <c r="G4" s="8">
        <v>4.2016806720000002</v>
      </c>
      <c r="H4" s="8">
        <v>152.6479751</v>
      </c>
      <c r="I4" s="8">
        <v>21.75074184</v>
      </c>
      <c r="J4" s="8">
        <v>29.96875</v>
      </c>
      <c r="K4" s="9">
        <v>60.18181818</v>
      </c>
      <c r="L4" s="7">
        <v>51.090487240000002</v>
      </c>
      <c r="M4" s="8">
        <v>15.0625</v>
      </c>
      <c r="N4" s="8">
        <v>38.1988743</v>
      </c>
      <c r="O4" s="8">
        <v>40.457380460000003</v>
      </c>
      <c r="P4" s="8">
        <v>520.2141901</v>
      </c>
      <c r="Q4" s="8">
        <v>31.901840490000001</v>
      </c>
      <c r="R4" s="8">
        <v>723.16546760000006</v>
      </c>
      <c r="S4" s="8">
        <v>20.93457944</v>
      </c>
      <c r="T4" s="8">
        <v>165.258216</v>
      </c>
      <c r="U4" s="9">
        <v>164.9438202</v>
      </c>
    </row>
    <row r="5" spans="1:21">
      <c r="A5" s="14">
        <v>62.5</v>
      </c>
      <c r="B5" s="7">
        <v>5.6352201260000001</v>
      </c>
      <c r="C5" s="8">
        <v>2.829076621</v>
      </c>
      <c r="D5" s="8">
        <v>13.29411765</v>
      </c>
      <c r="E5" s="8">
        <v>10.09677419</v>
      </c>
      <c r="F5" s="8">
        <v>24.046434489999999</v>
      </c>
      <c r="G5" s="8">
        <v>3.1638418079999999</v>
      </c>
      <c r="H5" s="8">
        <v>66.563944530000001</v>
      </c>
      <c r="I5" s="8">
        <v>11.91836735</v>
      </c>
      <c r="J5" s="8">
        <v>31.241830069999999</v>
      </c>
      <c r="K5" s="9">
        <v>19.567567570000001</v>
      </c>
      <c r="L5" s="7">
        <v>8.4024896269999996</v>
      </c>
      <c r="M5" s="8">
        <v>10.592334490000001</v>
      </c>
      <c r="N5" s="8">
        <v>31.319018400000001</v>
      </c>
      <c r="O5" s="8">
        <v>13.68674699</v>
      </c>
      <c r="P5" s="8">
        <v>102.3668639</v>
      </c>
      <c r="Q5" s="8">
        <v>21.856540079999998</v>
      </c>
      <c r="R5" s="8">
        <v>266.78260870000003</v>
      </c>
      <c r="S5" s="8">
        <v>8.7593220340000002</v>
      </c>
      <c r="T5" s="8">
        <v>29.29982047</v>
      </c>
      <c r="U5" s="9">
        <v>15.022831050000001</v>
      </c>
    </row>
    <row r="6" spans="1:21">
      <c r="A6" s="14">
        <v>125</v>
      </c>
      <c r="B6" s="7">
        <v>8.9887640449999999</v>
      </c>
      <c r="C6" s="8">
        <v>6.3020833329999997</v>
      </c>
      <c r="D6" s="8">
        <v>15.755517830000001</v>
      </c>
      <c r="E6" s="8">
        <v>7.6990376200000004</v>
      </c>
      <c r="F6" s="8">
        <v>15.10574018</v>
      </c>
      <c r="G6" s="8">
        <v>6.5068493150000002</v>
      </c>
      <c r="H6" s="8">
        <v>49.658935880000001</v>
      </c>
      <c r="I6" s="8">
        <v>13.776337120000001</v>
      </c>
      <c r="J6" s="8">
        <v>14.84375</v>
      </c>
      <c r="K6" s="9">
        <v>13.39869281</v>
      </c>
      <c r="L6" s="7">
        <v>9.266055046</v>
      </c>
      <c r="M6" s="8">
        <v>8.041775457</v>
      </c>
      <c r="N6" s="8">
        <v>23.885209710000002</v>
      </c>
      <c r="O6" s="8">
        <v>11.94547708</v>
      </c>
      <c r="P6" s="8">
        <v>25.877632899999998</v>
      </c>
      <c r="Q6" s="8">
        <v>11.75257732</v>
      </c>
      <c r="R6" s="8">
        <v>104.8744461</v>
      </c>
      <c r="S6" s="8">
        <v>6.9113149849999997</v>
      </c>
      <c r="T6" s="8">
        <v>28.974358970000001</v>
      </c>
      <c r="U6" s="9">
        <v>11.31034483</v>
      </c>
    </row>
    <row r="7" spans="1:21">
      <c r="A7" s="15">
        <v>250</v>
      </c>
      <c r="B7" s="10">
        <v>6.8835616440000003</v>
      </c>
      <c r="C7" s="11">
        <v>3.3009708739999999</v>
      </c>
      <c r="D7" s="11">
        <v>17.169811320000001</v>
      </c>
      <c r="E7" s="11">
        <v>10.88659794</v>
      </c>
      <c r="F7" s="11">
        <v>14.551083589999999</v>
      </c>
      <c r="G7" s="11">
        <v>5.7529610829999998</v>
      </c>
      <c r="H7" s="11">
        <v>52.727272730000003</v>
      </c>
      <c r="I7" s="11">
        <v>5.6417489420000004</v>
      </c>
      <c r="J7" s="11">
        <v>14.28571429</v>
      </c>
      <c r="K7" s="12">
        <v>6.3841807910000004</v>
      </c>
      <c r="L7" s="10">
        <v>6.5543644719999996</v>
      </c>
      <c r="M7" s="11">
        <v>11.22807018</v>
      </c>
      <c r="N7" s="11">
        <v>14.636015329999999</v>
      </c>
      <c r="O7" s="11">
        <v>5.1439539349999999</v>
      </c>
      <c r="P7" s="11">
        <v>22.150537629999999</v>
      </c>
      <c r="Q7" s="11">
        <v>4.6464646460000001</v>
      </c>
      <c r="R7" s="11">
        <v>216.40625</v>
      </c>
      <c r="S7" s="11">
        <v>14.70383275</v>
      </c>
      <c r="T7" s="11">
        <v>24.7979798</v>
      </c>
      <c r="U7" s="12">
        <v>8.4046692610000004</v>
      </c>
    </row>
  </sheetData>
  <mergeCells count="2">
    <mergeCell ref="B3:K3"/>
    <mergeCell ref="L3:U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576EA8-72A4-F745-B0F9-8219D6F2E9AD}">
  <dimension ref="A1:C9"/>
  <sheetViews>
    <sheetView workbookViewId="0">
      <selection activeCell="C10" sqref="C10"/>
    </sheetView>
  </sheetViews>
  <sheetFormatPr baseColWidth="10" defaultRowHeight="16"/>
  <sheetData>
    <row r="1" spans="1:3">
      <c r="A1" t="s">
        <v>16</v>
      </c>
    </row>
    <row r="3" spans="1:3">
      <c r="A3" s="38" t="s">
        <v>9</v>
      </c>
      <c r="B3" s="39" t="s">
        <v>6</v>
      </c>
      <c r="C3" s="40" t="s">
        <v>7</v>
      </c>
    </row>
    <row r="4" spans="1:3">
      <c r="A4" s="41">
        <v>0</v>
      </c>
      <c r="B4" s="42">
        <v>4.0999999999999996</v>
      </c>
      <c r="C4" s="43">
        <v>7.1764705900000001</v>
      </c>
    </row>
    <row r="5" spans="1:3">
      <c r="A5" s="41">
        <v>62.5</v>
      </c>
      <c r="B5" s="42">
        <v>0.46</v>
      </c>
      <c r="C5" s="43">
        <v>6.0734463300000003</v>
      </c>
    </row>
    <row r="6" spans="1:3">
      <c r="A6" s="41">
        <v>125</v>
      </c>
      <c r="B6" s="42">
        <v>0.13</v>
      </c>
      <c r="C6" s="43">
        <v>2.2395326199999999</v>
      </c>
    </row>
    <row r="7" spans="1:3">
      <c r="A7" s="44">
        <v>250</v>
      </c>
      <c r="B7" s="45">
        <v>0.18</v>
      </c>
      <c r="C7" s="46">
        <v>2.44865719</v>
      </c>
    </row>
    <row r="8" spans="1:3">
      <c r="A8" s="47"/>
      <c r="B8" s="48"/>
      <c r="C8" s="48"/>
    </row>
    <row r="9" spans="1:3">
      <c r="A9" s="47"/>
      <c r="B9" s="48"/>
      <c r="C9" s="48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37D093-5433-FF4E-8DBB-991738BF646F}">
  <dimension ref="A1:C8"/>
  <sheetViews>
    <sheetView workbookViewId="0">
      <selection activeCell="N33" sqref="N33"/>
    </sheetView>
  </sheetViews>
  <sheetFormatPr baseColWidth="10" defaultRowHeight="16"/>
  <sheetData>
    <row r="1" spans="1:3">
      <c r="A1" t="s">
        <v>17</v>
      </c>
      <c r="B1" s="48"/>
      <c r="C1" s="48"/>
    </row>
    <row r="2" spans="1:3">
      <c r="A2" s="47"/>
      <c r="B2" s="48"/>
      <c r="C2" s="48"/>
    </row>
    <row r="3" spans="1:3">
      <c r="A3" s="38" t="s">
        <v>9</v>
      </c>
      <c r="B3" s="49" t="s">
        <v>6</v>
      </c>
      <c r="C3" s="50" t="s">
        <v>8</v>
      </c>
    </row>
    <row r="4" spans="1:3">
      <c r="A4" s="41">
        <v>0</v>
      </c>
      <c r="B4" s="51">
        <v>2.5249169400000002</v>
      </c>
      <c r="C4" s="43">
        <v>5.8011049699999999</v>
      </c>
    </row>
    <row r="5" spans="1:3">
      <c r="A5" s="41">
        <v>62.5</v>
      </c>
      <c r="B5" s="42">
        <v>0.54487178999999997</v>
      </c>
      <c r="C5" s="43">
        <v>4.8672566399999999</v>
      </c>
    </row>
    <row r="6" spans="1:3">
      <c r="A6" s="41">
        <v>125</v>
      </c>
      <c r="B6" s="42">
        <v>0</v>
      </c>
      <c r="C6" s="43">
        <v>2.6852846399999999</v>
      </c>
    </row>
    <row r="7" spans="1:3">
      <c r="A7" s="44">
        <v>250</v>
      </c>
      <c r="B7" s="45">
        <v>0.46744574</v>
      </c>
      <c r="C7" s="46">
        <v>1.9985724499999999</v>
      </c>
    </row>
    <row r="8" spans="1:3">
      <c r="A8" s="47"/>
      <c r="B8" s="48"/>
      <c r="C8" s="48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E2C6D1-1246-7D42-A393-C816707877D0}">
  <dimension ref="A1:C7"/>
  <sheetViews>
    <sheetView workbookViewId="0">
      <selection activeCell="E13" sqref="E13"/>
    </sheetView>
  </sheetViews>
  <sheetFormatPr baseColWidth="10" defaultRowHeight="16"/>
  <sheetData>
    <row r="1" spans="1:3">
      <c r="A1" s="61" t="s">
        <v>18</v>
      </c>
      <c r="B1" s="48"/>
      <c r="C1" s="48"/>
    </row>
    <row r="2" spans="1:3">
      <c r="A2" s="47"/>
      <c r="B2" s="48"/>
      <c r="C2" s="48"/>
    </row>
    <row r="3" spans="1:3">
      <c r="A3" s="38" t="s">
        <v>9</v>
      </c>
      <c r="B3" s="52" t="s">
        <v>6</v>
      </c>
      <c r="C3" s="52" t="s">
        <v>8</v>
      </c>
    </row>
    <row r="4" spans="1:3">
      <c r="A4" s="41">
        <v>0</v>
      </c>
      <c r="B4" s="42">
        <v>8.4695393999999993E-2</v>
      </c>
      <c r="C4" s="42">
        <v>0.46428571400000002</v>
      </c>
    </row>
    <row r="5" spans="1:3">
      <c r="A5" s="41">
        <v>62.5</v>
      </c>
      <c r="B5" s="42">
        <v>2.2267206000000001E-2</v>
      </c>
      <c r="C5" s="42">
        <v>0.45836023199999998</v>
      </c>
    </row>
    <row r="6" spans="1:3">
      <c r="A6" s="41">
        <v>125</v>
      </c>
      <c r="B6" s="42">
        <v>0</v>
      </c>
      <c r="C6" s="42">
        <v>0.46893317699999998</v>
      </c>
    </row>
    <row r="7" spans="1:3">
      <c r="A7" s="44">
        <v>250</v>
      </c>
      <c r="B7" s="45">
        <v>0</v>
      </c>
      <c r="C7" s="45">
        <v>0.15233949899999999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33</vt:i4>
      </vt:variant>
    </vt:vector>
  </HeadingPairs>
  <TitlesOfParts>
    <vt:vector size="33" baseType="lpstr">
      <vt:lpstr>Figure 1A</vt:lpstr>
      <vt:lpstr>Figure 1B</vt:lpstr>
      <vt:lpstr>Figure 1C</vt:lpstr>
      <vt:lpstr>Figure 1D</vt:lpstr>
      <vt:lpstr>Figure 1E</vt:lpstr>
      <vt:lpstr>Figure 1F</vt:lpstr>
      <vt:lpstr>Figure 2D</vt:lpstr>
      <vt:lpstr>Figure 2E</vt:lpstr>
      <vt:lpstr>Figure 2F</vt:lpstr>
      <vt:lpstr>Figure 3D</vt:lpstr>
      <vt:lpstr>Figure 3E</vt:lpstr>
      <vt:lpstr>Figure 3F</vt:lpstr>
      <vt:lpstr>Figure 4A</vt:lpstr>
      <vt:lpstr>Figure 4B</vt:lpstr>
      <vt:lpstr>Figure 4C</vt:lpstr>
      <vt:lpstr>Figure 5A</vt:lpstr>
      <vt:lpstr>Figure 5B</vt:lpstr>
      <vt:lpstr>Figure 5C</vt:lpstr>
      <vt:lpstr>Figure 5G</vt:lpstr>
      <vt:lpstr>Figure 5H</vt:lpstr>
      <vt:lpstr>Figure 5I</vt:lpstr>
      <vt:lpstr>Figure 6B</vt:lpstr>
      <vt:lpstr>Sup. Fig.1A</vt:lpstr>
      <vt:lpstr>Sup. Fig.1B</vt:lpstr>
      <vt:lpstr>Sup. Fig.1C</vt:lpstr>
      <vt:lpstr>Sup. Fig.1D</vt:lpstr>
      <vt:lpstr>Sup. Fig.1E</vt:lpstr>
      <vt:lpstr>Sup. Fig. 2A</vt:lpstr>
      <vt:lpstr>Sup. Fig.2B</vt:lpstr>
      <vt:lpstr>Sup. Fig.2C</vt:lpstr>
      <vt:lpstr>Sup. Fig.2D</vt:lpstr>
      <vt:lpstr>Sup. Fig.2E</vt:lpstr>
      <vt:lpstr>Sup. Fig.2F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Druker, Madeleine (NIH/NINDS) [F]</dc:creator>
  <cp:lastModifiedBy>Donaldson, Abaigeal (NIH/NINDS) [F]</cp:lastModifiedBy>
  <dcterms:created xsi:type="dcterms:W3CDTF">2025-08-27T14:07:42Z</dcterms:created>
  <dcterms:modified xsi:type="dcterms:W3CDTF">2025-09-04T19:15:52Z</dcterms:modified>
</cp:coreProperties>
</file>