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_sez\OneDrive\Attachments\Desktop\scd project submission\scd_JCI letter submission\scd_JCI letter_revision\submitted\in press ver\"/>
    </mc:Choice>
  </mc:AlternateContent>
  <xr:revisionPtr revIDLastSave="0" documentId="13_ncr:1_{9BD7921F-7342-4706-AD64-4DDC89C23BEA}" xr6:coauthVersionLast="47" xr6:coauthVersionMax="47" xr10:uidLastSave="{00000000-0000-0000-0000-000000000000}"/>
  <bookViews>
    <workbookView xWindow="18165" yWindow="-16320" windowWidth="29040" windowHeight="15720" xr2:uid="{0D5206D2-C4AE-458F-AFA6-657A1B21C9E6}"/>
  </bookViews>
  <sheets>
    <sheet name="1A" sheetId="1" r:id="rId1"/>
    <sheet name="1B" sheetId="2" r:id="rId2"/>
    <sheet name="1D" sheetId="4" r:id="rId3"/>
    <sheet name="1E" sheetId="3" r:id="rId4"/>
    <sheet name="1F" sheetId="5" r:id="rId5"/>
    <sheet name="1H" sheetId="6" r:id="rId6"/>
    <sheet name="1J" sheetId="7" r:id="rId7"/>
    <sheet name="1L" sheetId="8" r:id="rId8"/>
    <sheet name="1N" sheetId="9" r:id="rId9"/>
    <sheet name="1P" sheetId="10" r:id="rId10"/>
    <sheet name="1R" sheetId="11" r:id="rId11"/>
    <sheet name="1S" sheetId="12" r:id="rId12"/>
    <sheet name="S1A" sheetId="13" r:id="rId13"/>
    <sheet name="S1B" sheetId="14" r:id="rId14"/>
    <sheet name="S1C" sheetId="15" r:id="rId15"/>
    <sheet name="S1D" sheetId="16" r:id="rId16"/>
    <sheet name="S1E" sheetId="18" r:id="rId17"/>
    <sheet name="S1F" sheetId="17" r:id="rId18"/>
    <sheet name="S1G" sheetId="26" r:id="rId19"/>
    <sheet name="S2B" sheetId="19" r:id="rId20"/>
    <sheet name="S2D" sheetId="20" r:id="rId21"/>
    <sheet name="S3B" sheetId="21" r:id="rId22"/>
    <sheet name="S3D" sheetId="24" r:id="rId23"/>
    <sheet name="S3F" sheetId="23" r:id="rId24"/>
    <sheet name="S3H" sheetId="25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25" l="1"/>
  <c r="Q7" i="6"/>
  <c r="R7" i="6" s="1"/>
  <c r="P7" i="6"/>
  <c r="O7" i="6"/>
  <c r="Q6" i="6"/>
  <c r="R6" i="6" s="1"/>
  <c r="P6" i="6"/>
  <c r="O6" i="6"/>
  <c r="Q5" i="6"/>
  <c r="R5" i="6" s="1"/>
  <c r="P5" i="6"/>
  <c r="O5" i="6"/>
  <c r="Q4" i="6"/>
  <c r="R4" i="6" s="1"/>
  <c r="P4" i="6"/>
  <c r="O4" i="6"/>
  <c r="S6" i="6" l="1"/>
  <c r="S4" i="6"/>
  <c r="S5" i="6"/>
  <c r="S7" i="6"/>
  <c r="O11" i="6" l="1"/>
  <c r="L2" i="13"/>
  <c r="J2" i="16"/>
  <c r="L11" i="14"/>
  <c r="M11" i="14" s="1"/>
  <c r="K11" i="14"/>
  <c r="J11" i="14"/>
  <c r="L10" i="14"/>
  <c r="M10" i="14" s="1"/>
  <c r="K10" i="14"/>
  <c r="J10" i="14"/>
  <c r="L9" i="14"/>
  <c r="M9" i="14" s="1"/>
  <c r="K9" i="14"/>
  <c r="J9" i="14"/>
  <c r="L8" i="14"/>
  <c r="M8" i="14" s="1"/>
  <c r="K8" i="14"/>
  <c r="J8" i="14"/>
  <c r="K3" i="14"/>
  <c r="K4" i="14"/>
  <c r="K5" i="14"/>
  <c r="K2" i="14"/>
  <c r="J3" i="14"/>
  <c r="J4" i="14"/>
  <c r="J5" i="14"/>
  <c r="J2" i="14"/>
  <c r="L2" i="14"/>
  <c r="I7" i="12"/>
  <c r="H7" i="12"/>
  <c r="N11" i="14" l="1"/>
  <c r="N8" i="14"/>
  <c r="N10" i="14"/>
  <c r="N9" i="14"/>
  <c r="J2" i="21" l="1"/>
  <c r="I2" i="21"/>
  <c r="S7" i="17"/>
  <c r="T7" i="17"/>
  <c r="U7" i="17"/>
  <c r="V7" i="17" s="1"/>
  <c r="G4" i="17"/>
  <c r="J7" i="12"/>
  <c r="K7" i="12" s="1"/>
  <c r="L7" i="12" s="1"/>
  <c r="J6" i="12"/>
  <c r="K6" i="12" s="1"/>
  <c r="I6" i="12"/>
  <c r="H6" i="12"/>
  <c r="I3" i="12"/>
  <c r="I2" i="12"/>
  <c r="H3" i="12"/>
  <c r="H2" i="12"/>
  <c r="I2" i="11"/>
  <c r="H2" i="11"/>
  <c r="K2" i="9"/>
  <c r="I3" i="7"/>
  <c r="J3" i="7" s="1"/>
  <c r="H3" i="7"/>
  <c r="G3" i="7"/>
  <c r="I2" i="7"/>
  <c r="J2" i="7" s="1"/>
  <c r="K2" i="7" s="1"/>
  <c r="H2" i="7"/>
  <c r="G2" i="7"/>
  <c r="P2" i="3"/>
  <c r="Q2" i="3" s="1"/>
  <c r="O2" i="3"/>
  <c r="N2" i="3"/>
  <c r="P3" i="3"/>
  <c r="Q3" i="3" s="1"/>
  <c r="O3" i="3"/>
  <c r="N3" i="3"/>
  <c r="J11" i="4"/>
  <c r="K11" i="4" s="1"/>
  <c r="I11" i="4"/>
  <c r="H11" i="4"/>
  <c r="J10" i="4"/>
  <c r="K10" i="4" s="1"/>
  <c r="I10" i="4"/>
  <c r="H10" i="4"/>
  <c r="J7" i="4"/>
  <c r="K7" i="4" s="1"/>
  <c r="I7" i="4"/>
  <c r="H7" i="4"/>
  <c r="J6" i="4"/>
  <c r="K6" i="4" s="1"/>
  <c r="I6" i="4"/>
  <c r="H6" i="4"/>
  <c r="J3" i="4"/>
  <c r="J2" i="4"/>
  <c r="I3" i="4"/>
  <c r="I2" i="4"/>
  <c r="H3" i="4"/>
  <c r="H2" i="4"/>
  <c r="L46" i="2"/>
  <c r="M46" i="2" s="1"/>
  <c r="K46" i="2"/>
  <c r="J46" i="2"/>
  <c r="L45" i="2"/>
  <c r="M45" i="2" s="1"/>
  <c r="N45" i="2" s="1"/>
  <c r="K45" i="2"/>
  <c r="J45" i="2"/>
  <c r="L44" i="2"/>
  <c r="M44" i="2" s="1"/>
  <c r="K44" i="2"/>
  <c r="J44" i="2"/>
  <c r="L41" i="2"/>
  <c r="M41" i="2" s="1"/>
  <c r="K41" i="2"/>
  <c r="J41" i="2"/>
  <c r="L40" i="2"/>
  <c r="M40" i="2" s="1"/>
  <c r="K40" i="2"/>
  <c r="J40" i="2"/>
  <c r="L39" i="2"/>
  <c r="M39" i="2" s="1"/>
  <c r="K39" i="2"/>
  <c r="J39" i="2"/>
  <c r="L36" i="2"/>
  <c r="M36" i="2" s="1"/>
  <c r="K36" i="2"/>
  <c r="J36" i="2"/>
  <c r="L35" i="2"/>
  <c r="M35" i="2" s="1"/>
  <c r="K35" i="2"/>
  <c r="J35" i="2"/>
  <c r="L34" i="2"/>
  <c r="M34" i="2" s="1"/>
  <c r="K34" i="2"/>
  <c r="J34" i="2"/>
  <c r="L30" i="2"/>
  <c r="M30" i="2" s="1"/>
  <c r="N30" i="2" s="1"/>
  <c r="K30" i="2"/>
  <c r="J30" i="2"/>
  <c r="L29" i="2"/>
  <c r="M29" i="2" s="1"/>
  <c r="K29" i="2"/>
  <c r="J29" i="2"/>
  <c r="L28" i="2"/>
  <c r="M28" i="2" s="1"/>
  <c r="K28" i="2"/>
  <c r="J28" i="2"/>
  <c r="L25" i="2"/>
  <c r="M25" i="2" s="1"/>
  <c r="K25" i="2"/>
  <c r="J25" i="2"/>
  <c r="L24" i="2"/>
  <c r="M24" i="2" s="1"/>
  <c r="K24" i="2"/>
  <c r="J24" i="2"/>
  <c r="L23" i="2"/>
  <c r="M23" i="2" s="1"/>
  <c r="K23" i="2"/>
  <c r="J23" i="2"/>
  <c r="L20" i="2"/>
  <c r="M20" i="2" s="1"/>
  <c r="K20" i="2"/>
  <c r="J20" i="2"/>
  <c r="L19" i="2"/>
  <c r="M19" i="2" s="1"/>
  <c r="N19" i="2" s="1"/>
  <c r="K19" i="2"/>
  <c r="J19" i="2"/>
  <c r="L18" i="2"/>
  <c r="M18" i="2" s="1"/>
  <c r="K18" i="2"/>
  <c r="J18" i="2"/>
  <c r="L14" i="2"/>
  <c r="M14" i="2" s="1"/>
  <c r="K14" i="2"/>
  <c r="J14" i="2"/>
  <c r="L13" i="2"/>
  <c r="M13" i="2" s="1"/>
  <c r="N13" i="2" s="1"/>
  <c r="K13" i="2"/>
  <c r="J13" i="2"/>
  <c r="L12" i="2"/>
  <c r="M12" i="2" s="1"/>
  <c r="K12" i="2"/>
  <c r="J12" i="2"/>
  <c r="L9" i="2"/>
  <c r="M9" i="2" s="1"/>
  <c r="K9" i="2"/>
  <c r="J9" i="2"/>
  <c r="L8" i="2"/>
  <c r="M8" i="2" s="1"/>
  <c r="K8" i="2"/>
  <c r="J8" i="2"/>
  <c r="L7" i="2"/>
  <c r="M7" i="2" s="1"/>
  <c r="K7" i="2"/>
  <c r="J7" i="2"/>
  <c r="J4" i="2"/>
  <c r="J2" i="2"/>
  <c r="L3" i="2"/>
  <c r="L4" i="2"/>
  <c r="L2" i="2"/>
  <c r="K3" i="2"/>
  <c r="K4" i="2"/>
  <c r="K2" i="2"/>
  <c r="J3" i="2"/>
  <c r="L9" i="18"/>
  <c r="M9" i="18" s="1"/>
  <c r="K9" i="18"/>
  <c r="J9" i="18"/>
  <c r="L8" i="18"/>
  <c r="M8" i="18" s="1"/>
  <c r="K8" i="18"/>
  <c r="J8" i="18"/>
  <c r="L7" i="18"/>
  <c r="M7" i="18" s="1"/>
  <c r="K7" i="18"/>
  <c r="J7" i="18"/>
  <c r="L4" i="18"/>
  <c r="M4" i="18" s="1"/>
  <c r="K4" i="18"/>
  <c r="J4" i="18"/>
  <c r="L3" i="18"/>
  <c r="M3" i="18" s="1"/>
  <c r="K3" i="18"/>
  <c r="J3" i="18"/>
  <c r="L2" i="18"/>
  <c r="M2" i="18" s="1"/>
  <c r="K2" i="18"/>
  <c r="J2" i="18"/>
  <c r="I11" i="26"/>
  <c r="J11" i="26" s="1"/>
  <c r="H11" i="26"/>
  <c r="G11" i="26"/>
  <c r="I10" i="26"/>
  <c r="J10" i="26" s="1"/>
  <c r="H10" i="26"/>
  <c r="G10" i="26"/>
  <c r="I7" i="26"/>
  <c r="J7" i="26" s="1"/>
  <c r="H7" i="26"/>
  <c r="G7" i="26"/>
  <c r="I6" i="26"/>
  <c r="J6" i="26" s="1"/>
  <c r="H6" i="26"/>
  <c r="G6" i="26"/>
  <c r="I2" i="26"/>
  <c r="J2" i="26" s="1"/>
  <c r="H2" i="26"/>
  <c r="G3" i="26"/>
  <c r="G2" i="26"/>
  <c r="I3" i="26"/>
  <c r="J3" i="26" s="1"/>
  <c r="H3" i="26"/>
  <c r="Q18" i="6"/>
  <c r="R18" i="6" s="1"/>
  <c r="Q21" i="6"/>
  <c r="P21" i="6"/>
  <c r="O21" i="6"/>
  <c r="Q20" i="6"/>
  <c r="P20" i="6"/>
  <c r="O20" i="6"/>
  <c r="Q19" i="6"/>
  <c r="P19" i="6"/>
  <c r="O19" i="6"/>
  <c r="P18" i="6"/>
  <c r="O18" i="6"/>
  <c r="P11" i="6"/>
  <c r="O12" i="6"/>
  <c r="O13" i="6"/>
  <c r="O14" i="6"/>
  <c r="H3" i="10"/>
  <c r="H2" i="10"/>
  <c r="J3" i="10"/>
  <c r="J2" i="10"/>
  <c r="K2" i="10" s="1"/>
  <c r="K9" i="21"/>
  <c r="K2" i="21"/>
  <c r="H2" i="8"/>
  <c r="K3" i="9"/>
  <c r="M3" i="9"/>
  <c r="M2" i="9"/>
  <c r="I3" i="10"/>
  <c r="I2" i="10"/>
  <c r="AG21" i="17"/>
  <c r="AH21" i="17" s="1"/>
  <c r="AF21" i="17"/>
  <c r="AE21" i="17"/>
  <c r="AG20" i="17"/>
  <c r="AH20" i="17" s="1"/>
  <c r="AF20" i="17"/>
  <c r="AE20" i="17"/>
  <c r="AH19" i="17"/>
  <c r="AI19" i="17" s="1"/>
  <c r="AG19" i="17"/>
  <c r="AF19" i="17"/>
  <c r="AE19" i="17"/>
  <c r="AG18" i="17"/>
  <c r="AH18" i="17" s="1"/>
  <c r="AF18" i="17"/>
  <c r="AE18" i="17"/>
  <c r="AG14" i="17"/>
  <c r="AH14" i="17" s="1"/>
  <c r="AF14" i="17"/>
  <c r="AE14" i="17"/>
  <c r="AG13" i="17"/>
  <c r="AH13" i="17" s="1"/>
  <c r="AI13" i="17" s="1"/>
  <c r="AF13" i="17"/>
  <c r="AE13" i="17"/>
  <c r="AG12" i="17"/>
  <c r="AH12" i="17" s="1"/>
  <c r="AF12" i="17"/>
  <c r="AE12" i="17"/>
  <c r="AG11" i="17"/>
  <c r="AH11" i="17" s="1"/>
  <c r="AI11" i="17" s="1"/>
  <c r="AF11" i="17"/>
  <c r="AE11" i="17"/>
  <c r="AG7" i="17"/>
  <c r="AH7" i="17" s="1"/>
  <c r="AF7" i="17"/>
  <c r="AE7" i="17"/>
  <c r="AG6" i="17"/>
  <c r="AH6" i="17" s="1"/>
  <c r="AF6" i="17"/>
  <c r="AE6" i="17"/>
  <c r="AG5" i="17"/>
  <c r="AH5" i="17" s="1"/>
  <c r="AF5" i="17"/>
  <c r="AE5" i="17"/>
  <c r="AG4" i="17"/>
  <c r="AH4" i="17" s="1"/>
  <c r="AF4" i="17"/>
  <c r="AE4" i="17"/>
  <c r="U21" i="17"/>
  <c r="V21" i="17" s="1"/>
  <c r="T21" i="17"/>
  <c r="S21" i="17"/>
  <c r="U20" i="17"/>
  <c r="V20" i="17" s="1"/>
  <c r="T20" i="17"/>
  <c r="S20" i="17"/>
  <c r="U19" i="17"/>
  <c r="V19" i="17" s="1"/>
  <c r="T19" i="17"/>
  <c r="S19" i="17"/>
  <c r="U18" i="17"/>
  <c r="V18" i="17" s="1"/>
  <c r="T18" i="17"/>
  <c r="S18" i="17"/>
  <c r="U14" i="17"/>
  <c r="V14" i="17" s="1"/>
  <c r="T14" i="17"/>
  <c r="S14" i="17"/>
  <c r="U13" i="17"/>
  <c r="V13" i="17" s="1"/>
  <c r="T13" i="17"/>
  <c r="S13" i="17"/>
  <c r="U12" i="17"/>
  <c r="V12" i="17" s="1"/>
  <c r="T12" i="17"/>
  <c r="S12" i="17"/>
  <c r="U11" i="17"/>
  <c r="V11" i="17" s="1"/>
  <c r="T11" i="17"/>
  <c r="S11" i="17"/>
  <c r="U6" i="17"/>
  <c r="V6" i="17" s="1"/>
  <c r="T6" i="17"/>
  <c r="S6" i="17"/>
  <c r="U5" i="17"/>
  <c r="V5" i="17" s="1"/>
  <c r="T5" i="17"/>
  <c r="S5" i="17"/>
  <c r="U4" i="17"/>
  <c r="V4" i="17" s="1"/>
  <c r="T4" i="17"/>
  <c r="S4" i="17"/>
  <c r="G18" i="17"/>
  <c r="I21" i="17"/>
  <c r="J21" i="17" s="1"/>
  <c r="H21" i="17"/>
  <c r="G21" i="17"/>
  <c r="I20" i="17"/>
  <c r="J20" i="17" s="1"/>
  <c r="H20" i="17"/>
  <c r="G20" i="17"/>
  <c r="I19" i="17"/>
  <c r="J19" i="17" s="1"/>
  <c r="K19" i="17" s="1"/>
  <c r="H19" i="17"/>
  <c r="G19" i="17"/>
  <c r="I18" i="17"/>
  <c r="J18" i="17" s="1"/>
  <c r="H18" i="17"/>
  <c r="I14" i="17"/>
  <c r="J14" i="17" s="1"/>
  <c r="H14" i="17"/>
  <c r="G14" i="17"/>
  <c r="I13" i="17"/>
  <c r="J13" i="17" s="1"/>
  <c r="H13" i="17"/>
  <c r="G13" i="17"/>
  <c r="I12" i="17"/>
  <c r="J12" i="17" s="1"/>
  <c r="H12" i="17"/>
  <c r="G12" i="17"/>
  <c r="I11" i="17"/>
  <c r="J11" i="17" s="1"/>
  <c r="H11" i="17"/>
  <c r="G11" i="17"/>
  <c r="J4" i="17"/>
  <c r="I5" i="17"/>
  <c r="I6" i="17"/>
  <c r="I7" i="17"/>
  <c r="I4" i="17"/>
  <c r="H5" i="17"/>
  <c r="H6" i="17"/>
  <c r="H7" i="17"/>
  <c r="H4" i="17"/>
  <c r="G5" i="17"/>
  <c r="G6" i="17"/>
  <c r="G7" i="17"/>
  <c r="K3" i="26" l="1"/>
  <c r="K10" i="26"/>
  <c r="N9" i="2"/>
  <c r="N29" i="2"/>
  <c r="N7" i="2"/>
  <c r="N44" i="2"/>
  <c r="N8" i="2"/>
  <c r="N40" i="2"/>
  <c r="N39" i="2"/>
  <c r="L7" i="4"/>
  <c r="L11" i="4"/>
  <c r="L6" i="12"/>
  <c r="R2" i="3"/>
  <c r="N34" i="2"/>
  <c r="N36" i="2"/>
  <c r="N24" i="2"/>
  <c r="N28" i="2"/>
  <c r="K6" i="26"/>
  <c r="K11" i="26"/>
  <c r="N3" i="18"/>
  <c r="W7" i="17"/>
  <c r="AI6" i="17"/>
  <c r="AI4" i="17"/>
  <c r="AI20" i="17"/>
  <c r="AI18" i="17"/>
  <c r="AI21" i="17"/>
  <c r="W14" i="17"/>
  <c r="W12" i="17"/>
  <c r="W5" i="17"/>
  <c r="W20" i="17"/>
  <c r="W21" i="17"/>
  <c r="W4" i="17"/>
  <c r="W18" i="17"/>
  <c r="W6" i="17"/>
  <c r="W11" i="17"/>
  <c r="W19" i="17"/>
  <c r="K18" i="17"/>
  <c r="K21" i="17"/>
  <c r="K13" i="17"/>
  <c r="K12" i="17"/>
  <c r="K11" i="17"/>
  <c r="K3" i="7"/>
  <c r="R3" i="3"/>
  <c r="L10" i="4"/>
  <c r="L6" i="4"/>
  <c r="N46" i="2"/>
  <c r="N41" i="2"/>
  <c r="N35" i="2"/>
  <c r="N23" i="2"/>
  <c r="N25" i="2"/>
  <c r="N20" i="2"/>
  <c r="N18" i="2"/>
  <c r="N14" i="2"/>
  <c r="N12" i="2"/>
  <c r="N4" i="18"/>
  <c r="N8" i="18"/>
  <c r="N7" i="18"/>
  <c r="N2" i="18"/>
  <c r="N9" i="18"/>
  <c r="K7" i="26"/>
  <c r="K2" i="26"/>
  <c r="AI14" i="17"/>
  <c r="AI12" i="17"/>
  <c r="AI7" i="17"/>
  <c r="AI5" i="17"/>
  <c r="W13" i="17"/>
  <c r="K20" i="17"/>
  <c r="K14" i="17"/>
  <c r="J2" i="15" l="1"/>
  <c r="L2" i="9"/>
  <c r="L9" i="16"/>
  <c r="M9" i="16" s="1"/>
  <c r="K9" i="16"/>
  <c r="J9" i="16"/>
  <c r="L8" i="16"/>
  <c r="M8" i="16" s="1"/>
  <c r="K8" i="16"/>
  <c r="J8" i="16"/>
  <c r="L7" i="16"/>
  <c r="M7" i="16" s="1"/>
  <c r="K7" i="16"/>
  <c r="J7" i="16"/>
  <c r="L3" i="16"/>
  <c r="L4" i="16"/>
  <c r="L2" i="16"/>
  <c r="K3" i="16"/>
  <c r="K4" i="16"/>
  <c r="K2" i="16"/>
  <c r="J3" i="16"/>
  <c r="J4" i="16"/>
  <c r="L9" i="15"/>
  <c r="M9" i="15" s="1"/>
  <c r="K9" i="15"/>
  <c r="J9" i="15"/>
  <c r="L8" i="15"/>
  <c r="M8" i="15" s="1"/>
  <c r="K8" i="15"/>
  <c r="J8" i="15"/>
  <c r="L7" i="15"/>
  <c r="M7" i="15" s="1"/>
  <c r="K7" i="15"/>
  <c r="J7" i="15"/>
  <c r="L3" i="15"/>
  <c r="L4" i="15"/>
  <c r="L2" i="15"/>
  <c r="K3" i="15"/>
  <c r="K4" i="15"/>
  <c r="K2" i="15"/>
  <c r="J3" i="15"/>
  <c r="J4" i="15"/>
  <c r="J15" i="13"/>
  <c r="J5" i="13"/>
  <c r="K2" i="13"/>
  <c r="J3" i="13"/>
  <c r="J4" i="13"/>
  <c r="J6" i="13"/>
  <c r="J7" i="13"/>
  <c r="J2" i="13"/>
  <c r="N9" i="16" l="1"/>
  <c r="N8" i="15"/>
  <c r="N9" i="15"/>
  <c r="N7" i="15"/>
  <c r="N7" i="16"/>
  <c r="N8" i="16"/>
  <c r="I3" i="24" l="1"/>
  <c r="I2" i="24"/>
  <c r="M7" i="23"/>
  <c r="M2" i="23"/>
  <c r="J8" i="23"/>
  <c r="K8" i="23" s="1"/>
  <c r="I8" i="23"/>
  <c r="H8" i="23"/>
  <c r="J7" i="23"/>
  <c r="K7" i="23" s="1"/>
  <c r="I7" i="23"/>
  <c r="H7" i="23"/>
  <c r="J3" i="23"/>
  <c r="J2" i="23"/>
  <c r="I3" i="23"/>
  <c r="I2" i="23"/>
  <c r="H3" i="23"/>
  <c r="H2" i="23"/>
  <c r="H3" i="25"/>
  <c r="H2" i="25"/>
  <c r="J3" i="25"/>
  <c r="K3" i="25" s="1"/>
  <c r="I3" i="25"/>
  <c r="J2" i="25"/>
  <c r="I2" i="25"/>
  <c r="L8" i="23" l="1"/>
  <c r="L7" i="23"/>
  <c r="L2" i="25"/>
  <c r="L3" i="25"/>
  <c r="J3" i="12"/>
  <c r="K3" i="12" s="1"/>
  <c r="J2" i="12"/>
  <c r="K2" i="12" s="1"/>
  <c r="J3" i="11"/>
  <c r="K3" i="11" s="1"/>
  <c r="J2" i="11"/>
  <c r="K2" i="11" s="1"/>
  <c r="I3" i="11"/>
  <c r="H3" i="11"/>
  <c r="J7" i="17"/>
  <c r="J6" i="17"/>
  <c r="J5" i="17"/>
  <c r="M5" i="20"/>
  <c r="N5" i="20" s="1"/>
  <c r="L5" i="20"/>
  <c r="O5" i="20" s="1"/>
  <c r="K5" i="20"/>
  <c r="M4" i="20"/>
  <c r="N4" i="20" s="1"/>
  <c r="O4" i="20" s="1"/>
  <c r="L4" i="20"/>
  <c r="K4" i="20"/>
  <c r="M3" i="20"/>
  <c r="N3" i="20" s="1"/>
  <c r="L3" i="20"/>
  <c r="K3" i="20"/>
  <c r="M2" i="20"/>
  <c r="N2" i="20" s="1"/>
  <c r="L2" i="20"/>
  <c r="K2" i="20"/>
  <c r="K3" i="23"/>
  <c r="K2" i="23"/>
  <c r="J3" i="24"/>
  <c r="H3" i="24"/>
  <c r="G3" i="24"/>
  <c r="H2" i="24"/>
  <c r="G2" i="24"/>
  <c r="K13" i="21"/>
  <c r="J13" i="21"/>
  <c r="I13" i="21"/>
  <c r="K12" i="21"/>
  <c r="L12" i="21" s="1"/>
  <c r="J12" i="21"/>
  <c r="I12" i="21"/>
  <c r="K11" i="21"/>
  <c r="L11" i="21" s="1"/>
  <c r="J11" i="21"/>
  <c r="I11" i="21"/>
  <c r="K10" i="21"/>
  <c r="L10" i="21" s="1"/>
  <c r="J10" i="21"/>
  <c r="I10" i="21"/>
  <c r="L9" i="21"/>
  <c r="J9" i="21"/>
  <c r="I9" i="21"/>
  <c r="K3" i="21"/>
  <c r="L3" i="21" s="1"/>
  <c r="K4" i="21"/>
  <c r="L4" i="21" s="1"/>
  <c r="K5" i="21"/>
  <c r="L5" i="21" s="1"/>
  <c r="K6" i="21"/>
  <c r="L6" i="21" s="1"/>
  <c r="J3" i="21"/>
  <c r="J4" i="21"/>
  <c r="J5" i="21"/>
  <c r="J6" i="21"/>
  <c r="I3" i="21"/>
  <c r="I4" i="21"/>
  <c r="I5" i="21"/>
  <c r="I6" i="21"/>
  <c r="L13" i="21"/>
  <c r="L2" i="21"/>
  <c r="J13" i="8"/>
  <c r="K13" i="8" s="1"/>
  <c r="I13" i="8"/>
  <c r="H13" i="8"/>
  <c r="J12" i="8"/>
  <c r="K12" i="8" s="1"/>
  <c r="I12" i="8"/>
  <c r="H12" i="8"/>
  <c r="J11" i="8"/>
  <c r="K11" i="8" s="1"/>
  <c r="I11" i="8"/>
  <c r="H11" i="8"/>
  <c r="J10" i="8"/>
  <c r="K10" i="8" s="1"/>
  <c r="I10" i="8"/>
  <c r="H10" i="8"/>
  <c r="J9" i="8"/>
  <c r="K9" i="8" s="1"/>
  <c r="I9" i="8"/>
  <c r="H9" i="8"/>
  <c r="J6" i="8"/>
  <c r="K6" i="8" s="1"/>
  <c r="I6" i="8"/>
  <c r="H6" i="8"/>
  <c r="J5" i="8"/>
  <c r="K5" i="8" s="1"/>
  <c r="I5" i="8"/>
  <c r="H5" i="8"/>
  <c r="J4" i="8"/>
  <c r="K4" i="8" s="1"/>
  <c r="I4" i="8"/>
  <c r="H4" i="8"/>
  <c r="J3" i="8"/>
  <c r="K3" i="8" s="1"/>
  <c r="I3" i="8"/>
  <c r="H3" i="8"/>
  <c r="J2" i="8"/>
  <c r="K2" i="8" s="1"/>
  <c r="I2" i="8"/>
  <c r="K3" i="10"/>
  <c r="L2" i="10"/>
  <c r="L3" i="9"/>
  <c r="J13" i="13"/>
  <c r="J12" i="13"/>
  <c r="L15" i="13"/>
  <c r="L11" i="13"/>
  <c r="L12" i="13"/>
  <c r="L13" i="13"/>
  <c r="L14" i="13"/>
  <c r="L10" i="13"/>
  <c r="M10" i="13" s="1"/>
  <c r="K11" i="13"/>
  <c r="K12" i="13"/>
  <c r="K13" i="13"/>
  <c r="K14" i="13"/>
  <c r="K15" i="13"/>
  <c r="K10" i="13"/>
  <c r="J11" i="13"/>
  <c r="J14" i="13"/>
  <c r="J10" i="13"/>
  <c r="K3" i="13"/>
  <c r="K4" i="13"/>
  <c r="K5" i="13"/>
  <c r="K6" i="13"/>
  <c r="K7" i="13"/>
  <c r="L3" i="13"/>
  <c r="L4" i="13"/>
  <c r="L5" i="13"/>
  <c r="L6" i="13"/>
  <c r="L7" i="13"/>
  <c r="G3" i="5"/>
  <c r="G2" i="5"/>
  <c r="Q14" i="6"/>
  <c r="Q13" i="6"/>
  <c r="Q12" i="6"/>
  <c r="P14" i="6"/>
  <c r="P12" i="6"/>
  <c r="Q11" i="6"/>
  <c r="O3" i="20" l="1"/>
  <c r="O2" i="20"/>
  <c r="K3" i="24"/>
  <c r="M2" i="21"/>
  <c r="M11" i="21"/>
  <c r="K2" i="24"/>
  <c r="L2" i="12"/>
  <c r="L3" i="12"/>
  <c r="L2" i="11"/>
  <c r="L3" i="11"/>
  <c r="K6" i="17"/>
  <c r="K5" i="17"/>
  <c r="K4" i="17"/>
  <c r="K7" i="17"/>
  <c r="L3" i="23"/>
  <c r="L2" i="23"/>
  <c r="M5" i="21"/>
  <c r="M9" i="21"/>
  <c r="M10" i="21"/>
  <c r="M3" i="21"/>
  <c r="M4" i="21"/>
  <c r="M12" i="21"/>
  <c r="M6" i="21"/>
  <c r="M13" i="21"/>
  <c r="L9" i="8"/>
  <c r="L2" i="8"/>
  <c r="L11" i="8"/>
  <c r="L12" i="8"/>
  <c r="L10" i="8"/>
  <c r="L4" i="8"/>
  <c r="L5" i="8"/>
  <c r="L3" i="8"/>
  <c r="L6" i="8"/>
  <c r="L13" i="8"/>
  <c r="L3" i="10"/>
  <c r="P13" i="6"/>
  <c r="K3" i="4"/>
  <c r="L3" i="4" s="1"/>
  <c r="K2" i="4"/>
  <c r="M4" i="2"/>
  <c r="M3" i="2"/>
  <c r="Q7" i="19"/>
  <c r="R7" i="19" s="1"/>
  <c r="P7" i="19"/>
  <c r="O7" i="19"/>
  <c r="G7" i="19"/>
  <c r="H7" i="19" s="1"/>
  <c r="F7" i="19"/>
  <c r="E7" i="19"/>
  <c r="Q6" i="19"/>
  <c r="R6" i="19" s="1"/>
  <c r="P6" i="19"/>
  <c r="O6" i="19"/>
  <c r="G6" i="19"/>
  <c r="H6" i="19" s="1"/>
  <c r="F6" i="19"/>
  <c r="E6" i="19"/>
  <c r="Q3" i="19"/>
  <c r="R3" i="19" s="1"/>
  <c r="P3" i="19"/>
  <c r="O3" i="19"/>
  <c r="G3" i="19"/>
  <c r="H3" i="19" s="1"/>
  <c r="F3" i="19"/>
  <c r="E3" i="19"/>
  <c r="Q2" i="19"/>
  <c r="R2" i="19" s="1"/>
  <c r="P2" i="19"/>
  <c r="O2" i="19"/>
  <c r="G2" i="19"/>
  <c r="H2" i="19" s="1"/>
  <c r="F2" i="19"/>
  <c r="E2" i="19"/>
  <c r="I6" i="19" l="1"/>
  <c r="S6" i="19"/>
  <c r="S3" i="19"/>
  <c r="S2" i="19"/>
  <c r="I3" i="19"/>
  <c r="S7" i="19"/>
  <c r="L2" i="4"/>
  <c r="N4" i="2"/>
  <c r="N3" i="2"/>
  <c r="M2" i="2"/>
  <c r="N2" i="2" s="1"/>
  <c r="I7" i="19"/>
  <c r="I2" i="19"/>
  <c r="M2" i="16" l="1"/>
  <c r="M4" i="16"/>
  <c r="M3" i="16"/>
  <c r="M2" i="15"/>
  <c r="M3" i="15"/>
  <c r="M4" i="15"/>
  <c r="L5" i="14"/>
  <c r="M5" i="14" s="1"/>
  <c r="L4" i="14"/>
  <c r="M4" i="14" s="1"/>
  <c r="L3" i="14"/>
  <c r="M2" i="14"/>
  <c r="M3" i="14"/>
  <c r="M13" i="13"/>
  <c r="M12" i="13"/>
  <c r="M14" i="13"/>
  <c r="M15" i="13"/>
  <c r="M5" i="13"/>
  <c r="N5" i="13" s="1"/>
  <c r="M6" i="13"/>
  <c r="N6" i="13" s="1"/>
  <c r="M7" i="13"/>
  <c r="N7" i="13" s="1"/>
  <c r="M4" i="13"/>
  <c r="N4" i="13" s="1"/>
  <c r="M3" i="13"/>
  <c r="M2" i="13"/>
  <c r="M9" i="20"/>
  <c r="N9" i="20" s="1"/>
  <c r="M10" i="20"/>
  <c r="N10" i="20" s="1"/>
  <c r="M11" i="20"/>
  <c r="N11" i="20" s="1"/>
  <c r="M8" i="20"/>
  <c r="L9" i="20"/>
  <c r="L10" i="20"/>
  <c r="L11" i="20"/>
  <c r="L8" i="20"/>
  <c r="K9" i="20"/>
  <c r="K10" i="20"/>
  <c r="K11" i="20"/>
  <c r="K8" i="20"/>
  <c r="N8" i="20"/>
  <c r="N3" i="9"/>
  <c r="N2" i="9"/>
  <c r="I3" i="5"/>
  <c r="J3" i="5" s="1"/>
  <c r="I2" i="5"/>
  <c r="J2" i="5" s="1"/>
  <c r="H3" i="5"/>
  <c r="H2" i="5"/>
  <c r="R12" i="6"/>
  <c r="R13" i="6"/>
  <c r="R14" i="6"/>
  <c r="R11" i="6"/>
  <c r="R19" i="6"/>
  <c r="R20" i="6"/>
  <c r="R21" i="6"/>
  <c r="K2" i="5" l="1"/>
  <c r="O11" i="20"/>
  <c r="O9" i="20"/>
  <c r="N2" i="15"/>
  <c r="N2" i="16"/>
  <c r="N4" i="16"/>
  <c r="N3" i="16"/>
  <c r="N4" i="15"/>
  <c r="N3" i="15"/>
  <c r="N2" i="14"/>
  <c r="N5" i="14"/>
  <c r="N4" i="14"/>
  <c r="N3" i="14"/>
  <c r="N2" i="13"/>
  <c r="N12" i="13"/>
  <c r="N15" i="13"/>
  <c r="N13" i="13"/>
  <c r="N14" i="13"/>
  <c r="N10" i="13"/>
  <c r="N3" i="13"/>
  <c r="O8" i="20"/>
  <c r="O10" i="20"/>
  <c r="O3" i="9"/>
  <c r="O2" i="9"/>
  <c r="K3" i="5"/>
  <c r="S12" i="6"/>
  <c r="S13" i="6"/>
  <c r="S11" i="6"/>
  <c r="S18" i="6"/>
  <c r="S19" i="6"/>
  <c r="S20" i="6"/>
  <c r="S21" i="6"/>
  <c r="S14" i="6"/>
  <c r="M11" i="13" l="1"/>
  <c r="N11" i="13" l="1"/>
</calcChain>
</file>

<file path=xl/sharedStrings.xml><?xml version="1.0" encoding="utf-8"?>
<sst xmlns="http://schemas.openxmlformats.org/spreadsheetml/2006/main" count="564" uniqueCount="74">
  <si>
    <t>Days</t>
  </si>
  <si>
    <t>LUSP</t>
    <phoneticPr fontId="1"/>
  </si>
  <si>
    <t>Weeks</t>
  </si>
  <si>
    <t>EPO</t>
    <phoneticPr fontId="1"/>
  </si>
  <si>
    <t>UNTR</t>
  </si>
  <si>
    <t>UNTR</t>
    <phoneticPr fontId="1"/>
  </si>
  <si>
    <t>cMos</t>
    <phoneticPr fontId="1"/>
  </si>
  <si>
    <t>pMos</t>
    <phoneticPr fontId="1"/>
  </si>
  <si>
    <t>HGB (g/dL)</t>
    <phoneticPr fontId="1"/>
  </si>
  <si>
    <t>HCT (%)</t>
    <phoneticPr fontId="1"/>
  </si>
  <si>
    <t>Normal</t>
  </si>
  <si>
    <t>Sickling</t>
  </si>
  <si>
    <t>Abnormal</t>
  </si>
  <si>
    <t>average</t>
    <phoneticPr fontId="1"/>
  </si>
  <si>
    <t>stdev</t>
    <phoneticPr fontId="1"/>
  </si>
  <si>
    <t>sterror</t>
    <phoneticPr fontId="1"/>
  </si>
  <si>
    <t>n</t>
    <phoneticPr fontId="1"/>
  </si>
  <si>
    <r>
      <t>sqrt(</t>
    </r>
    <r>
      <rPr>
        <i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>)</t>
    </r>
    <phoneticPr fontId="1"/>
  </si>
  <si>
    <t>I</t>
  </si>
  <si>
    <t>II</t>
  </si>
  <si>
    <t>III</t>
  </si>
  <si>
    <t>IV</t>
  </si>
  <si>
    <t>V</t>
  </si>
  <si>
    <t>I</t>
    <phoneticPr fontId="1"/>
  </si>
  <si>
    <t>MFI-CD163</t>
    <phoneticPr fontId="1"/>
  </si>
  <si>
    <t>MFI-TIM4</t>
    <phoneticPr fontId="1"/>
  </si>
  <si>
    <t>CTRL</t>
    <phoneticPr fontId="1"/>
  </si>
  <si>
    <t>-</t>
    <phoneticPr fontId="1"/>
  </si>
  <si>
    <t>Reticulocytes (%)</t>
    <phoneticPr fontId="1"/>
  </si>
  <si>
    <t>MFR (%)</t>
    <phoneticPr fontId="1"/>
  </si>
  <si>
    <r>
      <t>% CD11b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CD115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in PB</t>
    </r>
    <phoneticPr fontId="1"/>
  </si>
  <si>
    <t>MPP3/4</t>
  </si>
  <si>
    <t>MPP2</t>
  </si>
  <si>
    <t>ST-HSC</t>
  </si>
  <si>
    <t>LT-HSC</t>
  </si>
  <si>
    <t>Basophils (%)</t>
    <phoneticPr fontId="1"/>
  </si>
  <si>
    <t>Eosinophils (%)</t>
    <phoneticPr fontId="1"/>
  </si>
  <si>
    <t>Monocytes (%)</t>
    <phoneticPr fontId="1"/>
  </si>
  <si>
    <t>Lymphocytes (%)</t>
    <phoneticPr fontId="1"/>
  </si>
  <si>
    <t>Neutrophils (%)</t>
    <phoneticPr fontId="1"/>
  </si>
  <si>
    <t>HFR (%)</t>
    <phoneticPr fontId="1"/>
  </si>
  <si>
    <t>LFR (%)</t>
    <phoneticPr fontId="1"/>
  </si>
  <si>
    <t>IRF (%)</t>
    <phoneticPr fontId="1"/>
  </si>
  <si>
    <t>MCV (fL)</t>
    <phoneticPr fontId="1"/>
  </si>
  <si>
    <t>MCH (pg)</t>
    <phoneticPr fontId="1"/>
  </si>
  <si>
    <t>MCHC (g/dL)</t>
    <phoneticPr fontId="1"/>
  </si>
  <si>
    <t>RDW-CV (%)</t>
    <phoneticPr fontId="1"/>
  </si>
  <si>
    <t>IPF (%)</t>
    <phoneticPr fontId="1"/>
  </si>
  <si>
    <r>
      <t>PLT (x10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/μL)</t>
    </r>
    <phoneticPr fontId="1"/>
  </si>
  <si>
    <r>
      <t>P-LCC (x10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/μL)</t>
    </r>
    <phoneticPr fontId="1"/>
  </si>
  <si>
    <t xml:space="preserve">% MitoTracker-positive (Ter119-gated) </t>
    <phoneticPr fontId="1"/>
  </si>
  <si>
    <t>nucleated</t>
    <phoneticPr fontId="1"/>
  </si>
  <si>
    <t>enucleated</t>
    <phoneticPr fontId="1"/>
  </si>
  <si>
    <t>UNTR raw values</t>
    <phoneticPr fontId="1"/>
  </si>
  <si>
    <t>LUSP raw values</t>
    <phoneticPr fontId="1"/>
  </si>
  <si>
    <t>UNTR % proportion</t>
    <phoneticPr fontId="1"/>
  </si>
  <si>
    <t>LUSP % proportion</t>
    <phoneticPr fontId="1"/>
  </si>
  <si>
    <t>Day (D)</t>
    <phoneticPr fontId="1"/>
  </si>
  <si>
    <t>% Biotin-retaining cells (Ter119-gated)</t>
    <phoneticPr fontId="1"/>
  </si>
  <si>
    <t>Spleen weight (% Body weight)</t>
    <phoneticPr fontId="1"/>
  </si>
  <si>
    <t>ttest</t>
    <phoneticPr fontId="1"/>
  </si>
  <si>
    <t>% RPM in SPL</t>
    <phoneticPr fontId="1"/>
  </si>
  <si>
    <t xml:space="preserve">% MitoTracker-positive (I-gated) </t>
    <phoneticPr fontId="1"/>
  </si>
  <si>
    <t xml:space="preserve">% MitoTracker-positive (II-gated) </t>
    <phoneticPr fontId="1"/>
  </si>
  <si>
    <t>% Biotin-retaining cells (I-gated)</t>
    <phoneticPr fontId="1"/>
  </si>
  <si>
    <t>% Biotin-retaining cells (II-gated)</t>
    <phoneticPr fontId="1"/>
  </si>
  <si>
    <t>% Biotin-retaining cells (III-gated)</t>
    <phoneticPr fontId="1"/>
  </si>
  <si>
    <t>CTRL</t>
  </si>
  <si>
    <t>% HbF-positive cells</t>
    <phoneticPr fontId="1"/>
  </si>
  <si>
    <t>% MEP in SPL (LK-gated)</t>
    <phoneticPr fontId="1"/>
  </si>
  <si>
    <t>% in PB</t>
  </si>
  <si>
    <t>% MitoTracker-positive (III-gated)</t>
    <phoneticPr fontId="1"/>
  </si>
  <si>
    <r>
      <t>RBC (x10</t>
    </r>
    <r>
      <rPr>
        <vertAlign val="superscript"/>
        <sz val="11"/>
        <color theme="1"/>
        <rFont val="Arial"/>
        <family val="2"/>
      </rPr>
      <t>6</t>
    </r>
    <r>
      <rPr>
        <sz val="11"/>
        <color theme="1"/>
        <rFont val="Arial"/>
        <family val="2"/>
      </rPr>
      <t>/μL)</t>
    </r>
    <phoneticPr fontId="1"/>
  </si>
  <si>
    <r>
      <t>WBC (x10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/μL)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</si>
</sst>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_ "/>
    <numFmt numFmtId="178" formatCode="0_ "/>
    <numFmt numFmtId="179" formatCode="0.00_);[Red]\(0.00\)"/>
    <numFmt numFmtId="180" formatCode="0.0_);[Red]\(0.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color rgb="FF0000FF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vertAlign val="superscript"/>
      <sz val="11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>
      <alignment vertical="center"/>
    </xf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9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3" fillId="0" borderId="7" xfId="0" applyFont="1" applyBorder="1">
      <alignment vertical="center"/>
    </xf>
    <xf numFmtId="0" fontId="7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12" fillId="0" borderId="0" xfId="0" applyFont="1" applyAlignment="1"/>
    <xf numFmtId="0" fontId="8" fillId="0" borderId="6" xfId="0" applyFont="1" applyBorder="1" applyAlignment="1">
      <alignment horizontal="left" vertical="center"/>
    </xf>
    <xf numFmtId="176" fontId="3" fillId="0" borderId="0" xfId="0" applyNumberFormat="1" applyFont="1">
      <alignment vertical="center"/>
    </xf>
    <xf numFmtId="176" fontId="5" fillId="0" borderId="0" xfId="0" applyNumberFormat="1" applyFont="1" applyAlignment="1"/>
    <xf numFmtId="176" fontId="5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7" fontId="5" fillId="0" borderId="9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0" fontId="5" fillId="0" borderId="1" xfId="0" applyNumberFormat="1" applyFont="1" applyBorder="1" applyAlignment="1">
      <alignment vertical="center"/>
    </xf>
    <xf numFmtId="180" fontId="3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79" fontId="5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/>
    <xf numFmtId="0" fontId="3" fillId="0" borderId="0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177" fontId="5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77" fontId="5" fillId="0" borderId="0" xfId="0" applyNumberFormat="1" applyFont="1" applyAlignment="1">
      <alignment vertical="center"/>
    </xf>
    <xf numFmtId="178" fontId="5" fillId="0" borderId="1" xfId="0" applyNumberFormat="1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F1983-94C9-4BF4-B382-08546D8696AC}">
  <dimension ref="A1:D39"/>
  <sheetViews>
    <sheetView tabSelected="1" zoomScale="80" zoomScaleNormal="80" workbookViewId="0"/>
  </sheetViews>
  <sheetFormatPr defaultRowHeight="14.25" x14ac:dyDescent="0.4"/>
  <cols>
    <col min="1" max="16384" width="9" style="2"/>
  </cols>
  <sheetData>
    <row r="1" spans="1:3" x14ac:dyDescent="0.4">
      <c r="A1" s="44" t="s">
        <v>0</v>
      </c>
      <c r="B1" s="44" t="s">
        <v>5</v>
      </c>
      <c r="C1" s="44" t="s">
        <v>1</v>
      </c>
    </row>
    <row r="2" spans="1:3" x14ac:dyDescent="0.4">
      <c r="A2" s="45">
        <v>44</v>
      </c>
      <c r="B2" s="45">
        <v>1</v>
      </c>
      <c r="C2" s="45"/>
    </row>
    <row r="3" spans="1:3" x14ac:dyDescent="0.4">
      <c r="A3" s="45">
        <v>53</v>
      </c>
      <c r="B3" s="45">
        <v>1</v>
      </c>
      <c r="C3" s="45"/>
    </row>
    <row r="4" spans="1:3" x14ac:dyDescent="0.4">
      <c r="A4" s="45">
        <v>40</v>
      </c>
      <c r="B4" s="45">
        <v>1</v>
      </c>
      <c r="C4" s="45"/>
    </row>
    <row r="5" spans="1:3" x14ac:dyDescent="0.4">
      <c r="A5" s="45">
        <v>44</v>
      </c>
      <c r="B5" s="45">
        <v>1</v>
      </c>
      <c r="C5" s="45"/>
    </row>
    <row r="6" spans="1:3" x14ac:dyDescent="0.4">
      <c r="A6" s="45">
        <v>52</v>
      </c>
      <c r="B6" s="45">
        <v>1</v>
      </c>
      <c r="C6" s="45"/>
    </row>
    <row r="7" spans="1:3" x14ac:dyDescent="0.4">
      <c r="A7" s="45">
        <v>37</v>
      </c>
      <c r="B7" s="45">
        <v>1</v>
      </c>
      <c r="C7" s="45"/>
    </row>
    <row r="8" spans="1:3" x14ac:dyDescent="0.4">
      <c r="A8" s="45">
        <v>36</v>
      </c>
      <c r="B8" s="45">
        <v>1</v>
      </c>
      <c r="C8" s="45"/>
    </row>
    <row r="9" spans="1:3" x14ac:dyDescent="0.4">
      <c r="A9" s="45">
        <v>31</v>
      </c>
      <c r="B9" s="45">
        <v>1</v>
      </c>
      <c r="C9" s="45"/>
    </row>
    <row r="10" spans="1:3" x14ac:dyDescent="0.4">
      <c r="A10" s="45">
        <v>47</v>
      </c>
      <c r="B10" s="45">
        <v>0</v>
      </c>
      <c r="C10" s="45"/>
    </row>
    <row r="11" spans="1:3" x14ac:dyDescent="0.4">
      <c r="A11" s="45">
        <v>41</v>
      </c>
      <c r="B11" s="45">
        <v>0</v>
      </c>
      <c r="C11" s="45"/>
    </row>
    <row r="12" spans="1:3" x14ac:dyDescent="0.4">
      <c r="A12" s="45">
        <v>32</v>
      </c>
      <c r="B12" s="45">
        <v>0</v>
      </c>
      <c r="C12" s="45"/>
    </row>
    <row r="13" spans="1:3" x14ac:dyDescent="0.4">
      <c r="A13" s="45">
        <v>47</v>
      </c>
      <c r="B13" s="45">
        <v>1</v>
      </c>
      <c r="C13" s="45"/>
    </row>
    <row r="14" spans="1:3" x14ac:dyDescent="0.4">
      <c r="A14" s="45">
        <v>48</v>
      </c>
      <c r="B14" s="45"/>
      <c r="C14" s="45">
        <v>0</v>
      </c>
    </row>
    <row r="15" spans="1:3" x14ac:dyDescent="0.4">
      <c r="A15" s="45">
        <v>48</v>
      </c>
      <c r="B15" s="45"/>
      <c r="C15" s="45">
        <v>0</v>
      </c>
    </row>
    <row r="16" spans="1:3" x14ac:dyDescent="0.4">
      <c r="A16" s="45">
        <v>62</v>
      </c>
      <c r="B16" s="45"/>
      <c r="C16" s="45">
        <v>0</v>
      </c>
    </row>
    <row r="17" spans="1:3" x14ac:dyDescent="0.4">
      <c r="A17" s="45">
        <v>62</v>
      </c>
      <c r="B17" s="45"/>
      <c r="C17" s="45">
        <v>0</v>
      </c>
    </row>
    <row r="18" spans="1:3" x14ac:dyDescent="0.4">
      <c r="A18" s="45">
        <v>77</v>
      </c>
      <c r="B18" s="45"/>
      <c r="C18" s="45">
        <v>0</v>
      </c>
    </row>
    <row r="19" spans="1:3" x14ac:dyDescent="0.4">
      <c r="A19" s="45">
        <v>59</v>
      </c>
      <c r="B19" s="45"/>
      <c r="C19" s="45">
        <v>0</v>
      </c>
    </row>
    <row r="20" spans="1:3" x14ac:dyDescent="0.4">
      <c r="A20" s="45">
        <v>61</v>
      </c>
      <c r="B20" s="45"/>
      <c r="C20" s="45">
        <v>0</v>
      </c>
    </row>
    <row r="21" spans="1:3" x14ac:dyDescent="0.4">
      <c r="A21" s="45">
        <v>49</v>
      </c>
      <c r="B21" s="45"/>
      <c r="C21" s="45">
        <v>1</v>
      </c>
    </row>
    <row r="22" spans="1:3" x14ac:dyDescent="0.4">
      <c r="A22" s="45">
        <v>54</v>
      </c>
      <c r="B22" s="45"/>
      <c r="C22" s="45">
        <v>0</v>
      </c>
    </row>
    <row r="23" spans="1:3" x14ac:dyDescent="0.4">
      <c r="A23" s="18"/>
      <c r="B23" s="18"/>
      <c r="C23" s="18"/>
    </row>
    <row r="39" spans="1:4" x14ac:dyDescent="0.4">
      <c r="A39" s="43"/>
      <c r="B39" s="43"/>
      <c r="C39" s="43"/>
      <c r="D39" s="43"/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65B04-B595-4B4B-9570-F0C10191520B}">
  <dimension ref="A1:W7"/>
  <sheetViews>
    <sheetView zoomScale="80" zoomScaleNormal="80" workbookViewId="0"/>
  </sheetViews>
  <sheetFormatPr defaultRowHeight="14.25" x14ac:dyDescent="0.4"/>
  <cols>
    <col min="1" max="16384" width="9" style="2"/>
  </cols>
  <sheetData>
    <row r="1" spans="1:23" x14ac:dyDescent="0.4">
      <c r="A1" s="61"/>
      <c r="B1" s="62" t="s">
        <v>61</v>
      </c>
      <c r="C1" s="63"/>
      <c r="D1" s="63"/>
      <c r="E1" s="63"/>
      <c r="F1" s="63"/>
      <c r="G1" s="64"/>
      <c r="H1" s="4" t="s">
        <v>13</v>
      </c>
      <c r="I1" s="4" t="s">
        <v>14</v>
      </c>
      <c r="J1" s="20" t="s">
        <v>16</v>
      </c>
      <c r="K1" s="4" t="s">
        <v>17</v>
      </c>
      <c r="L1" s="4" t="s">
        <v>15</v>
      </c>
      <c r="M1" s="8"/>
      <c r="W1" s="6"/>
    </row>
    <row r="2" spans="1:23" x14ac:dyDescent="0.2">
      <c r="A2" s="55" t="s">
        <v>5</v>
      </c>
      <c r="B2" s="51">
        <v>2.3505159999999998</v>
      </c>
      <c r="C2" s="51">
        <v>1.407257</v>
      </c>
      <c r="D2" s="51">
        <v>1.4621729999999999</v>
      </c>
      <c r="E2" s="51">
        <v>0.584256</v>
      </c>
      <c r="F2" s="51">
        <v>1.9935389999999999</v>
      </c>
      <c r="G2" s="59"/>
      <c r="H2" s="51">
        <f>AVERAGE(B2:G2)</f>
        <v>1.5595482000000001</v>
      </c>
      <c r="I2" s="51">
        <f>STDEV(B2:G2)</f>
        <v>0.67041917664898232</v>
      </c>
      <c r="J2" s="45">
        <f>COUNT(B2:G2)</f>
        <v>5</v>
      </c>
      <c r="K2" s="59">
        <f>SQRT(J2)</f>
        <v>2.2360679774997898</v>
      </c>
      <c r="L2" s="59">
        <f>I2/K2</f>
        <v>0.29982057048131283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A3" s="55" t="s">
        <v>1</v>
      </c>
      <c r="B3" s="51">
        <v>4.9192819999999999</v>
      </c>
      <c r="C3" s="51">
        <v>4.5694059999999999</v>
      </c>
      <c r="D3" s="51">
        <v>2.8641920000000001</v>
      </c>
      <c r="E3" s="51">
        <v>2.593769</v>
      </c>
      <c r="F3" s="51">
        <v>2.902164</v>
      </c>
      <c r="G3" s="51">
        <v>5.1743220000000001</v>
      </c>
      <c r="H3" s="51">
        <f>AVERAGE(B3:G3)</f>
        <v>3.8371891666666667</v>
      </c>
      <c r="I3" s="51">
        <f>STDEV(B3:G3)</f>
        <v>1.1715015889413756</v>
      </c>
      <c r="J3" s="45">
        <f>COUNT(B3:G3)</f>
        <v>6</v>
      </c>
      <c r="K3" s="59">
        <f>SQRT(J3)</f>
        <v>2.4494897427831779</v>
      </c>
      <c r="L3" s="59">
        <f>I3/K3</f>
        <v>0.47826352096101576</v>
      </c>
      <c r="Q3" s="5"/>
      <c r="R3" s="5"/>
      <c r="S3" s="5"/>
      <c r="T3" s="5"/>
      <c r="U3" s="5"/>
      <c r="V3" s="5"/>
      <c r="W3" s="5"/>
    </row>
    <row r="4" spans="1:23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">
      <c r="A5" s="9"/>
      <c r="B5" s="5"/>
      <c r="C5" s="5"/>
      <c r="D5" s="5"/>
      <c r="E5" s="5"/>
      <c r="F5" s="5"/>
      <c r="G5" s="5"/>
      <c r="H5" s="5"/>
      <c r="I5" s="5"/>
      <c r="M5" s="9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x14ac:dyDescent="0.2">
      <c r="P6" s="5"/>
      <c r="Q6" s="5"/>
      <c r="R6" s="5"/>
      <c r="S6" s="5"/>
      <c r="T6" s="5"/>
      <c r="U6" s="5"/>
      <c r="V6" s="5"/>
      <c r="W6" s="5"/>
    </row>
    <row r="7" spans="1:23" x14ac:dyDescent="0.2">
      <c r="P7" s="5"/>
      <c r="Q7" s="5"/>
      <c r="R7" s="5"/>
    </row>
  </sheetData>
  <mergeCells count="1">
    <mergeCell ref="B1:G1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CFB31-874F-4EA9-9F5B-EE98F413E0F5}">
  <dimension ref="A1:M13"/>
  <sheetViews>
    <sheetView zoomScale="80" zoomScaleNormal="80" workbookViewId="0"/>
  </sheetViews>
  <sheetFormatPr defaultRowHeight="14.25" x14ac:dyDescent="0.4"/>
  <cols>
    <col min="1" max="16384" width="9" style="2"/>
  </cols>
  <sheetData>
    <row r="1" spans="1:13" ht="14.25" customHeight="1" x14ac:dyDescent="0.4">
      <c r="A1" s="46"/>
      <c r="B1" s="36" t="s">
        <v>30</v>
      </c>
      <c r="C1" s="37"/>
      <c r="D1" s="37"/>
      <c r="E1" s="37"/>
      <c r="F1" s="37"/>
      <c r="G1" s="38"/>
      <c r="H1" s="4" t="s">
        <v>13</v>
      </c>
      <c r="I1" s="4" t="s">
        <v>14</v>
      </c>
      <c r="J1" s="20" t="s">
        <v>16</v>
      </c>
      <c r="K1" s="4" t="s">
        <v>17</v>
      </c>
      <c r="L1" s="4" t="s">
        <v>15</v>
      </c>
      <c r="M1" s="8"/>
    </row>
    <row r="2" spans="1:13" x14ac:dyDescent="0.4">
      <c r="A2" s="55" t="s">
        <v>5</v>
      </c>
      <c r="B2" s="52">
        <v>3.64</v>
      </c>
      <c r="C2" s="52">
        <v>9.48</v>
      </c>
      <c r="D2" s="52">
        <v>11.2</v>
      </c>
      <c r="E2" s="52">
        <v>4.7</v>
      </c>
      <c r="F2" s="52">
        <v>7.2</v>
      </c>
      <c r="G2" s="52">
        <v>9.84</v>
      </c>
      <c r="H2" s="51">
        <f>AVERAGE(B2:G2)</f>
        <v>7.6766666666666667</v>
      </c>
      <c r="I2" s="59">
        <f>STDEV(B2:G2)</f>
        <v>3.0241803297202154</v>
      </c>
      <c r="J2" s="42">
        <f>COUNT(B2:G2)</f>
        <v>6</v>
      </c>
      <c r="K2" s="59">
        <f>SQRT(J2)</f>
        <v>2.4494897427831779</v>
      </c>
      <c r="L2" s="59">
        <f>I2/K2</f>
        <v>1.2346164496627197</v>
      </c>
    </row>
    <row r="3" spans="1:13" x14ac:dyDescent="0.4">
      <c r="A3" s="55" t="s">
        <v>1</v>
      </c>
      <c r="B3" s="52">
        <v>4.04</v>
      </c>
      <c r="C3" s="52">
        <v>2.85</v>
      </c>
      <c r="D3" s="52">
        <v>3.29</v>
      </c>
      <c r="E3" s="52">
        <v>2.41</v>
      </c>
      <c r="F3" s="52">
        <v>6.11</v>
      </c>
      <c r="G3" s="52">
        <v>1.71</v>
      </c>
      <c r="H3" s="51">
        <f>AVERAGE(B3:G3)</f>
        <v>3.4016666666666668</v>
      </c>
      <c r="I3" s="59">
        <f>STDEV(B3:G3)</f>
        <v>1.5430154460233592</v>
      </c>
      <c r="J3" s="42">
        <f>COUNT(B3:G3)</f>
        <v>6</v>
      </c>
      <c r="K3" s="59">
        <f>SQRT(J3)</f>
        <v>2.4494897427831779</v>
      </c>
      <c r="L3" s="59">
        <f>I3/K3</f>
        <v>0.62993341799837155</v>
      </c>
    </row>
    <row r="5" spans="1:13" x14ac:dyDescent="0.2">
      <c r="H5" s="5"/>
      <c r="I5" s="5"/>
    </row>
    <row r="9" spans="1:13" ht="15" x14ac:dyDescent="0.2">
      <c r="E9" s="7"/>
      <c r="F9" s="7"/>
      <c r="G9" s="7"/>
      <c r="H9" s="5"/>
      <c r="I9" s="5"/>
    </row>
    <row r="10" spans="1:13" ht="15" x14ac:dyDescent="0.4">
      <c r="E10" s="7"/>
      <c r="F10" s="7"/>
      <c r="G10" s="7"/>
    </row>
    <row r="11" spans="1:13" x14ac:dyDescent="0.4">
      <c r="E11" s="10"/>
      <c r="F11" s="10"/>
      <c r="G11" s="10"/>
    </row>
    <row r="12" spans="1:13" ht="15" x14ac:dyDescent="0.4">
      <c r="E12" s="7"/>
      <c r="F12" s="7"/>
      <c r="G12" s="7"/>
    </row>
    <row r="13" spans="1:13" ht="15" x14ac:dyDescent="0.4">
      <c r="E13" s="7"/>
      <c r="F13" s="7"/>
      <c r="G13" s="7"/>
    </row>
  </sheetData>
  <mergeCells count="1">
    <mergeCell ref="B1:G1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AD9F3-21B1-4F8D-B178-5AE3A2F5C7C9}">
  <dimension ref="A1:Z35"/>
  <sheetViews>
    <sheetView zoomScale="80" zoomScaleNormal="80" workbookViewId="0"/>
  </sheetViews>
  <sheetFormatPr defaultRowHeight="14.25" x14ac:dyDescent="0.4"/>
  <cols>
    <col min="1" max="16384" width="9" style="2"/>
  </cols>
  <sheetData>
    <row r="1" spans="1:22" x14ac:dyDescent="0.4">
      <c r="A1" s="46"/>
      <c r="B1" s="33" t="s">
        <v>6</v>
      </c>
      <c r="C1" s="33"/>
      <c r="D1" s="33"/>
      <c r="E1" s="33"/>
      <c r="F1" s="33"/>
      <c r="G1" s="33"/>
      <c r="H1" s="4" t="s">
        <v>13</v>
      </c>
      <c r="I1" s="4" t="s">
        <v>14</v>
      </c>
      <c r="J1" s="20" t="s">
        <v>16</v>
      </c>
      <c r="K1" s="4" t="s">
        <v>17</v>
      </c>
      <c r="L1" s="4" t="s">
        <v>15</v>
      </c>
    </row>
    <row r="2" spans="1:22" x14ac:dyDescent="0.4">
      <c r="A2" s="55" t="s">
        <v>5</v>
      </c>
      <c r="B2" s="52">
        <v>63.1</v>
      </c>
      <c r="C2" s="52">
        <v>66.5</v>
      </c>
      <c r="D2" s="52">
        <v>63.2</v>
      </c>
      <c r="E2" s="52">
        <v>67.3</v>
      </c>
      <c r="F2" s="52">
        <v>35.200000000000003</v>
      </c>
      <c r="G2" s="52">
        <v>60</v>
      </c>
      <c r="H2" s="51">
        <f>AVERAGE(B2:G2)</f>
        <v>59.216666666666669</v>
      </c>
      <c r="I2" s="59">
        <f>STDEV(B2:G2)</f>
        <v>12.056104954199204</v>
      </c>
      <c r="J2" s="42">
        <f>COUNT(B2:G2)</f>
        <v>6</v>
      </c>
      <c r="K2" s="59">
        <f>SQRT(J2)</f>
        <v>2.4494897427831779</v>
      </c>
      <c r="L2" s="59">
        <f>I2/K2</f>
        <v>4.9218842372047353</v>
      </c>
    </row>
    <row r="3" spans="1:22" x14ac:dyDescent="0.4">
      <c r="A3" s="55" t="s">
        <v>1</v>
      </c>
      <c r="B3" s="52">
        <v>65.7</v>
      </c>
      <c r="C3" s="52">
        <v>44.4</v>
      </c>
      <c r="D3" s="52">
        <v>40</v>
      </c>
      <c r="E3" s="52">
        <v>37.9</v>
      </c>
      <c r="F3" s="52">
        <v>35.200000000000003</v>
      </c>
      <c r="G3" s="52">
        <v>29.6</v>
      </c>
      <c r="H3" s="51">
        <f>AVERAGE(B3:G3)</f>
        <v>42.133333333333333</v>
      </c>
      <c r="I3" s="59">
        <f>STDEV(B3:G3)</f>
        <v>12.555105203329324</v>
      </c>
      <c r="J3" s="42">
        <f>COUNT(B3:G3)</f>
        <v>6</v>
      </c>
      <c r="K3" s="59">
        <f>SQRT(J3)</f>
        <v>2.4494897427831779</v>
      </c>
      <c r="L3" s="59">
        <f>I3/K3</f>
        <v>5.1256002358531481</v>
      </c>
    </row>
    <row r="4" spans="1:22" x14ac:dyDescent="0.4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22" x14ac:dyDescent="0.4">
      <c r="A5" s="46"/>
      <c r="B5" s="33" t="s">
        <v>7</v>
      </c>
      <c r="C5" s="33"/>
      <c r="D5" s="33"/>
      <c r="E5" s="33"/>
      <c r="F5" s="33"/>
      <c r="G5" s="33"/>
      <c r="H5" s="4" t="s">
        <v>13</v>
      </c>
      <c r="I5" s="4" t="s">
        <v>14</v>
      </c>
      <c r="J5" s="20" t="s">
        <v>16</v>
      </c>
      <c r="K5" s="4" t="s">
        <v>17</v>
      </c>
      <c r="L5" s="4" t="s">
        <v>15</v>
      </c>
    </row>
    <row r="6" spans="1:22" x14ac:dyDescent="0.4">
      <c r="A6" s="55" t="s">
        <v>5</v>
      </c>
      <c r="B6" s="52">
        <v>36.9</v>
      </c>
      <c r="C6" s="52">
        <v>33.5</v>
      </c>
      <c r="D6" s="52">
        <v>36.799999999999997</v>
      </c>
      <c r="E6" s="52">
        <v>32.700000000000003</v>
      </c>
      <c r="F6" s="52">
        <v>64.8</v>
      </c>
      <c r="G6" s="52">
        <v>40</v>
      </c>
      <c r="H6" s="51">
        <f>AVERAGE(B6:G6)</f>
        <v>40.783333333333331</v>
      </c>
      <c r="I6" s="59">
        <f>STDEV(B6:G6)</f>
        <v>12.056104954199219</v>
      </c>
      <c r="J6" s="42">
        <f>COUNT(B6:G6)</f>
        <v>6</v>
      </c>
      <c r="K6" s="59">
        <f>SQRT(J6)</f>
        <v>2.4494897427831779</v>
      </c>
      <c r="L6" s="59">
        <f>I6/K6</f>
        <v>4.9218842372047407</v>
      </c>
    </row>
    <row r="7" spans="1:22" x14ac:dyDescent="0.4">
      <c r="A7" s="55" t="s">
        <v>1</v>
      </c>
      <c r="B7" s="52">
        <v>34.299999999999997</v>
      </c>
      <c r="C7" s="52">
        <v>55.6</v>
      </c>
      <c r="D7" s="52">
        <v>60</v>
      </c>
      <c r="E7" s="52">
        <v>62.1</v>
      </c>
      <c r="F7" s="52">
        <v>64.8</v>
      </c>
      <c r="G7" s="52">
        <v>70.400000000000006</v>
      </c>
      <c r="H7" s="51">
        <f>AVERAGE(B7:G7)</f>
        <v>57.866666666666674</v>
      </c>
      <c r="I7" s="59">
        <f>STDEV(B7:G7)</f>
        <v>12.555105203329267</v>
      </c>
      <c r="J7" s="42">
        <f>COUNT(B7:G7)</f>
        <v>6</v>
      </c>
      <c r="K7" s="59">
        <f>SQRT(J7)</f>
        <v>2.4494897427831779</v>
      </c>
      <c r="L7" s="59">
        <f>I7/K7</f>
        <v>5.125600235853125</v>
      </c>
    </row>
    <row r="12" spans="1:22" x14ac:dyDescent="0.2">
      <c r="S12" s="3"/>
      <c r="T12" s="3"/>
      <c r="U12" s="3"/>
      <c r="V12" s="3"/>
    </row>
    <row r="13" spans="1:22" x14ac:dyDescent="0.2">
      <c r="S13" s="3"/>
      <c r="T13" s="3"/>
      <c r="U13" s="3"/>
      <c r="V13" s="3"/>
    </row>
    <row r="14" spans="1:22" ht="15" x14ac:dyDescent="0.25">
      <c r="S14" s="3"/>
      <c r="T14" s="3"/>
      <c r="U14" s="14"/>
      <c r="V14" s="14"/>
    </row>
    <row r="15" spans="1:22" x14ac:dyDescent="0.2">
      <c r="S15" s="3"/>
      <c r="T15" s="3"/>
      <c r="U15" s="3"/>
      <c r="V15" s="3"/>
    </row>
    <row r="16" spans="1:22" x14ac:dyDescent="0.2">
      <c r="S16" s="3"/>
      <c r="T16" s="3"/>
      <c r="U16" s="3"/>
      <c r="V16" s="3"/>
    </row>
    <row r="17" spans="3:26" x14ac:dyDescent="0.2">
      <c r="H17" s="3"/>
      <c r="I17" s="3"/>
      <c r="J17" s="3"/>
      <c r="K17" s="3"/>
      <c r="L17" s="3"/>
      <c r="M17" s="3"/>
      <c r="R17" s="3"/>
      <c r="S17" s="3"/>
      <c r="T17" s="3"/>
      <c r="U17" s="3"/>
      <c r="V17" s="3"/>
    </row>
    <row r="18" spans="3:26" x14ac:dyDescent="0.2">
      <c r="H18" s="5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3:26" x14ac:dyDescent="0.2">
      <c r="C19" s="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3:26" x14ac:dyDescent="0.2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5"/>
      <c r="O20" s="3"/>
      <c r="P20" s="39"/>
      <c r="Q20" s="39"/>
      <c r="R20" s="39"/>
      <c r="S20" s="3"/>
      <c r="T20" s="3"/>
      <c r="U20" s="3"/>
      <c r="V20" s="3"/>
      <c r="W20" s="3"/>
      <c r="X20" s="15"/>
      <c r="Y20" s="12"/>
      <c r="Z20" s="12"/>
    </row>
    <row r="21" spans="3:26" x14ac:dyDescent="0.2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3:26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3:26" x14ac:dyDescent="0.2">
      <c r="C23" s="1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3:26" x14ac:dyDescent="0.2">
      <c r="C24" s="1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3:26" x14ac:dyDescent="0.2">
      <c r="C25" s="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16"/>
    </row>
    <row r="26" spans="3:26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3:26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3:26" x14ac:dyDescent="0.2">
      <c r="C28" s="3"/>
      <c r="D28" s="3"/>
      <c r="E28" s="1"/>
      <c r="F28" s="1"/>
      <c r="G28" s="1"/>
      <c r="H28" s="1"/>
      <c r="I28" s="1"/>
      <c r="J28" s="1"/>
      <c r="K28" s="1"/>
      <c r="L28" s="1"/>
      <c r="M28" s="1"/>
      <c r="N28" s="1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3:26" x14ac:dyDescent="0.2">
      <c r="C29" s="1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3:26" x14ac:dyDescent="0.2">
      <c r="C30" s="3"/>
      <c r="D30" s="39"/>
      <c r="E30" s="39"/>
      <c r="F30" s="39"/>
      <c r="G30" s="39"/>
      <c r="H30" s="39"/>
      <c r="I30" s="39"/>
      <c r="J30" s="13"/>
      <c r="K30" s="13"/>
      <c r="L30" s="3"/>
      <c r="M30" s="3"/>
      <c r="N30" s="15"/>
      <c r="O30" s="3"/>
      <c r="P30" s="39"/>
      <c r="Q30" s="39"/>
      <c r="R30" s="39"/>
      <c r="S30" s="3"/>
      <c r="T30" s="3"/>
      <c r="U30" s="3"/>
      <c r="V30" s="3"/>
      <c r="W30" s="3"/>
      <c r="X30" s="15"/>
      <c r="Y30" s="12"/>
      <c r="Z30" s="12"/>
    </row>
    <row r="31" spans="3:26" x14ac:dyDescent="0.2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3:26" x14ac:dyDescent="0.2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3:26" x14ac:dyDescent="0.2">
      <c r="C33" s="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3:26" x14ac:dyDescent="0.2">
      <c r="C34" s="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3:26" x14ac:dyDescent="0.2">
      <c r="C35" s="1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17"/>
    </row>
  </sheetData>
  <mergeCells count="6">
    <mergeCell ref="P20:R20"/>
    <mergeCell ref="D29:N29"/>
    <mergeCell ref="D30:I30"/>
    <mergeCell ref="P30:R30"/>
    <mergeCell ref="B1:G1"/>
    <mergeCell ref="B5:G5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F47E6-C154-4843-AC4D-3B6D9EA4996C}">
  <dimension ref="A1:W15"/>
  <sheetViews>
    <sheetView zoomScale="80" zoomScaleNormal="80" workbookViewId="0"/>
  </sheetViews>
  <sheetFormatPr defaultRowHeight="14.25" x14ac:dyDescent="0.4"/>
  <cols>
    <col min="1" max="1" width="16.375" style="2" bestFit="1" customWidth="1"/>
    <col min="2" max="15" width="9" style="2"/>
    <col min="16" max="16" width="16.375" style="2" bestFit="1" customWidth="1"/>
    <col min="17" max="16384" width="9" style="2"/>
  </cols>
  <sheetData>
    <row r="1" spans="1:23" x14ac:dyDescent="0.4">
      <c r="A1" s="46"/>
      <c r="B1" s="36" t="s">
        <v>5</v>
      </c>
      <c r="C1" s="37"/>
      <c r="D1" s="37"/>
      <c r="E1" s="37"/>
      <c r="F1" s="37"/>
      <c r="G1" s="37"/>
      <c r="H1" s="37"/>
      <c r="I1" s="38"/>
      <c r="J1" s="11" t="s">
        <v>13</v>
      </c>
      <c r="K1" s="4" t="s">
        <v>14</v>
      </c>
      <c r="L1" s="20" t="s">
        <v>16</v>
      </c>
      <c r="M1" s="4" t="s">
        <v>17</v>
      </c>
      <c r="N1" s="4" t="s">
        <v>15</v>
      </c>
    </row>
    <row r="2" spans="1:23" ht="16.5" x14ac:dyDescent="0.4">
      <c r="A2" s="55" t="s">
        <v>73</v>
      </c>
      <c r="B2" s="65">
        <v>157.4</v>
      </c>
      <c r="C2" s="65">
        <v>175.75</v>
      </c>
      <c r="D2" s="65">
        <v>130.85</v>
      </c>
      <c r="E2" s="65">
        <v>107.14</v>
      </c>
      <c r="F2" s="65">
        <v>132.75</v>
      </c>
      <c r="G2" s="66">
        <v>105.56</v>
      </c>
      <c r="H2" s="66">
        <v>84.52</v>
      </c>
      <c r="I2" s="66">
        <v>112.19</v>
      </c>
      <c r="J2" s="51">
        <f t="shared" ref="J2:J7" si="0">AVERAGE(B2:I2)</f>
        <v>125.77000000000001</v>
      </c>
      <c r="K2" s="51">
        <f t="shared" ref="K2:K7" si="1">STDEV(B2:I2)</f>
        <v>29.795694799272997</v>
      </c>
      <c r="L2" s="45">
        <f t="shared" ref="L2:L7" si="2">COUNT(B2:I2)</f>
        <v>8</v>
      </c>
      <c r="M2" s="59">
        <f>SQRT(L2)</f>
        <v>2.8284271247461903</v>
      </c>
      <c r="N2" s="59">
        <f>K2/M2</f>
        <v>10.53436892136534</v>
      </c>
    </row>
    <row r="3" spans="1:23" x14ac:dyDescent="0.4">
      <c r="A3" s="55" t="s">
        <v>39</v>
      </c>
      <c r="B3" s="65">
        <v>20.2</v>
      </c>
      <c r="C3" s="65">
        <v>33.299999999999997</v>
      </c>
      <c r="D3" s="65">
        <v>14.8</v>
      </c>
      <c r="E3" s="65">
        <v>14.1</v>
      </c>
      <c r="F3" s="65">
        <v>22.4</v>
      </c>
      <c r="G3" s="65">
        <v>13.2</v>
      </c>
      <c r="H3" s="66">
        <v>11.2</v>
      </c>
      <c r="I3" s="66">
        <v>12.4</v>
      </c>
      <c r="J3" s="51">
        <f t="shared" si="0"/>
        <v>17.7</v>
      </c>
      <c r="K3" s="51">
        <f t="shared" si="1"/>
        <v>7.4032811258638151</v>
      </c>
      <c r="L3" s="45">
        <f t="shared" si="2"/>
        <v>8</v>
      </c>
      <c r="M3" s="59">
        <f>SQRT(L3)</f>
        <v>2.8284271247461903</v>
      </c>
      <c r="N3" s="59">
        <f>K3/M3</f>
        <v>2.6174551435643409</v>
      </c>
    </row>
    <row r="4" spans="1:23" x14ac:dyDescent="0.4">
      <c r="A4" s="55" t="s">
        <v>38</v>
      </c>
      <c r="B4" s="65">
        <v>80.7</v>
      </c>
      <c r="C4" s="65">
        <v>82.1</v>
      </c>
      <c r="D4" s="65">
        <v>73.2</v>
      </c>
      <c r="E4" s="65">
        <v>83.4</v>
      </c>
      <c r="F4" s="65">
        <v>79.599999999999994</v>
      </c>
      <c r="G4" s="65">
        <v>80.2</v>
      </c>
      <c r="H4" s="66">
        <v>82.6</v>
      </c>
      <c r="I4" s="66">
        <v>84</v>
      </c>
      <c r="J4" s="51">
        <f t="shared" si="0"/>
        <v>80.724999999999994</v>
      </c>
      <c r="K4" s="51">
        <f t="shared" si="1"/>
        <v>3.411220979565611</v>
      </c>
      <c r="L4" s="45">
        <f t="shared" si="2"/>
        <v>8</v>
      </c>
      <c r="M4" s="59">
        <f t="shared" ref="M4:M7" si="3">SQRT(L4)</f>
        <v>2.8284271247461903</v>
      </c>
      <c r="N4" s="59">
        <f t="shared" ref="N4:N7" si="4">K4/M4</f>
        <v>1.2060487433883302</v>
      </c>
    </row>
    <row r="5" spans="1:23" x14ac:dyDescent="0.4">
      <c r="A5" s="55" t="s">
        <v>37</v>
      </c>
      <c r="B5" s="65">
        <v>5.4</v>
      </c>
      <c r="C5" s="65">
        <v>10.4</v>
      </c>
      <c r="D5" s="65">
        <v>2.9</v>
      </c>
      <c r="E5" s="65">
        <v>5.0999999999999996</v>
      </c>
      <c r="F5" s="65">
        <v>3.4</v>
      </c>
      <c r="G5" s="65">
        <v>5.0999999999999996</v>
      </c>
      <c r="H5" s="66">
        <v>4.3</v>
      </c>
      <c r="I5" s="66">
        <v>3.1</v>
      </c>
      <c r="J5" s="51">
        <f t="shared" si="0"/>
        <v>4.9624999999999995</v>
      </c>
      <c r="K5" s="51">
        <f t="shared" si="1"/>
        <v>2.4023426067070468</v>
      </c>
      <c r="L5" s="45">
        <f t="shared" si="2"/>
        <v>8</v>
      </c>
      <c r="M5" s="59">
        <f t="shared" si="3"/>
        <v>2.8284271247461903</v>
      </c>
      <c r="N5" s="59">
        <f t="shared" si="4"/>
        <v>0.84935637396795993</v>
      </c>
    </row>
    <row r="6" spans="1:23" x14ac:dyDescent="0.4">
      <c r="A6" s="55" t="s">
        <v>36</v>
      </c>
      <c r="B6" s="65">
        <v>0.6</v>
      </c>
      <c r="C6" s="65">
        <v>0.9</v>
      </c>
      <c r="D6" s="65">
        <v>0.8</v>
      </c>
      <c r="E6" s="65">
        <v>0.3</v>
      </c>
      <c r="F6" s="65">
        <v>0.3</v>
      </c>
      <c r="G6" s="65">
        <v>1.3</v>
      </c>
      <c r="H6" s="65">
        <v>0.4</v>
      </c>
      <c r="I6" s="65">
        <v>0.7</v>
      </c>
      <c r="J6" s="51">
        <f t="shared" si="0"/>
        <v>0.66249999999999998</v>
      </c>
      <c r="K6" s="51">
        <f t="shared" si="1"/>
        <v>0.34200041771068912</v>
      </c>
      <c r="L6" s="45">
        <f t="shared" si="2"/>
        <v>8</v>
      </c>
      <c r="M6" s="59">
        <f t="shared" si="3"/>
        <v>2.8284271247461903</v>
      </c>
      <c r="N6" s="59">
        <f t="shared" si="4"/>
        <v>0.12091540726593004</v>
      </c>
    </row>
    <row r="7" spans="1:23" x14ac:dyDescent="0.4">
      <c r="A7" s="55" t="s">
        <v>35</v>
      </c>
      <c r="B7" s="65">
        <v>1.9</v>
      </c>
      <c r="C7" s="65">
        <v>3.9</v>
      </c>
      <c r="D7" s="65">
        <v>0.9</v>
      </c>
      <c r="E7" s="65">
        <v>1.6</v>
      </c>
      <c r="F7" s="65">
        <v>1.3</v>
      </c>
      <c r="G7" s="65">
        <v>0.1</v>
      </c>
      <c r="H7" s="65">
        <v>4.7</v>
      </c>
      <c r="I7" s="65">
        <v>0.8</v>
      </c>
      <c r="J7" s="51">
        <f t="shared" si="0"/>
        <v>1.9000000000000004</v>
      </c>
      <c r="K7" s="51">
        <f t="shared" si="1"/>
        <v>1.5919440047582432</v>
      </c>
      <c r="L7" s="45">
        <f t="shared" si="2"/>
        <v>8</v>
      </c>
      <c r="M7" s="59">
        <f t="shared" si="3"/>
        <v>2.8284271247461903</v>
      </c>
      <c r="N7" s="59">
        <f t="shared" si="4"/>
        <v>0.56283720051691155</v>
      </c>
    </row>
    <row r="8" spans="1:23" x14ac:dyDescent="0.4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23" x14ac:dyDescent="0.4">
      <c r="A9" s="46"/>
      <c r="B9" s="36" t="s">
        <v>1</v>
      </c>
      <c r="C9" s="37"/>
      <c r="D9" s="37"/>
      <c r="E9" s="37"/>
      <c r="F9" s="37"/>
      <c r="G9" s="37"/>
      <c r="H9" s="37"/>
      <c r="I9" s="38"/>
      <c r="J9" s="11" t="s">
        <v>13</v>
      </c>
      <c r="K9" s="4" t="s">
        <v>14</v>
      </c>
      <c r="L9" s="20" t="s">
        <v>16</v>
      </c>
      <c r="M9" s="4" t="s">
        <v>17</v>
      </c>
      <c r="N9" s="4" t="s">
        <v>15</v>
      </c>
    </row>
    <row r="10" spans="1:23" ht="16.5" x14ac:dyDescent="0.4">
      <c r="A10" s="55" t="s">
        <v>73</v>
      </c>
      <c r="B10" s="65">
        <v>157.52000000000001</v>
      </c>
      <c r="C10" s="65">
        <v>120.85</v>
      </c>
      <c r="D10" s="65">
        <v>121.37</v>
      </c>
      <c r="E10" s="65">
        <v>165.8</v>
      </c>
      <c r="F10" s="65">
        <v>152.15</v>
      </c>
      <c r="G10" s="65">
        <v>187.95</v>
      </c>
      <c r="H10" s="65">
        <v>93.02</v>
      </c>
      <c r="I10" s="65">
        <v>128.88999999999999</v>
      </c>
      <c r="J10" s="51">
        <f t="shared" ref="J10:J15" si="5">AVERAGE(B10:I10)</f>
        <v>140.94374999999997</v>
      </c>
      <c r="K10" s="51">
        <f t="shared" ref="K10:K15" si="6">STDEV(B10:I10)</f>
        <v>30.370667210084807</v>
      </c>
      <c r="L10" s="45">
        <f t="shared" ref="L10:L15" si="7">COUNT(B10:I10)</f>
        <v>8</v>
      </c>
      <c r="M10" s="59">
        <f>SQRT(L10)</f>
        <v>2.8284271247461903</v>
      </c>
      <c r="N10" s="59">
        <f>K10/M10</f>
        <v>10.737652366705445</v>
      </c>
    </row>
    <row r="11" spans="1:23" x14ac:dyDescent="0.2">
      <c r="A11" s="55" t="s">
        <v>39</v>
      </c>
      <c r="B11" s="65">
        <v>13.2</v>
      </c>
      <c r="C11" s="65">
        <v>12.9</v>
      </c>
      <c r="D11" s="65">
        <v>9.8000000000000007</v>
      </c>
      <c r="E11" s="65">
        <v>13.9</v>
      </c>
      <c r="F11" s="65">
        <v>9</v>
      </c>
      <c r="G11" s="65">
        <v>13.1</v>
      </c>
      <c r="H11" s="66">
        <v>8.6999999999999993</v>
      </c>
      <c r="I11" s="66">
        <v>10.3</v>
      </c>
      <c r="J11" s="51">
        <f t="shared" si="5"/>
        <v>11.362500000000001</v>
      </c>
      <c r="K11" s="51">
        <f t="shared" si="6"/>
        <v>2.1192569452522672</v>
      </c>
      <c r="L11" s="45">
        <f t="shared" si="7"/>
        <v>8</v>
      </c>
      <c r="M11" s="59">
        <f>SQRT(L11)</f>
        <v>2.8284271247461903</v>
      </c>
      <c r="N11" s="59">
        <f>K11/M11</f>
        <v>0.7492704785322829</v>
      </c>
      <c r="V11" s="5"/>
      <c r="W11" s="5"/>
    </row>
    <row r="12" spans="1:23" x14ac:dyDescent="0.4">
      <c r="A12" s="55" t="s">
        <v>38</v>
      </c>
      <c r="B12" s="65">
        <v>82.6</v>
      </c>
      <c r="C12" s="65">
        <v>79.900000000000006</v>
      </c>
      <c r="D12" s="65">
        <v>81</v>
      </c>
      <c r="E12" s="65">
        <v>85.5</v>
      </c>
      <c r="F12" s="65">
        <v>81</v>
      </c>
      <c r="G12" s="66">
        <v>75.099999999999994</v>
      </c>
      <c r="H12" s="66">
        <v>81</v>
      </c>
      <c r="I12" s="66">
        <v>84.7</v>
      </c>
      <c r="J12" s="51">
        <f t="shared" si="5"/>
        <v>81.350000000000009</v>
      </c>
      <c r="K12" s="51">
        <f t="shared" si="6"/>
        <v>3.1968734726291577</v>
      </c>
      <c r="L12" s="45">
        <f t="shared" si="7"/>
        <v>8</v>
      </c>
      <c r="M12" s="59">
        <f t="shared" ref="M12:M15" si="8">SQRT(L12)</f>
        <v>2.8284271247461903</v>
      </c>
      <c r="N12" s="59">
        <f t="shared" ref="N12:N15" si="9">K12/M12</f>
        <v>1.1302654555457319</v>
      </c>
    </row>
    <row r="13" spans="1:23" x14ac:dyDescent="0.4">
      <c r="A13" s="55" t="s">
        <v>37</v>
      </c>
      <c r="B13" s="65">
        <v>3.5</v>
      </c>
      <c r="C13" s="65">
        <v>3.4</v>
      </c>
      <c r="D13" s="65">
        <v>2.9</v>
      </c>
      <c r="E13" s="65">
        <v>3.5</v>
      </c>
      <c r="F13" s="65">
        <v>1.6</v>
      </c>
      <c r="G13" s="65">
        <v>3.6</v>
      </c>
      <c r="H13" s="66">
        <v>3.8</v>
      </c>
      <c r="I13" s="66">
        <v>4.3</v>
      </c>
      <c r="J13" s="51">
        <f t="shared" si="5"/>
        <v>3.3250000000000002</v>
      </c>
      <c r="K13" s="51">
        <f t="shared" si="6"/>
        <v>0.7995534467974692</v>
      </c>
      <c r="L13" s="45">
        <f t="shared" si="7"/>
        <v>8</v>
      </c>
      <c r="M13" s="59">
        <f t="shared" si="8"/>
        <v>2.8284271247461903</v>
      </c>
      <c r="N13" s="59">
        <f t="shared" si="9"/>
        <v>0.28268483207578393</v>
      </c>
    </row>
    <row r="14" spans="1:23" x14ac:dyDescent="0.4">
      <c r="A14" s="55" t="s">
        <v>36</v>
      </c>
      <c r="B14" s="65">
        <v>0.4</v>
      </c>
      <c r="C14" s="65">
        <v>0.3</v>
      </c>
      <c r="D14" s="65">
        <v>0.2</v>
      </c>
      <c r="E14" s="65">
        <v>0.5</v>
      </c>
      <c r="F14" s="65">
        <v>0.5</v>
      </c>
      <c r="G14" s="66">
        <v>1</v>
      </c>
      <c r="H14" s="66">
        <v>0.9</v>
      </c>
      <c r="I14" s="66">
        <v>0.9</v>
      </c>
      <c r="J14" s="51">
        <f t="shared" si="5"/>
        <v>0.58750000000000002</v>
      </c>
      <c r="K14" s="51">
        <f t="shared" si="6"/>
        <v>0.30443155458751542</v>
      </c>
      <c r="L14" s="45">
        <f t="shared" si="7"/>
        <v>8</v>
      </c>
      <c r="M14" s="59">
        <f t="shared" si="8"/>
        <v>2.8284271247461903</v>
      </c>
      <c r="N14" s="59">
        <f t="shared" si="9"/>
        <v>0.10763280832799738</v>
      </c>
    </row>
    <row r="15" spans="1:23" x14ac:dyDescent="0.4">
      <c r="A15" s="55" t="s">
        <v>35</v>
      </c>
      <c r="B15" s="65">
        <v>4.3</v>
      </c>
      <c r="C15" s="65">
        <v>1.3</v>
      </c>
      <c r="D15" s="65">
        <v>3.3</v>
      </c>
      <c r="E15" s="65">
        <v>1.4</v>
      </c>
      <c r="F15" s="65">
        <v>1.1000000000000001</v>
      </c>
      <c r="G15" s="66">
        <v>1.7</v>
      </c>
      <c r="H15" s="66">
        <v>1.4</v>
      </c>
      <c r="I15" s="66">
        <v>2.6</v>
      </c>
      <c r="J15" s="51">
        <f t="shared" si="5"/>
        <v>2.1374999999999997</v>
      </c>
      <c r="K15" s="51">
        <f t="shared" si="6"/>
        <v>1.1525592640479962</v>
      </c>
      <c r="L15" s="45">
        <f t="shared" si="7"/>
        <v>8</v>
      </c>
      <c r="M15" s="59">
        <f t="shared" si="8"/>
        <v>2.8284271247461903</v>
      </c>
      <c r="N15" s="59">
        <f t="shared" si="9"/>
        <v>0.40749123566385737</v>
      </c>
      <c r="O15" s="22"/>
    </row>
  </sheetData>
  <mergeCells count="2">
    <mergeCell ref="B1:I1"/>
    <mergeCell ref="B9:I9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E2F0-1021-425F-9DDA-A293EA604C0B}">
  <dimension ref="A1:AA16"/>
  <sheetViews>
    <sheetView zoomScale="80" zoomScaleNormal="80" workbookViewId="0"/>
  </sheetViews>
  <sheetFormatPr defaultRowHeight="14.25" x14ac:dyDescent="0.4"/>
  <cols>
    <col min="1" max="1" width="12.875" style="2" bestFit="1" customWidth="1"/>
    <col min="2" max="16384" width="9" style="2"/>
  </cols>
  <sheetData>
    <row r="1" spans="1:27" x14ac:dyDescent="0.4">
      <c r="A1" s="46"/>
      <c r="B1" s="36" t="s">
        <v>5</v>
      </c>
      <c r="C1" s="37"/>
      <c r="D1" s="37"/>
      <c r="E1" s="37"/>
      <c r="F1" s="37"/>
      <c r="G1" s="37"/>
      <c r="H1" s="37"/>
      <c r="I1" s="38"/>
      <c r="J1" s="11" t="s">
        <v>13</v>
      </c>
      <c r="K1" s="4" t="s">
        <v>14</v>
      </c>
      <c r="L1" s="20" t="s">
        <v>16</v>
      </c>
      <c r="M1" s="4" t="s">
        <v>17</v>
      </c>
      <c r="N1" s="4" t="s">
        <v>15</v>
      </c>
    </row>
    <row r="2" spans="1:27" x14ac:dyDescent="0.4">
      <c r="A2" s="55" t="s">
        <v>43</v>
      </c>
      <c r="B2" s="50">
        <v>57.1</v>
      </c>
      <c r="C2" s="50">
        <v>59.5</v>
      </c>
      <c r="D2" s="50">
        <v>61.3</v>
      </c>
      <c r="E2" s="50">
        <v>50.5</v>
      </c>
      <c r="F2" s="50">
        <v>54.5</v>
      </c>
      <c r="G2" s="50">
        <v>55.1</v>
      </c>
      <c r="H2" s="52">
        <v>58.3</v>
      </c>
      <c r="I2" s="52">
        <v>53</v>
      </c>
      <c r="J2" s="51">
        <f>AVERAGE(B2:I2)</f>
        <v>56.162500000000001</v>
      </c>
      <c r="K2" s="51">
        <f>STDEV(B2:I2)</f>
        <v>3.5644825310675476</v>
      </c>
      <c r="L2" s="45">
        <f>COUNT(B2:I2)</f>
        <v>8</v>
      </c>
      <c r="M2" s="59">
        <f>SQRT(L2)</f>
        <v>2.8284271247461903</v>
      </c>
      <c r="N2" s="59">
        <f>K2/M2</f>
        <v>1.2602348845694256</v>
      </c>
    </row>
    <row r="3" spans="1:27" x14ac:dyDescent="0.4">
      <c r="A3" s="55" t="s">
        <v>44</v>
      </c>
      <c r="B3" s="50">
        <v>9.6999999999999993</v>
      </c>
      <c r="C3" s="50">
        <v>10.1</v>
      </c>
      <c r="D3" s="50">
        <v>9.5</v>
      </c>
      <c r="E3" s="50">
        <v>9.5</v>
      </c>
      <c r="F3" s="50">
        <v>10.6</v>
      </c>
      <c r="G3" s="50">
        <v>9.5</v>
      </c>
      <c r="H3" s="50">
        <v>10.199999999999999</v>
      </c>
      <c r="I3" s="50">
        <v>10.1</v>
      </c>
      <c r="J3" s="51">
        <f t="shared" ref="J3:J5" si="0">AVERAGE(B3:I3)</f>
        <v>9.8999999999999986</v>
      </c>
      <c r="K3" s="51">
        <f t="shared" ref="K3:K5" si="1">STDEV(B3:I3)</f>
        <v>0.41057451037714027</v>
      </c>
      <c r="L3" s="45">
        <f>COUNT(B3:I3)</f>
        <v>8</v>
      </c>
      <c r="M3" s="59">
        <f>SQRT(L3)</f>
        <v>2.8284271247461903</v>
      </c>
      <c r="N3" s="59">
        <f>K3/M3</f>
        <v>0.14516001023501118</v>
      </c>
    </row>
    <row r="4" spans="1:27" x14ac:dyDescent="0.4">
      <c r="A4" s="55" t="s">
        <v>45</v>
      </c>
      <c r="B4" s="50">
        <v>19.7</v>
      </c>
      <c r="C4" s="50">
        <v>18.600000000000001</v>
      </c>
      <c r="D4" s="50">
        <v>20.6</v>
      </c>
      <c r="E4" s="50">
        <v>16.7</v>
      </c>
      <c r="F4" s="50">
        <v>17.8</v>
      </c>
      <c r="G4" s="50">
        <v>17.600000000000001</v>
      </c>
      <c r="H4" s="50">
        <v>18.899999999999999</v>
      </c>
      <c r="I4" s="50">
        <v>18.7</v>
      </c>
      <c r="J4" s="51">
        <f t="shared" si="0"/>
        <v>18.574999999999999</v>
      </c>
      <c r="K4" s="51">
        <f t="shared" si="1"/>
        <v>1.2279483469825361</v>
      </c>
      <c r="L4" s="45">
        <f>COUNT(B4:I4)</f>
        <v>8</v>
      </c>
      <c r="M4" s="59">
        <f>SQRT(L4)</f>
        <v>2.8284271247461903</v>
      </c>
      <c r="N4" s="59">
        <f t="shared" ref="N4:N5" si="2">K4/M4</f>
        <v>0.43414530154908143</v>
      </c>
    </row>
    <row r="5" spans="1:27" x14ac:dyDescent="0.4">
      <c r="A5" s="55" t="s">
        <v>46</v>
      </c>
      <c r="B5" s="50">
        <v>43.3</v>
      </c>
      <c r="C5" s="50">
        <v>34.9</v>
      </c>
      <c r="D5" s="50">
        <v>38</v>
      </c>
      <c r="E5" s="50">
        <v>31</v>
      </c>
      <c r="F5" s="50">
        <v>34</v>
      </c>
      <c r="G5" s="50">
        <v>29.4</v>
      </c>
      <c r="H5" s="50">
        <v>25.1</v>
      </c>
      <c r="I5" s="50">
        <v>26.7</v>
      </c>
      <c r="J5" s="51">
        <f t="shared" si="0"/>
        <v>32.799999999999997</v>
      </c>
      <c r="K5" s="51">
        <f t="shared" si="1"/>
        <v>6.0289776437279565</v>
      </c>
      <c r="L5" s="45">
        <f>COUNT(B5:I5)</f>
        <v>8</v>
      </c>
      <c r="M5" s="59">
        <f t="shared" ref="M5" si="3">SQRT(L5)</f>
        <v>2.8284271247461903</v>
      </c>
      <c r="N5" s="59">
        <f t="shared" si="2"/>
        <v>2.1315654877510655</v>
      </c>
    </row>
    <row r="6" spans="1:27" x14ac:dyDescent="0.2">
      <c r="A6" s="61"/>
      <c r="B6" s="67"/>
      <c r="C6" s="67"/>
      <c r="D6" s="67"/>
      <c r="E6" s="67"/>
      <c r="F6" s="67"/>
      <c r="G6" s="67"/>
      <c r="H6" s="67"/>
      <c r="I6" s="67"/>
      <c r="J6" s="46"/>
      <c r="K6" s="67"/>
      <c r="L6" s="67"/>
      <c r="M6" s="67"/>
      <c r="N6" s="46"/>
      <c r="Q6" s="5"/>
      <c r="R6" s="5"/>
      <c r="S6" s="5"/>
      <c r="T6" s="5"/>
      <c r="U6" s="5"/>
      <c r="V6" s="5"/>
      <c r="Y6" s="5"/>
      <c r="Z6" s="5"/>
      <c r="AA6" s="5"/>
    </row>
    <row r="7" spans="1:27" x14ac:dyDescent="0.2">
      <c r="A7" s="46"/>
      <c r="B7" s="36" t="s">
        <v>1</v>
      </c>
      <c r="C7" s="37"/>
      <c r="D7" s="37"/>
      <c r="E7" s="37"/>
      <c r="F7" s="37"/>
      <c r="G7" s="37"/>
      <c r="H7" s="37"/>
      <c r="I7" s="38"/>
      <c r="J7" s="11" t="s">
        <v>13</v>
      </c>
      <c r="K7" s="4" t="s">
        <v>14</v>
      </c>
      <c r="L7" s="20" t="s">
        <v>16</v>
      </c>
      <c r="M7" s="4" t="s">
        <v>17</v>
      </c>
      <c r="N7" s="4" t="s">
        <v>15</v>
      </c>
      <c r="O7" s="22"/>
      <c r="Q7" s="5"/>
      <c r="R7" s="5"/>
      <c r="S7" s="5"/>
      <c r="T7" s="5"/>
      <c r="U7" s="5"/>
      <c r="V7" s="5"/>
      <c r="W7" s="5"/>
      <c r="Y7" s="5"/>
      <c r="Z7" s="5"/>
      <c r="AA7" s="5"/>
    </row>
    <row r="8" spans="1:27" x14ac:dyDescent="0.4">
      <c r="A8" s="55" t="s">
        <v>43</v>
      </c>
      <c r="B8" s="50">
        <v>53.2</v>
      </c>
      <c r="C8" s="50">
        <v>55.5</v>
      </c>
      <c r="D8" s="50">
        <v>49.8</v>
      </c>
      <c r="E8" s="50">
        <v>52.6</v>
      </c>
      <c r="F8" s="52">
        <v>55.1</v>
      </c>
      <c r="G8" s="52">
        <v>53.3</v>
      </c>
      <c r="H8" s="52">
        <v>52.4</v>
      </c>
      <c r="I8" s="52">
        <v>49.5</v>
      </c>
      <c r="J8" s="51">
        <f>AVERAGE(B8:I8)</f>
        <v>52.674999999999997</v>
      </c>
      <c r="K8" s="51">
        <f>STDEV(B8:I8)</f>
        <v>2.169759697030329</v>
      </c>
      <c r="L8" s="45">
        <f>COUNT(B8:I8)</f>
        <v>8</v>
      </c>
      <c r="M8" s="59">
        <f>SQRT(L8)</f>
        <v>2.8284271247461903</v>
      </c>
      <c r="N8" s="59">
        <f>K8/M8</f>
        <v>0.76712589765770722</v>
      </c>
    </row>
    <row r="9" spans="1:27" x14ac:dyDescent="0.4">
      <c r="A9" s="55" t="s">
        <v>44</v>
      </c>
      <c r="B9" s="50">
        <v>10.7</v>
      </c>
      <c r="C9" s="50">
        <v>11</v>
      </c>
      <c r="D9" s="50">
        <v>10.1</v>
      </c>
      <c r="E9" s="50">
        <v>10.199999999999999</v>
      </c>
      <c r="F9" s="50">
        <v>10.199999999999999</v>
      </c>
      <c r="G9" s="50">
        <v>10.1</v>
      </c>
      <c r="H9" s="50">
        <v>10.1</v>
      </c>
      <c r="I9" s="52">
        <v>10.3</v>
      </c>
      <c r="J9" s="51">
        <f t="shared" ref="J9:J11" si="4">AVERAGE(B9:I9)</f>
        <v>10.3375</v>
      </c>
      <c r="K9" s="51">
        <f t="shared" ref="K9:K11" si="5">STDEV(B9:I9)</f>
        <v>0.33354160160315843</v>
      </c>
      <c r="L9" s="45">
        <f>COUNT(B9:I9)</f>
        <v>8</v>
      </c>
      <c r="M9" s="59">
        <f>SQRT(L9)</f>
        <v>2.8284271247461903</v>
      </c>
      <c r="N9" s="59">
        <f>K9/M9</f>
        <v>0.11792476415070757</v>
      </c>
    </row>
    <row r="10" spans="1:27" x14ac:dyDescent="0.2">
      <c r="A10" s="55" t="s">
        <v>45</v>
      </c>
      <c r="B10" s="50">
        <v>18.8</v>
      </c>
      <c r="C10" s="50">
        <v>18.2</v>
      </c>
      <c r="D10" s="50">
        <v>19.899999999999999</v>
      </c>
      <c r="E10" s="50">
        <v>17.899999999999999</v>
      </c>
      <c r="F10" s="50">
        <v>19.100000000000001</v>
      </c>
      <c r="G10" s="50">
        <v>18.100000000000001</v>
      </c>
      <c r="H10" s="50">
        <v>19.7</v>
      </c>
      <c r="I10" s="50">
        <v>19.2</v>
      </c>
      <c r="J10" s="51">
        <f t="shared" si="4"/>
        <v>18.862499999999997</v>
      </c>
      <c r="K10" s="51">
        <f t="shared" si="5"/>
        <v>0.74630039911170176</v>
      </c>
      <c r="L10" s="45">
        <f>COUNT(B10:I10)</f>
        <v>8</v>
      </c>
      <c r="M10" s="59">
        <f>SQRT(L10)</f>
        <v>2.8284271247461903</v>
      </c>
      <c r="N10" s="59">
        <f t="shared" ref="N10:N11" si="6">K10/M10</f>
        <v>0.26385703650705555</v>
      </c>
      <c r="Q10" s="5"/>
      <c r="R10" s="5"/>
      <c r="S10" s="5"/>
      <c r="T10" s="5"/>
      <c r="U10" s="5"/>
    </row>
    <row r="11" spans="1:27" x14ac:dyDescent="0.4">
      <c r="A11" s="55" t="s">
        <v>46</v>
      </c>
      <c r="B11" s="50">
        <v>31.3</v>
      </c>
      <c r="C11" s="50">
        <v>26.7</v>
      </c>
      <c r="D11" s="50">
        <v>31.8</v>
      </c>
      <c r="E11" s="50">
        <v>40.799999999999997</v>
      </c>
      <c r="F11" s="50">
        <v>42.2</v>
      </c>
      <c r="G11" s="50">
        <v>44.5</v>
      </c>
      <c r="H11" s="50">
        <v>29.5</v>
      </c>
      <c r="I11" s="50">
        <v>31.2</v>
      </c>
      <c r="J11" s="51">
        <f t="shared" si="4"/>
        <v>34.75</v>
      </c>
      <c r="K11" s="51">
        <f t="shared" si="5"/>
        <v>6.6840962633061194</v>
      </c>
      <c r="L11" s="45">
        <f>COUNT(B11:I11)</f>
        <v>8</v>
      </c>
      <c r="M11" s="59">
        <f t="shared" ref="M11" si="7">SQRT(L11)</f>
        <v>2.8284271247461903</v>
      </c>
      <c r="N11" s="59">
        <f t="shared" si="6"/>
        <v>2.3631848969437099</v>
      </c>
    </row>
    <row r="14" spans="1:27" x14ac:dyDescent="0.2">
      <c r="D14" s="9"/>
      <c r="J14" s="19"/>
      <c r="O14" s="5"/>
    </row>
    <row r="15" spans="1:27" x14ac:dyDescent="0.2">
      <c r="A15" s="9"/>
      <c r="J15" s="5"/>
      <c r="S15" s="5"/>
      <c r="T15" s="5"/>
    </row>
    <row r="16" spans="1:27" x14ac:dyDescent="0.2">
      <c r="A16" s="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</sheetData>
  <mergeCells count="2">
    <mergeCell ref="B7:I7"/>
    <mergeCell ref="B1:I1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5497D-69BD-4F92-8A53-B16CC5E69C49}">
  <dimension ref="A1:W16"/>
  <sheetViews>
    <sheetView zoomScale="80" zoomScaleNormal="80" workbookViewId="0"/>
  </sheetViews>
  <sheetFormatPr defaultRowHeight="14.25" x14ac:dyDescent="0.4"/>
  <cols>
    <col min="1" max="16384" width="9" style="2"/>
  </cols>
  <sheetData>
    <row r="1" spans="1:23" x14ac:dyDescent="0.4">
      <c r="A1" s="46"/>
      <c r="B1" s="36" t="s">
        <v>5</v>
      </c>
      <c r="C1" s="37"/>
      <c r="D1" s="37"/>
      <c r="E1" s="37"/>
      <c r="F1" s="37"/>
      <c r="G1" s="37"/>
      <c r="H1" s="37"/>
      <c r="I1" s="38"/>
      <c r="J1" s="11" t="s">
        <v>13</v>
      </c>
      <c r="K1" s="4" t="s">
        <v>14</v>
      </c>
      <c r="L1" s="20" t="s">
        <v>16</v>
      </c>
      <c r="M1" s="4" t="s">
        <v>17</v>
      </c>
      <c r="N1" s="4" t="s">
        <v>15</v>
      </c>
    </row>
    <row r="2" spans="1:23" x14ac:dyDescent="0.4">
      <c r="A2" s="55" t="s">
        <v>42</v>
      </c>
      <c r="B2" s="65">
        <v>32.700000000000003</v>
      </c>
      <c r="C2" s="65">
        <v>44.2</v>
      </c>
      <c r="D2" s="65">
        <v>41.4</v>
      </c>
      <c r="E2" s="65">
        <v>65.7</v>
      </c>
      <c r="F2" s="65">
        <v>69.7</v>
      </c>
      <c r="G2" s="65">
        <v>71.400000000000006</v>
      </c>
      <c r="H2" s="65">
        <v>11.5</v>
      </c>
      <c r="I2" s="65">
        <v>39</v>
      </c>
      <c r="J2" s="51">
        <f>AVERAGE(B2:I2)</f>
        <v>46.95</v>
      </c>
      <c r="K2" s="51">
        <f>STDEV(B2:I2)</f>
        <v>20.799244491773521</v>
      </c>
      <c r="L2" s="45">
        <f>COUNT(B2:I2)</f>
        <v>8</v>
      </c>
      <c r="M2" s="59">
        <f>SQRT(L2)</f>
        <v>2.8284271247461903</v>
      </c>
      <c r="N2" s="59">
        <f>K2/M2</f>
        <v>7.3536434118450007</v>
      </c>
    </row>
    <row r="3" spans="1:23" x14ac:dyDescent="0.4">
      <c r="A3" s="55" t="s">
        <v>41</v>
      </c>
      <c r="B3" s="65">
        <v>55.8</v>
      </c>
      <c r="C3" s="65">
        <v>58.6</v>
      </c>
      <c r="D3" s="65">
        <v>61</v>
      </c>
      <c r="E3" s="65">
        <v>55</v>
      </c>
      <c r="F3" s="66">
        <v>77.7</v>
      </c>
      <c r="G3" s="66">
        <v>45.3</v>
      </c>
      <c r="H3" s="66">
        <v>57.6</v>
      </c>
      <c r="I3" s="66">
        <v>61.2</v>
      </c>
      <c r="J3" s="51">
        <f>AVERAGE(B3:I3)</f>
        <v>59.025000000000006</v>
      </c>
      <c r="K3" s="51">
        <f>STDEV(B3:I3)</f>
        <v>9.0599195833705899</v>
      </c>
      <c r="L3" s="45">
        <f>COUNT(B3:I3)</f>
        <v>8</v>
      </c>
      <c r="M3" s="59">
        <f>SQRT(L3)</f>
        <v>2.8284271247461903</v>
      </c>
      <c r="N3" s="59">
        <f>K3/M3</f>
        <v>3.2031652872030723</v>
      </c>
    </row>
    <row r="4" spans="1:23" x14ac:dyDescent="0.4">
      <c r="A4" s="55" t="s">
        <v>40</v>
      </c>
      <c r="B4" s="65">
        <v>8</v>
      </c>
      <c r="C4" s="65">
        <v>17.7</v>
      </c>
      <c r="D4" s="65">
        <v>13.2</v>
      </c>
      <c r="E4" s="65">
        <v>14</v>
      </c>
      <c r="F4" s="65">
        <v>17.2</v>
      </c>
      <c r="G4" s="66">
        <v>29.4</v>
      </c>
      <c r="H4" s="66">
        <v>16.600000000000001</v>
      </c>
      <c r="I4" s="66">
        <v>11.9</v>
      </c>
      <c r="J4" s="51">
        <f>AVERAGE(B4:I4)</f>
        <v>16</v>
      </c>
      <c r="K4" s="51">
        <f>STDEV(B4:I4)</f>
        <v>6.289446943662286</v>
      </c>
      <c r="L4" s="45">
        <f>COUNT(B4:I4)</f>
        <v>8</v>
      </c>
      <c r="M4" s="59">
        <f>SQRT(L4)</f>
        <v>2.8284271247461903</v>
      </c>
      <c r="N4" s="59">
        <f>K4/M4</f>
        <v>2.2236552918883041</v>
      </c>
    </row>
    <row r="5" spans="1:23" x14ac:dyDescent="0.4">
      <c r="A5" s="61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46"/>
    </row>
    <row r="6" spans="1:23" x14ac:dyDescent="0.4">
      <c r="A6" s="46"/>
      <c r="B6" s="36" t="s">
        <v>1</v>
      </c>
      <c r="C6" s="37"/>
      <c r="D6" s="37"/>
      <c r="E6" s="37"/>
      <c r="F6" s="37"/>
      <c r="G6" s="37"/>
      <c r="H6" s="37"/>
      <c r="I6" s="38"/>
      <c r="J6" s="11" t="s">
        <v>13</v>
      </c>
      <c r="K6" s="4" t="s">
        <v>14</v>
      </c>
      <c r="L6" s="20" t="s">
        <v>16</v>
      </c>
      <c r="M6" s="4" t="s">
        <v>17</v>
      </c>
      <c r="N6" s="4" t="s">
        <v>15</v>
      </c>
      <c r="O6" s="22"/>
    </row>
    <row r="7" spans="1:23" x14ac:dyDescent="0.4">
      <c r="A7" s="55" t="s">
        <v>42</v>
      </c>
      <c r="B7" s="65">
        <v>69</v>
      </c>
      <c r="C7" s="65">
        <v>67.099999999999994</v>
      </c>
      <c r="D7" s="65">
        <v>67.8</v>
      </c>
      <c r="E7" s="65">
        <v>26.3</v>
      </c>
      <c r="F7" s="65">
        <v>34.9</v>
      </c>
      <c r="G7" s="66">
        <v>38.6</v>
      </c>
      <c r="H7" s="66">
        <v>39.4</v>
      </c>
      <c r="I7" s="66">
        <v>42.1</v>
      </c>
      <c r="J7" s="51">
        <f>AVERAGE(B7:I7)</f>
        <v>48.15</v>
      </c>
      <c r="K7" s="51">
        <f>STDEV(B7:I7)</f>
        <v>17.059978228088614</v>
      </c>
      <c r="L7" s="45">
        <f>COUNT(B7:I7)</f>
        <v>8</v>
      </c>
      <c r="M7" s="59">
        <f>SQRT(L7)</f>
        <v>2.8284271247461903</v>
      </c>
      <c r="N7" s="59">
        <f>K7/M7</f>
        <v>6.0316131459881595</v>
      </c>
      <c r="O7" s="22"/>
    </row>
    <row r="8" spans="1:23" x14ac:dyDescent="0.4">
      <c r="A8" s="55" t="s">
        <v>41</v>
      </c>
      <c r="B8" s="65">
        <v>59.6</v>
      </c>
      <c r="C8" s="65">
        <v>67.2</v>
      </c>
      <c r="D8" s="65">
        <v>73.7</v>
      </c>
      <c r="E8" s="65">
        <v>65.099999999999994</v>
      </c>
      <c r="F8" s="66">
        <v>69.099999999999994</v>
      </c>
      <c r="G8" s="66">
        <v>61.4</v>
      </c>
      <c r="H8" s="66">
        <v>60.6</v>
      </c>
      <c r="I8" s="66">
        <v>57.9</v>
      </c>
      <c r="J8" s="51">
        <f>AVERAGE(B8:I8)</f>
        <v>64.325000000000003</v>
      </c>
      <c r="K8" s="51">
        <f>STDEV(B8:I8)</f>
        <v>5.4194754622301122</v>
      </c>
      <c r="L8" s="45">
        <f>COUNT(B8:I8)</f>
        <v>8</v>
      </c>
      <c r="M8" s="59">
        <f>SQRT(L8)</f>
        <v>2.8284271247461903</v>
      </c>
      <c r="N8" s="59">
        <f>K8/M8</f>
        <v>1.9160739249085057</v>
      </c>
      <c r="O8" s="22"/>
    </row>
    <row r="9" spans="1:23" x14ac:dyDescent="0.4">
      <c r="A9" s="55" t="s">
        <v>40</v>
      </c>
      <c r="B9" s="65">
        <v>17.600000000000001</v>
      </c>
      <c r="C9" s="65">
        <v>19.5</v>
      </c>
      <c r="D9" s="65">
        <v>10</v>
      </c>
      <c r="E9" s="65">
        <v>11</v>
      </c>
      <c r="F9" s="66">
        <v>9.1999999999999993</v>
      </c>
      <c r="G9" s="66">
        <v>13.9</v>
      </c>
      <c r="H9" s="66">
        <v>15.4</v>
      </c>
      <c r="I9" s="66">
        <v>16.100000000000001</v>
      </c>
      <c r="J9" s="51">
        <f>AVERAGE(B9:I9)</f>
        <v>14.087500000000002</v>
      </c>
      <c r="K9" s="51">
        <f>STDEV(B9:I9)</f>
        <v>3.7334157091251945</v>
      </c>
      <c r="L9" s="45">
        <f>COUNT(B9:I9)</f>
        <v>8</v>
      </c>
      <c r="M9" s="59">
        <f t="shared" ref="M9" si="0">SQRT(L9)</f>
        <v>2.8284271247461903</v>
      </c>
      <c r="N9" s="59">
        <f t="shared" ref="N9" si="1">K9/M9</f>
        <v>1.319961782455404</v>
      </c>
      <c r="O9" s="22"/>
    </row>
    <row r="10" spans="1:23" x14ac:dyDescent="0.2">
      <c r="A10" s="9"/>
      <c r="B10" s="5"/>
      <c r="C10" s="5"/>
      <c r="D10" s="5"/>
      <c r="E10" s="5"/>
      <c r="F10" s="5"/>
      <c r="G10" s="5"/>
      <c r="H10" s="5"/>
      <c r="I10" s="5"/>
    </row>
    <row r="11" spans="1:23" x14ac:dyDescent="0.2">
      <c r="B11" s="9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4" spans="1:23" x14ac:dyDescent="0.2">
      <c r="B14" s="9"/>
      <c r="H14" s="5"/>
      <c r="I14" s="5"/>
      <c r="J14" s="5"/>
      <c r="P14" s="5"/>
      <c r="Q14" s="5"/>
      <c r="R14" s="5"/>
      <c r="S14" s="5"/>
      <c r="T14" s="5"/>
      <c r="U14" s="5"/>
      <c r="V14" s="5"/>
      <c r="W14" s="5"/>
    </row>
    <row r="16" spans="1:23" x14ac:dyDescent="0.2">
      <c r="A16" s="9"/>
      <c r="B16" s="5"/>
      <c r="C16" s="5"/>
      <c r="D16" s="5"/>
      <c r="E16" s="5"/>
      <c r="F16" s="5"/>
      <c r="H16" s="5"/>
      <c r="I16" s="5"/>
      <c r="J16" s="5"/>
      <c r="K16" s="5"/>
      <c r="L16" s="5"/>
      <c r="M16" s="5"/>
      <c r="O16" s="5"/>
      <c r="P16" s="5"/>
      <c r="Q16" s="5"/>
    </row>
  </sheetData>
  <mergeCells count="2">
    <mergeCell ref="B6:I6"/>
    <mergeCell ref="B1:I1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97FE-BABC-4DD7-9B1E-7FECCE9C266F}">
  <dimension ref="A1:T14"/>
  <sheetViews>
    <sheetView zoomScale="80" zoomScaleNormal="80" workbookViewId="0"/>
  </sheetViews>
  <sheetFormatPr defaultRowHeight="14.25" x14ac:dyDescent="0.4"/>
  <cols>
    <col min="1" max="1" width="15.5" style="2" bestFit="1" customWidth="1"/>
    <col min="2" max="16" width="9" style="2"/>
    <col min="17" max="17" width="15.5" style="2" bestFit="1" customWidth="1"/>
    <col min="18" max="16384" width="9" style="2"/>
  </cols>
  <sheetData>
    <row r="1" spans="1:20" x14ac:dyDescent="0.4">
      <c r="A1" s="46"/>
      <c r="B1" s="36" t="s">
        <v>5</v>
      </c>
      <c r="C1" s="37"/>
      <c r="D1" s="37"/>
      <c r="E1" s="37"/>
      <c r="F1" s="37"/>
      <c r="G1" s="37"/>
      <c r="H1" s="37"/>
      <c r="I1" s="38"/>
      <c r="J1" s="11" t="s">
        <v>13</v>
      </c>
      <c r="K1" s="4" t="s">
        <v>14</v>
      </c>
      <c r="L1" s="20" t="s">
        <v>16</v>
      </c>
      <c r="M1" s="4" t="s">
        <v>17</v>
      </c>
      <c r="N1" s="4" t="s">
        <v>15</v>
      </c>
    </row>
    <row r="2" spans="1:20" ht="16.5" x14ac:dyDescent="0.4">
      <c r="A2" s="55" t="s">
        <v>48</v>
      </c>
      <c r="B2" s="45">
        <v>610</v>
      </c>
      <c r="C2" s="45">
        <v>600</v>
      </c>
      <c r="D2" s="45">
        <v>480</v>
      </c>
      <c r="E2" s="45">
        <v>695</v>
      </c>
      <c r="F2" s="45">
        <v>870</v>
      </c>
      <c r="G2" s="42">
        <v>621</v>
      </c>
      <c r="H2" s="42">
        <v>544</v>
      </c>
      <c r="I2" s="42">
        <v>673</v>
      </c>
      <c r="J2" s="51">
        <f>AVERAGE(B2:I2)</f>
        <v>636.625</v>
      </c>
      <c r="K2" s="51">
        <f>STDEV(B2:I2)</f>
        <v>116.25088325317299</v>
      </c>
      <c r="L2" s="45">
        <f>COUNT(B2:I2)</f>
        <v>8</v>
      </c>
      <c r="M2" s="59">
        <f>SQRT(L2)</f>
        <v>2.8284271247461903</v>
      </c>
      <c r="N2" s="59">
        <f>K2/M2</f>
        <v>41.100893933622132</v>
      </c>
    </row>
    <row r="3" spans="1:20" x14ac:dyDescent="0.4">
      <c r="A3" s="55" t="s">
        <v>47</v>
      </c>
      <c r="B3" s="45">
        <v>17.7</v>
      </c>
      <c r="C3" s="45">
        <v>17.7</v>
      </c>
      <c r="D3" s="45">
        <v>9.8000000000000007</v>
      </c>
      <c r="E3" s="45">
        <v>12.3</v>
      </c>
      <c r="F3" s="42">
        <v>6.1</v>
      </c>
      <c r="G3" s="42">
        <v>11.7</v>
      </c>
      <c r="H3" s="42">
        <v>7.7</v>
      </c>
      <c r="I3" s="46">
        <v>8.9</v>
      </c>
      <c r="J3" s="51">
        <f>AVERAGE(B3:I3)</f>
        <v>11.487500000000001</v>
      </c>
      <c r="K3" s="51">
        <f>STDEV(B3:I3)</f>
        <v>4.322842153689427</v>
      </c>
      <c r="L3" s="45">
        <f>COUNT(B3:I3)</f>
        <v>8</v>
      </c>
      <c r="M3" s="59">
        <f>SQRT(L3)</f>
        <v>2.8284271247461903</v>
      </c>
      <c r="N3" s="59">
        <f>K3/M3</f>
        <v>1.5283555004364267</v>
      </c>
    </row>
    <row r="4" spans="1:20" ht="16.5" x14ac:dyDescent="0.4">
      <c r="A4" s="55" t="s">
        <v>49</v>
      </c>
      <c r="B4" s="45">
        <v>463</v>
      </c>
      <c r="C4" s="45">
        <v>236</v>
      </c>
      <c r="D4" s="45">
        <v>370</v>
      </c>
      <c r="E4" s="45">
        <v>70</v>
      </c>
      <c r="F4" s="45">
        <v>94</v>
      </c>
      <c r="G4" s="45">
        <v>88</v>
      </c>
      <c r="H4" s="45">
        <v>240</v>
      </c>
      <c r="I4" s="45">
        <v>159</v>
      </c>
      <c r="J4" s="51">
        <f>AVERAGE(B4:I4)</f>
        <v>215</v>
      </c>
      <c r="K4" s="51">
        <f>STDEV(B4:I4)</f>
        <v>142.19001371404391</v>
      </c>
      <c r="L4" s="45">
        <f>COUNT(B4:I4)</f>
        <v>8</v>
      </c>
      <c r="M4" s="59">
        <f>SQRT(L4)</f>
        <v>2.8284271247461903</v>
      </c>
      <c r="N4" s="59">
        <f t="shared" ref="N4" si="0">K4/M4</f>
        <v>50.271761457104319</v>
      </c>
    </row>
    <row r="5" spans="1:20" x14ac:dyDescent="0.4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20" x14ac:dyDescent="0.4">
      <c r="A6" s="46"/>
      <c r="B6" s="36" t="s">
        <v>1</v>
      </c>
      <c r="C6" s="37"/>
      <c r="D6" s="37"/>
      <c r="E6" s="37"/>
      <c r="F6" s="37"/>
      <c r="G6" s="37"/>
      <c r="H6" s="37"/>
      <c r="I6" s="38"/>
      <c r="J6" s="11" t="s">
        <v>13</v>
      </c>
      <c r="K6" s="4" t="s">
        <v>14</v>
      </c>
      <c r="L6" s="20" t="s">
        <v>16</v>
      </c>
      <c r="M6" s="4" t="s">
        <v>17</v>
      </c>
      <c r="N6" s="4" t="s">
        <v>15</v>
      </c>
      <c r="O6" s="22"/>
    </row>
    <row r="7" spans="1:20" ht="16.5" x14ac:dyDescent="0.4">
      <c r="A7" s="55" t="s">
        <v>48</v>
      </c>
      <c r="B7" s="45">
        <v>730</v>
      </c>
      <c r="C7" s="45">
        <v>630</v>
      </c>
      <c r="D7" s="45">
        <v>820</v>
      </c>
      <c r="E7" s="45">
        <v>480</v>
      </c>
      <c r="F7" s="45">
        <v>920</v>
      </c>
      <c r="G7" s="42">
        <v>933</v>
      </c>
      <c r="H7" s="42">
        <v>655</v>
      </c>
      <c r="I7" s="42">
        <v>644</v>
      </c>
      <c r="J7" s="51">
        <f>AVERAGE(B7:I7)</f>
        <v>726.5</v>
      </c>
      <c r="K7" s="51">
        <f>STDEV(B7:I7)</f>
        <v>156.21962561909891</v>
      </c>
      <c r="L7" s="45">
        <f>COUNT(B7:I7)</f>
        <v>8</v>
      </c>
      <c r="M7" s="59">
        <f>SQRT(L7)</f>
        <v>2.8284271247461903</v>
      </c>
      <c r="N7" s="59">
        <f>K7/M7</f>
        <v>55.23197831484427</v>
      </c>
      <c r="O7" s="24"/>
    </row>
    <row r="8" spans="1:20" x14ac:dyDescent="0.4">
      <c r="A8" s="55" t="s">
        <v>47</v>
      </c>
      <c r="B8" s="45">
        <v>23.5</v>
      </c>
      <c r="C8" s="45">
        <v>26.5</v>
      </c>
      <c r="D8" s="45">
        <v>24.4</v>
      </c>
      <c r="E8" s="45">
        <v>18</v>
      </c>
      <c r="F8" s="42">
        <v>18.5</v>
      </c>
      <c r="G8" s="42">
        <v>10.7</v>
      </c>
      <c r="H8" s="42">
        <v>7.4</v>
      </c>
      <c r="I8" s="42">
        <v>9.4</v>
      </c>
      <c r="J8" s="51">
        <f>AVERAGE(B8:I8)</f>
        <v>17.3</v>
      </c>
      <c r="K8" s="51">
        <f>STDEV(B8:I8)</f>
        <v>7.3620649277223809</v>
      </c>
      <c r="L8" s="45">
        <f>COUNT(B8:I8)</f>
        <v>8</v>
      </c>
      <c r="M8" s="59">
        <f>SQRT(L8)</f>
        <v>2.8284271247461903</v>
      </c>
      <c r="N8" s="59">
        <f>K8/M8</f>
        <v>2.6028830169640726</v>
      </c>
      <c r="O8" s="24"/>
    </row>
    <row r="9" spans="1:20" ht="16.5" x14ac:dyDescent="0.4">
      <c r="A9" s="55" t="s">
        <v>49</v>
      </c>
      <c r="B9" s="45">
        <v>208</v>
      </c>
      <c r="C9" s="45">
        <v>258</v>
      </c>
      <c r="D9" s="45">
        <v>294</v>
      </c>
      <c r="E9" s="45">
        <v>68</v>
      </c>
      <c r="F9" s="45">
        <v>72</v>
      </c>
      <c r="G9" s="45">
        <v>68</v>
      </c>
      <c r="H9" s="45">
        <v>257</v>
      </c>
      <c r="I9" s="45">
        <v>160</v>
      </c>
      <c r="J9" s="51">
        <f>AVERAGE(B9:I9)</f>
        <v>173.125</v>
      </c>
      <c r="K9" s="51">
        <f>STDEV(B9:I9)</f>
        <v>94.541657484941524</v>
      </c>
      <c r="L9" s="45">
        <f>COUNT(B9:I9)</f>
        <v>8</v>
      </c>
      <c r="M9" s="59">
        <f t="shared" ref="M9" si="1">SQRT(L9)</f>
        <v>2.8284271247461903</v>
      </c>
      <c r="N9" s="59">
        <f t="shared" ref="N9" si="2">K9/M9</f>
        <v>33.425523556109034</v>
      </c>
      <c r="O9" s="24"/>
    </row>
    <row r="14" spans="1:20" x14ac:dyDescent="0.2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</sheetData>
  <mergeCells count="2">
    <mergeCell ref="B1:I1"/>
    <mergeCell ref="B6:I6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57EB-9B49-4539-BB36-BD008315D17E}">
  <dimension ref="A1:R9"/>
  <sheetViews>
    <sheetView zoomScale="80" zoomScaleNormal="80" workbookViewId="0"/>
  </sheetViews>
  <sheetFormatPr defaultRowHeight="14.25" x14ac:dyDescent="0.4"/>
  <cols>
    <col min="1" max="16384" width="9" style="2"/>
  </cols>
  <sheetData>
    <row r="1" spans="1:18" x14ac:dyDescent="0.4">
      <c r="A1" s="46" t="s">
        <v>70</v>
      </c>
      <c r="B1" s="36" t="s">
        <v>5</v>
      </c>
      <c r="C1" s="37"/>
      <c r="D1" s="37"/>
      <c r="E1" s="37"/>
      <c r="F1" s="37"/>
      <c r="G1" s="37"/>
      <c r="H1" s="37"/>
      <c r="I1" s="38"/>
      <c r="J1" s="11" t="s">
        <v>13</v>
      </c>
      <c r="K1" s="4" t="s">
        <v>14</v>
      </c>
      <c r="L1" s="20" t="s">
        <v>16</v>
      </c>
      <c r="M1" s="4" t="s">
        <v>17</v>
      </c>
      <c r="N1" s="4" t="s">
        <v>15</v>
      </c>
      <c r="O1" s="22"/>
    </row>
    <row r="2" spans="1:18" x14ac:dyDescent="0.4">
      <c r="A2" s="55" t="s">
        <v>18</v>
      </c>
      <c r="B2" s="65">
        <v>3.51</v>
      </c>
      <c r="C2" s="65">
        <v>5.26</v>
      </c>
      <c r="D2" s="65">
        <v>6.65</v>
      </c>
      <c r="E2" s="65">
        <v>2.21</v>
      </c>
      <c r="F2" s="65">
        <v>4.28</v>
      </c>
      <c r="G2" s="65">
        <v>4.45</v>
      </c>
      <c r="H2" s="65">
        <v>3.6466669999999999</v>
      </c>
      <c r="I2" s="65"/>
      <c r="J2" s="68">
        <f>AVERAGE(B2:I2)</f>
        <v>4.2866667142857144</v>
      </c>
      <c r="K2" s="68">
        <f>STDEV(B2:I2)</f>
        <v>1.4074089415976097</v>
      </c>
      <c r="L2" s="45">
        <f>COUNT(B2:I2)</f>
        <v>7</v>
      </c>
      <c r="M2" s="68">
        <f>SQRT(L2)</f>
        <v>2.6457513110645907</v>
      </c>
      <c r="N2" s="68">
        <f>K2/M2</f>
        <v>0.53195057891941477</v>
      </c>
      <c r="O2" s="22"/>
    </row>
    <row r="3" spans="1:18" x14ac:dyDescent="0.2">
      <c r="A3" s="55" t="s">
        <v>19</v>
      </c>
      <c r="B3" s="65">
        <v>52.1</v>
      </c>
      <c r="C3" s="65">
        <v>60.4</v>
      </c>
      <c r="D3" s="65">
        <v>51.2</v>
      </c>
      <c r="E3" s="65">
        <v>57.9</v>
      </c>
      <c r="F3" s="65">
        <v>64</v>
      </c>
      <c r="G3" s="65">
        <v>65</v>
      </c>
      <c r="H3" s="65">
        <v>62.3</v>
      </c>
      <c r="I3" s="65"/>
      <c r="J3" s="68">
        <f>AVERAGE(B3:I3)</f>
        <v>58.985714285714288</v>
      </c>
      <c r="K3" s="68">
        <f>STDEV(B3:I3)</f>
        <v>5.5303491666224742</v>
      </c>
      <c r="L3" s="45">
        <f>COUNT(B3:I3)</f>
        <v>7</v>
      </c>
      <c r="M3" s="68">
        <f>SQRT(L3)</f>
        <v>2.6457513110645907</v>
      </c>
      <c r="N3" s="68">
        <f>K3/M3</f>
        <v>2.0902755083194822</v>
      </c>
      <c r="O3" s="22"/>
      <c r="Q3" s="5"/>
    </row>
    <row r="4" spans="1:18" x14ac:dyDescent="0.2">
      <c r="A4" s="55" t="s">
        <v>20</v>
      </c>
      <c r="B4" s="65">
        <v>42.7</v>
      </c>
      <c r="C4" s="65">
        <v>31.9</v>
      </c>
      <c r="D4" s="65">
        <v>38.700000000000003</v>
      </c>
      <c r="E4" s="65">
        <v>39.5</v>
      </c>
      <c r="F4" s="65">
        <v>31.1</v>
      </c>
      <c r="G4" s="65">
        <v>29.9</v>
      </c>
      <c r="H4" s="65">
        <v>33.5</v>
      </c>
      <c r="I4" s="65"/>
      <c r="J4" s="68">
        <f>AVERAGE(B4:I4)</f>
        <v>35.328571428571429</v>
      </c>
      <c r="K4" s="68">
        <f>STDEV(B4:I4)</f>
        <v>4.9253474617581787</v>
      </c>
      <c r="L4" s="45">
        <f>COUNT(B4:I4)</f>
        <v>7</v>
      </c>
      <c r="M4" s="68">
        <f>SQRT(L4)</f>
        <v>2.6457513110645907</v>
      </c>
      <c r="N4" s="68">
        <f>K4/M4</f>
        <v>1.8616063577707649</v>
      </c>
      <c r="O4" s="22"/>
      <c r="Q4" s="5"/>
    </row>
    <row r="5" spans="1:18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Q5" s="5"/>
    </row>
    <row r="6" spans="1:18" x14ac:dyDescent="0.4">
      <c r="A6" s="46"/>
      <c r="B6" s="36" t="s">
        <v>1</v>
      </c>
      <c r="C6" s="37"/>
      <c r="D6" s="37"/>
      <c r="E6" s="37"/>
      <c r="F6" s="37"/>
      <c r="G6" s="37"/>
      <c r="H6" s="37"/>
      <c r="I6" s="38"/>
      <c r="J6" s="11" t="s">
        <v>13</v>
      </c>
      <c r="K6" s="4" t="s">
        <v>14</v>
      </c>
      <c r="L6" s="20" t="s">
        <v>16</v>
      </c>
      <c r="M6" s="4" t="s">
        <v>17</v>
      </c>
      <c r="N6" s="4" t="s">
        <v>15</v>
      </c>
    </row>
    <row r="7" spans="1:18" x14ac:dyDescent="0.4">
      <c r="A7" s="55" t="s">
        <v>18</v>
      </c>
      <c r="B7" s="65">
        <v>5.43</v>
      </c>
      <c r="C7" s="65">
        <v>4.4400000000000004</v>
      </c>
      <c r="D7" s="65">
        <v>4.3</v>
      </c>
      <c r="E7" s="65">
        <v>4.2699999999999996</v>
      </c>
      <c r="F7" s="65">
        <v>3.81</v>
      </c>
      <c r="G7" s="65">
        <v>2.77</v>
      </c>
      <c r="H7" s="65">
        <v>2.02</v>
      </c>
      <c r="I7" s="65">
        <v>2.395</v>
      </c>
      <c r="J7" s="68">
        <f>AVERAGE(B7:I7)</f>
        <v>3.6793749999999998</v>
      </c>
      <c r="K7" s="68">
        <f>STDEV(B7:I7)</f>
        <v>1.1725687232372717</v>
      </c>
      <c r="L7" s="45">
        <f>COUNT(B7:I7)</f>
        <v>8</v>
      </c>
      <c r="M7" s="68">
        <f>SQRT(L7)</f>
        <v>2.8284271247461903</v>
      </c>
      <c r="N7" s="68">
        <f>K7/M7</f>
        <v>0.41456564780416338</v>
      </c>
    </row>
    <row r="8" spans="1:18" x14ac:dyDescent="0.4">
      <c r="A8" s="55" t="s">
        <v>19</v>
      </c>
      <c r="B8" s="65">
        <v>51.4</v>
      </c>
      <c r="C8" s="65">
        <v>50.4</v>
      </c>
      <c r="D8" s="65">
        <v>48.8</v>
      </c>
      <c r="E8" s="65">
        <v>47</v>
      </c>
      <c r="F8" s="65">
        <v>46.2</v>
      </c>
      <c r="G8" s="65">
        <v>52.1</v>
      </c>
      <c r="H8" s="65">
        <v>50.8</v>
      </c>
      <c r="I8" s="65">
        <v>51.45</v>
      </c>
      <c r="J8" s="68">
        <f>AVERAGE(B8:I8)</f>
        <v>49.768750000000004</v>
      </c>
      <c r="K8" s="68">
        <f>STDEV(B8:I8)</f>
        <v>2.1949515939992841</v>
      </c>
      <c r="L8" s="45">
        <f>COUNT(B8:I8)</f>
        <v>8</v>
      </c>
      <c r="M8" s="68">
        <f>SQRT(L8)</f>
        <v>2.8284271247461903</v>
      </c>
      <c r="N8" s="68">
        <f>K8/M8</f>
        <v>0.77603257824655769</v>
      </c>
    </row>
    <row r="9" spans="1:18" x14ac:dyDescent="0.2">
      <c r="A9" s="55" t="s">
        <v>20</v>
      </c>
      <c r="B9" s="65">
        <v>40.299999999999997</v>
      </c>
      <c r="C9" s="65">
        <v>42.4</v>
      </c>
      <c r="D9" s="65">
        <v>44.1</v>
      </c>
      <c r="E9" s="65">
        <v>46.1</v>
      </c>
      <c r="F9" s="65">
        <v>47.3</v>
      </c>
      <c r="G9" s="65">
        <v>44.6</v>
      </c>
      <c r="H9" s="65">
        <v>46.8</v>
      </c>
      <c r="I9" s="65">
        <v>45.7</v>
      </c>
      <c r="J9" s="68">
        <f>AVERAGE(B9:I9)</f>
        <v>44.662500000000001</v>
      </c>
      <c r="K9" s="68">
        <f>STDEV(B9:I9)</f>
        <v>2.3645824155651676</v>
      </c>
      <c r="L9" s="45">
        <f>COUNT(B9:I9)</f>
        <v>8</v>
      </c>
      <c r="M9" s="68">
        <f>SQRT(L9)</f>
        <v>2.8284271247461903</v>
      </c>
      <c r="N9" s="68">
        <f>K9/M9</f>
        <v>0.83600613036029836</v>
      </c>
      <c r="R9" s="5"/>
    </row>
  </sheetData>
  <mergeCells count="2">
    <mergeCell ref="B1:I1"/>
    <mergeCell ref="B6:I6"/>
  </mergeCells>
  <phoneticPr fontId="1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E80EE-D58C-49D8-8CE2-EFACD57E927F}">
  <dimension ref="A1:AI21"/>
  <sheetViews>
    <sheetView zoomScale="54" zoomScaleNormal="50" workbookViewId="0"/>
  </sheetViews>
  <sheetFormatPr defaultRowHeight="14.25" x14ac:dyDescent="0.4"/>
  <cols>
    <col min="1" max="16384" width="9" style="2"/>
  </cols>
  <sheetData>
    <row r="1" spans="1:35" ht="18.75" customHeight="1" x14ac:dyDescent="0.4">
      <c r="A1" s="2" t="s">
        <v>64</v>
      </c>
      <c r="M1" s="2" t="s">
        <v>65</v>
      </c>
      <c r="N1" s="21"/>
      <c r="O1" s="21"/>
      <c r="P1" s="21"/>
      <c r="Q1" s="21"/>
      <c r="R1" s="21"/>
      <c r="S1" s="21"/>
      <c r="T1" s="21"/>
      <c r="U1" s="21"/>
      <c r="V1" s="21"/>
      <c r="W1" s="21"/>
      <c r="Y1" s="2" t="s">
        <v>66</v>
      </c>
    </row>
    <row r="2" spans="1:35" x14ac:dyDescent="0.4">
      <c r="A2" s="42" t="s">
        <v>57</v>
      </c>
      <c r="B2" s="36" t="s">
        <v>26</v>
      </c>
      <c r="C2" s="37"/>
      <c r="D2" s="37"/>
      <c r="E2" s="37"/>
      <c r="F2" s="38"/>
      <c r="G2" s="11" t="s">
        <v>13</v>
      </c>
      <c r="H2" s="4" t="s">
        <v>14</v>
      </c>
      <c r="I2" s="20" t="s">
        <v>16</v>
      </c>
      <c r="J2" s="4" t="s">
        <v>17</v>
      </c>
      <c r="K2" s="4" t="s">
        <v>15</v>
      </c>
      <c r="M2" s="42" t="s">
        <v>57</v>
      </c>
      <c r="N2" s="33" t="s">
        <v>26</v>
      </c>
      <c r="O2" s="33"/>
      <c r="P2" s="33"/>
      <c r="Q2" s="33"/>
      <c r="R2" s="33"/>
      <c r="S2" s="11" t="s">
        <v>13</v>
      </c>
      <c r="T2" s="4" t="s">
        <v>14</v>
      </c>
      <c r="U2" s="20" t="s">
        <v>16</v>
      </c>
      <c r="V2" s="4" t="s">
        <v>17</v>
      </c>
      <c r="W2" s="4" t="s">
        <v>15</v>
      </c>
      <c r="Y2" s="42" t="s">
        <v>57</v>
      </c>
      <c r="Z2" s="36" t="s">
        <v>67</v>
      </c>
      <c r="AA2" s="37"/>
      <c r="AB2" s="37"/>
      <c r="AC2" s="37"/>
      <c r="AD2" s="38"/>
      <c r="AE2" s="11" t="s">
        <v>13</v>
      </c>
      <c r="AF2" s="4" t="s">
        <v>14</v>
      </c>
      <c r="AG2" s="20" t="s">
        <v>16</v>
      </c>
      <c r="AH2" s="4" t="s">
        <v>17</v>
      </c>
      <c r="AI2" s="4" t="s">
        <v>15</v>
      </c>
    </row>
    <row r="3" spans="1:35" x14ac:dyDescent="0.4">
      <c r="A3" s="58">
        <v>0</v>
      </c>
      <c r="B3" s="45">
        <v>100</v>
      </c>
      <c r="C3" s="45">
        <v>100</v>
      </c>
      <c r="D3" s="45">
        <v>100</v>
      </c>
      <c r="E3" s="45"/>
      <c r="F3" s="42"/>
      <c r="G3" s="4" t="s">
        <v>27</v>
      </c>
      <c r="H3" s="4" t="s">
        <v>27</v>
      </c>
      <c r="I3" s="4" t="s">
        <v>27</v>
      </c>
      <c r="J3" s="4" t="s">
        <v>27</v>
      </c>
      <c r="K3" s="4" t="s">
        <v>27</v>
      </c>
      <c r="M3" s="58">
        <v>0</v>
      </c>
      <c r="N3" s="76">
        <v>100</v>
      </c>
      <c r="O3" s="76">
        <v>100</v>
      </c>
      <c r="P3" s="76">
        <v>100</v>
      </c>
      <c r="Q3" s="76"/>
      <c r="R3" s="42"/>
      <c r="S3" s="4" t="s">
        <v>27</v>
      </c>
      <c r="T3" s="4" t="s">
        <v>27</v>
      </c>
      <c r="U3" s="4" t="s">
        <v>27</v>
      </c>
      <c r="V3" s="4" t="s">
        <v>27</v>
      </c>
      <c r="W3" s="4" t="s">
        <v>27</v>
      </c>
      <c r="Y3" s="58">
        <v>0</v>
      </c>
      <c r="Z3" s="76">
        <v>100</v>
      </c>
      <c r="AA3" s="76">
        <v>100</v>
      </c>
      <c r="AB3" s="76">
        <v>100</v>
      </c>
      <c r="AC3" s="76"/>
      <c r="AD3" s="42"/>
      <c r="AE3" s="4" t="s">
        <v>27</v>
      </c>
      <c r="AF3" s="4" t="s">
        <v>27</v>
      </c>
      <c r="AG3" s="4" t="s">
        <v>27</v>
      </c>
      <c r="AH3" s="4" t="s">
        <v>27</v>
      </c>
      <c r="AI3" s="4" t="s">
        <v>27</v>
      </c>
    </row>
    <row r="4" spans="1:35" x14ac:dyDescent="0.4">
      <c r="A4" s="55">
        <v>1</v>
      </c>
      <c r="B4" s="51">
        <v>90.890688259109311</v>
      </c>
      <c r="C4" s="51">
        <v>91.176470588235304</v>
      </c>
      <c r="D4" s="51">
        <v>92.032686414708877</v>
      </c>
      <c r="E4" s="45"/>
      <c r="F4" s="42"/>
      <c r="G4" s="51">
        <f>AVERAGE(B4:F4)</f>
        <v>91.36661508735115</v>
      </c>
      <c r="H4" s="51">
        <f>STDEV(B4:F4)</f>
        <v>0.59426942101728464</v>
      </c>
      <c r="I4" s="45">
        <f>COUNT(B4:F4)</f>
        <v>3</v>
      </c>
      <c r="J4" s="51">
        <f>SQRT(I4)</f>
        <v>1.7320508075688772</v>
      </c>
      <c r="K4" s="51">
        <f>H4/J4</f>
        <v>0.34310161019549235</v>
      </c>
      <c r="M4" s="55">
        <v>1</v>
      </c>
      <c r="N4" s="51">
        <v>84.073672806067165</v>
      </c>
      <c r="O4" s="51">
        <v>84.780278670953919</v>
      </c>
      <c r="P4" s="51">
        <v>83.780880773361972</v>
      </c>
      <c r="Q4" s="45"/>
      <c r="R4" s="42"/>
      <c r="S4" s="51">
        <f>AVERAGE(N4:R4)</f>
        <v>84.21161075012769</v>
      </c>
      <c r="T4" s="51">
        <f>STDEV(N4:R4)</f>
        <v>0.51377932688707273</v>
      </c>
      <c r="U4" s="45">
        <f>COUNT(N4:R4)</f>
        <v>3</v>
      </c>
      <c r="V4" s="51">
        <f>SQRT(U4)</f>
        <v>1.7320508075688772</v>
      </c>
      <c r="W4" s="51">
        <f>T4/V4</f>
        <v>0.29663063268231621</v>
      </c>
      <c r="Y4" s="55">
        <v>1</v>
      </c>
      <c r="Z4" s="51">
        <v>99.046610169491515</v>
      </c>
      <c r="AA4" s="51">
        <v>99.056603773584897</v>
      </c>
      <c r="AB4" s="51">
        <v>98.94736842105263</v>
      </c>
      <c r="AC4" s="45"/>
      <c r="AD4" s="42"/>
      <c r="AE4" s="51">
        <f>AVERAGE(Z4:AD4)</f>
        <v>99.016860788043005</v>
      </c>
      <c r="AF4" s="51">
        <f>STDEV(Z4:AD4)</f>
        <v>6.0389236070167829E-2</v>
      </c>
      <c r="AG4" s="45">
        <f>COUNT(Z4:AD4)</f>
        <v>3</v>
      </c>
      <c r="AH4" s="51">
        <f>SQRT(AG4)</f>
        <v>1.7320508075688772</v>
      </c>
      <c r="AI4" s="51">
        <f>AF4/AH4</f>
        <v>3.4865741701267258E-2</v>
      </c>
    </row>
    <row r="5" spans="1:35" x14ac:dyDescent="0.4">
      <c r="A5" s="55">
        <v>2</v>
      </c>
      <c r="B5" s="51">
        <v>87.753036437246962</v>
      </c>
      <c r="C5" s="51">
        <v>88.235294117647072</v>
      </c>
      <c r="D5" s="51">
        <v>94.790602655771181</v>
      </c>
      <c r="E5" s="45"/>
      <c r="F5" s="42"/>
      <c r="G5" s="51">
        <f t="shared" ref="G5:G7" si="0">AVERAGE(B5:F5)</f>
        <v>90.259644403555072</v>
      </c>
      <c r="H5" s="51">
        <f t="shared" ref="H5:H7" si="1">STDEV(B5:F5)</f>
        <v>3.9313267646012546</v>
      </c>
      <c r="I5" s="45">
        <f t="shared" ref="I5:I7" si="2">COUNT(B5:F5)</f>
        <v>3</v>
      </c>
      <c r="J5" s="51">
        <f t="shared" ref="J5:J6" si="3">SQRT(I5)</f>
        <v>1.7320508075688772</v>
      </c>
      <c r="K5" s="51">
        <f t="shared" ref="K5:K7" si="4">H5/J5</f>
        <v>2.2697525658149149</v>
      </c>
      <c r="M5" s="55">
        <v>2</v>
      </c>
      <c r="N5" s="51">
        <v>60.780065005417114</v>
      </c>
      <c r="O5" s="51">
        <v>56.59163987138264</v>
      </c>
      <c r="P5" s="51">
        <v>58.968850698174016</v>
      </c>
      <c r="Q5" s="45"/>
      <c r="R5" s="42"/>
      <c r="S5" s="51">
        <f t="shared" ref="S5:S7" si="5">AVERAGE(N5:R5)</f>
        <v>58.780185191657921</v>
      </c>
      <c r="T5" s="51">
        <f t="shared" ref="T5:T7" si="6">STDEV(N5:R5)</f>
        <v>2.1005766543653333</v>
      </c>
      <c r="U5" s="45">
        <f t="shared" ref="U5:U7" si="7">COUNT(N5:R5)</f>
        <v>3</v>
      </c>
      <c r="V5" s="51">
        <f t="shared" ref="V5:V6" si="8">SQRT(U5)</f>
        <v>1.7320508075688772</v>
      </c>
      <c r="W5" s="51">
        <f t="shared" ref="W5:W7" si="9">T5/V5</f>
        <v>1.2127684968512686</v>
      </c>
      <c r="Y5" s="55">
        <v>2</v>
      </c>
      <c r="Z5" s="51">
        <v>98.834745762711847</v>
      </c>
      <c r="AA5" s="51">
        <v>97.798742138364773</v>
      </c>
      <c r="AB5" s="51">
        <v>99.578947368421041</v>
      </c>
      <c r="AC5" s="45"/>
      <c r="AD5" s="42"/>
      <c r="AE5" s="51">
        <f t="shared" ref="AE5:AE7" si="10">AVERAGE(Z5:AD5)</f>
        <v>98.737478423165882</v>
      </c>
      <c r="AF5" s="51">
        <f t="shared" ref="AF5:AF7" si="11">STDEV(Z5:AD5)</f>
        <v>0.89407961993699658</v>
      </c>
      <c r="AG5" s="45">
        <f t="shared" ref="AG5:AG7" si="12">COUNT(Z5:AD5)</f>
        <v>3</v>
      </c>
      <c r="AH5" s="51">
        <f t="shared" ref="AH5:AH6" si="13">SQRT(AG5)</f>
        <v>1.7320508075688772</v>
      </c>
      <c r="AI5" s="51">
        <f t="shared" ref="AI5:AI7" si="14">AF5/AH5</f>
        <v>0.51619710924758333</v>
      </c>
    </row>
    <row r="6" spans="1:35" x14ac:dyDescent="0.4">
      <c r="A6" s="55">
        <v>3</v>
      </c>
      <c r="B6" s="51">
        <v>90.587044534412954</v>
      </c>
      <c r="C6" s="51">
        <v>90.162271805273846</v>
      </c>
      <c r="D6" s="51">
        <v>88.968335035750755</v>
      </c>
      <c r="E6" s="45"/>
      <c r="F6" s="42"/>
      <c r="G6" s="51">
        <f t="shared" si="0"/>
        <v>89.905883791812514</v>
      </c>
      <c r="H6" s="51">
        <f t="shared" si="1"/>
        <v>0.8392593284258395</v>
      </c>
      <c r="I6" s="45">
        <f t="shared" si="2"/>
        <v>3</v>
      </c>
      <c r="J6" s="51">
        <f t="shared" si="3"/>
        <v>1.7320508075688772</v>
      </c>
      <c r="K6" s="51">
        <f t="shared" si="4"/>
        <v>0.48454659918656301</v>
      </c>
      <c r="M6" s="55">
        <v>3</v>
      </c>
      <c r="N6" s="51">
        <v>52.112676056338039</v>
      </c>
      <c r="O6" s="51">
        <v>46.302250803858527</v>
      </c>
      <c r="P6" s="51">
        <v>50.805585392051555</v>
      </c>
      <c r="Q6" s="45"/>
      <c r="R6" s="42"/>
      <c r="S6" s="51">
        <f t="shared" si="5"/>
        <v>49.740170750749371</v>
      </c>
      <c r="T6" s="51">
        <f t="shared" si="6"/>
        <v>3.0482112249791169</v>
      </c>
      <c r="U6" s="45">
        <f t="shared" si="7"/>
        <v>3</v>
      </c>
      <c r="V6" s="51">
        <f t="shared" si="8"/>
        <v>1.7320508075688772</v>
      </c>
      <c r="W6" s="51">
        <f t="shared" si="9"/>
        <v>1.7598855712885322</v>
      </c>
      <c r="Y6" s="55">
        <v>3</v>
      </c>
      <c r="Z6" s="51">
        <v>95.656779661016941</v>
      </c>
      <c r="AA6" s="51">
        <v>92.87211740041927</v>
      </c>
      <c r="AB6" s="51">
        <v>93.89473684210526</v>
      </c>
      <c r="AC6" s="45"/>
      <c r="AD6" s="42"/>
      <c r="AE6" s="51">
        <f t="shared" si="10"/>
        <v>94.141211301180491</v>
      </c>
      <c r="AF6" s="51">
        <f t="shared" si="11"/>
        <v>1.4085979627386775</v>
      </c>
      <c r="AG6" s="45">
        <f t="shared" si="12"/>
        <v>3</v>
      </c>
      <c r="AH6" s="51">
        <f t="shared" si="13"/>
        <v>1.7320508075688772</v>
      </c>
      <c r="AI6" s="51">
        <f t="shared" si="14"/>
        <v>0.81325441296713397</v>
      </c>
    </row>
    <row r="7" spans="1:35" x14ac:dyDescent="0.4">
      <c r="A7" s="55">
        <v>4</v>
      </c>
      <c r="B7" s="51">
        <v>88.360323886639677</v>
      </c>
      <c r="C7" s="51">
        <v>90.263691683569974</v>
      </c>
      <c r="D7" s="51">
        <v>91.726251276813059</v>
      </c>
      <c r="E7" s="45"/>
      <c r="F7" s="42"/>
      <c r="G7" s="51">
        <f t="shared" si="0"/>
        <v>90.116755615674222</v>
      </c>
      <c r="H7" s="51">
        <f t="shared" si="1"/>
        <v>1.6877675950842121</v>
      </c>
      <c r="I7" s="45">
        <f t="shared" si="2"/>
        <v>3</v>
      </c>
      <c r="J7" s="51">
        <f>SQRT(I7)</f>
        <v>1.7320508075688772</v>
      </c>
      <c r="K7" s="51">
        <f t="shared" si="4"/>
        <v>0.97443307535139723</v>
      </c>
      <c r="M7" s="55">
        <v>4</v>
      </c>
      <c r="N7" s="51">
        <v>38.894907908992415</v>
      </c>
      <c r="O7" s="51">
        <v>42.015005359056815</v>
      </c>
      <c r="P7" s="51">
        <v>43.286788399570355</v>
      </c>
      <c r="Q7" s="45"/>
      <c r="R7" s="42"/>
      <c r="S7" s="51">
        <f t="shared" si="5"/>
        <v>41.39890055587319</v>
      </c>
      <c r="T7" s="51">
        <f t="shared" si="6"/>
        <v>2.2598323847708763</v>
      </c>
      <c r="U7" s="45">
        <f t="shared" si="7"/>
        <v>3</v>
      </c>
      <c r="V7" s="51">
        <f>SQRT(U7)</f>
        <v>1.7320508075688772</v>
      </c>
      <c r="W7" s="51">
        <f t="shared" si="9"/>
        <v>1.3047148356708995</v>
      </c>
      <c r="Y7" s="55">
        <v>4</v>
      </c>
      <c r="Z7" s="51">
        <v>85.487288135593218</v>
      </c>
      <c r="AA7" s="51">
        <v>81.027253668763095</v>
      </c>
      <c r="AB7" s="51">
        <v>85.263157894736835</v>
      </c>
      <c r="AC7" s="45"/>
      <c r="AD7" s="42"/>
      <c r="AE7" s="51">
        <f t="shared" si="10"/>
        <v>83.925899899697711</v>
      </c>
      <c r="AF7" s="51">
        <f t="shared" si="11"/>
        <v>2.5128014386935149</v>
      </c>
      <c r="AG7" s="45">
        <f t="shared" si="12"/>
        <v>3</v>
      </c>
      <c r="AH7" s="51">
        <f>SQRT(AG7)</f>
        <v>1.7320508075688772</v>
      </c>
      <c r="AI7" s="51">
        <f t="shared" si="14"/>
        <v>1.4507665870497799</v>
      </c>
    </row>
    <row r="8" spans="1:35" x14ac:dyDescent="0.4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14.25" customHeight="1" x14ac:dyDescent="0.4">
      <c r="A9" s="42" t="s">
        <v>57</v>
      </c>
      <c r="B9" s="36" t="s">
        <v>5</v>
      </c>
      <c r="C9" s="37"/>
      <c r="D9" s="37"/>
      <c r="E9" s="37"/>
      <c r="F9" s="38"/>
      <c r="G9" s="11" t="s">
        <v>13</v>
      </c>
      <c r="H9" s="4" t="s">
        <v>14</v>
      </c>
      <c r="I9" s="20" t="s">
        <v>16</v>
      </c>
      <c r="J9" s="4" t="s">
        <v>17</v>
      </c>
      <c r="K9" s="4" t="s">
        <v>15</v>
      </c>
      <c r="M9" s="42" t="s">
        <v>57</v>
      </c>
      <c r="N9" s="36" t="s">
        <v>5</v>
      </c>
      <c r="O9" s="37"/>
      <c r="P9" s="37"/>
      <c r="Q9" s="37"/>
      <c r="R9" s="38"/>
      <c r="S9" s="11" t="s">
        <v>13</v>
      </c>
      <c r="T9" s="4" t="s">
        <v>14</v>
      </c>
      <c r="U9" s="20" t="s">
        <v>16</v>
      </c>
      <c r="V9" s="4" t="s">
        <v>17</v>
      </c>
      <c r="W9" s="4" t="s">
        <v>15</v>
      </c>
      <c r="Y9" s="42" t="s">
        <v>57</v>
      </c>
      <c r="Z9" s="36" t="s">
        <v>5</v>
      </c>
      <c r="AA9" s="37"/>
      <c r="AB9" s="37"/>
      <c r="AC9" s="37"/>
      <c r="AD9" s="38"/>
      <c r="AE9" s="11" t="s">
        <v>13</v>
      </c>
      <c r="AF9" s="4" t="s">
        <v>14</v>
      </c>
      <c r="AG9" s="20" t="s">
        <v>16</v>
      </c>
      <c r="AH9" s="4" t="s">
        <v>17</v>
      </c>
      <c r="AI9" s="4" t="s">
        <v>15</v>
      </c>
    </row>
    <row r="10" spans="1:35" x14ac:dyDescent="0.4">
      <c r="A10" s="58">
        <v>0</v>
      </c>
      <c r="B10" s="45">
        <v>100</v>
      </c>
      <c r="C10" s="45">
        <v>100</v>
      </c>
      <c r="D10" s="45">
        <v>100</v>
      </c>
      <c r="E10" s="45">
        <v>100</v>
      </c>
      <c r="F10" s="45"/>
      <c r="G10" s="4" t="s">
        <v>27</v>
      </c>
      <c r="H10" s="4" t="s">
        <v>27</v>
      </c>
      <c r="I10" s="4" t="s">
        <v>27</v>
      </c>
      <c r="J10" s="4" t="s">
        <v>27</v>
      </c>
      <c r="K10" s="4" t="s">
        <v>27</v>
      </c>
      <c r="M10" s="58">
        <v>0</v>
      </c>
      <c r="N10" s="45">
        <v>100</v>
      </c>
      <c r="O10" s="45">
        <v>100</v>
      </c>
      <c r="P10" s="45">
        <v>100</v>
      </c>
      <c r="Q10" s="45">
        <v>100</v>
      </c>
      <c r="R10" s="45"/>
      <c r="S10" s="4" t="s">
        <v>27</v>
      </c>
      <c r="T10" s="4" t="s">
        <v>27</v>
      </c>
      <c r="U10" s="4" t="s">
        <v>27</v>
      </c>
      <c r="V10" s="4" t="s">
        <v>27</v>
      </c>
      <c r="W10" s="4" t="s">
        <v>27</v>
      </c>
      <c r="Y10" s="58">
        <v>0</v>
      </c>
      <c r="Z10" s="45">
        <v>100</v>
      </c>
      <c r="AA10" s="45">
        <v>100</v>
      </c>
      <c r="AB10" s="45">
        <v>100</v>
      </c>
      <c r="AC10" s="45">
        <v>100</v>
      </c>
      <c r="AD10" s="45"/>
      <c r="AE10" s="4" t="s">
        <v>27</v>
      </c>
      <c r="AF10" s="4" t="s">
        <v>27</v>
      </c>
      <c r="AG10" s="4" t="s">
        <v>27</v>
      </c>
      <c r="AH10" s="4" t="s">
        <v>27</v>
      </c>
      <c r="AI10" s="4" t="s">
        <v>27</v>
      </c>
    </row>
    <row r="11" spans="1:35" x14ac:dyDescent="0.4">
      <c r="A11" s="55">
        <v>1</v>
      </c>
      <c r="B11" s="51">
        <v>30.383480825958703</v>
      </c>
      <c r="C11" s="51">
        <v>35.402684563758392</v>
      </c>
      <c r="D11" s="51">
        <v>61.527581329561521</v>
      </c>
      <c r="E11" s="51">
        <v>35.3515625</v>
      </c>
      <c r="F11" s="45"/>
      <c r="G11" s="51">
        <f>AVERAGE(B11:F11)</f>
        <v>40.666327304819653</v>
      </c>
      <c r="H11" s="51">
        <f>STDEV(B11:F11)</f>
        <v>14.105336000118404</v>
      </c>
      <c r="I11" s="45">
        <f>COUNT(B11:F11)</f>
        <v>4</v>
      </c>
      <c r="J11" s="45">
        <f>SQRT(I11)</f>
        <v>2</v>
      </c>
      <c r="K11" s="51">
        <f>H11/J11</f>
        <v>7.0526680000592021</v>
      </c>
      <c r="M11" s="55">
        <v>1</v>
      </c>
      <c r="N11" s="51">
        <v>33.804809052333802</v>
      </c>
      <c r="O11" s="51">
        <v>30.839002267573694</v>
      </c>
      <c r="P11" s="51">
        <v>42.750373692077723</v>
      </c>
      <c r="Q11" s="51">
        <v>36.013986013986013</v>
      </c>
      <c r="R11" s="45"/>
      <c r="S11" s="51">
        <f>AVERAGE(N11:R11)</f>
        <v>35.852042756492807</v>
      </c>
      <c r="T11" s="51">
        <f>STDEV(N11:R11)</f>
        <v>5.0640871536234604</v>
      </c>
      <c r="U11" s="45">
        <f>COUNT(N11:R11)</f>
        <v>4</v>
      </c>
      <c r="V11" s="45">
        <f>SQRT(U11)</f>
        <v>2</v>
      </c>
      <c r="W11" s="51">
        <f>T11/V11</f>
        <v>2.5320435768117302</v>
      </c>
      <c r="Y11" s="55">
        <v>1</v>
      </c>
      <c r="Z11" s="51">
        <v>86.455331412103746</v>
      </c>
      <c r="AA11" s="51">
        <v>82.762691853600927</v>
      </c>
      <c r="AB11" s="51">
        <v>92.097701149425276</v>
      </c>
      <c r="AC11" s="51">
        <v>92.160278745644604</v>
      </c>
      <c r="AD11" s="45"/>
      <c r="AE11" s="51">
        <f>AVERAGE(Z11:AD11)</f>
        <v>88.369000790193638</v>
      </c>
      <c r="AF11" s="51">
        <f>STDEV(Z11:AD11)</f>
        <v>4.5960064289765326</v>
      </c>
      <c r="AG11" s="45">
        <f>COUNT(Z11:AD11)</f>
        <v>4</v>
      </c>
      <c r="AH11" s="45">
        <f>SQRT(AG11)</f>
        <v>2</v>
      </c>
      <c r="AI11" s="51">
        <f>AF11/AH11</f>
        <v>2.2980032144882663</v>
      </c>
    </row>
    <row r="12" spans="1:35" x14ac:dyDescent="0.4">
      <c r="A12" s="55">
        <v>2</v>
      </c>
      <c r="B12" s="51">
        <v>19.911504424778762</v>
      </c>
      <c r="C12" s="51">
        <v>33.053691275167786</v>
      </c>
      <c r="D12" s="51">
        <v>34.512022630834508</v>
      </c>
      <c r="E12" s="51">
        <v>8.14453125</v>
      </c>
      <c r="F12" s="45"/>
      <c r="G12" s="51">
        <f t="shared" ref="G12:G14" si="15">AVERAGE(B12:F12)</f>
        <v>23.905437395195264</v>
      </c>
      <c r="H12" s="51">
        <f t="shared" ref="H12:H14" si="16">STDEV(B12:F12)</f>
        <v>12.390155534444096</v>
      </c>
      <c r="I12" s="45">
        <f t="shared" ref="I12:I14" si="17">COUNT(B12:F12)</f>
        <v>4</v>
      </c>
      <c r="J12" s="45">
        <f t="shared" ref="J12:J13" si="18">SQRT(I12)</f>
        <v>2</v>
      </c>
      <c r="K12" s="51">
        <f t="shared" ref="K12:K14" si="19">H12/J12</f>
        <v>6.1950777672220481</v>
      </c>
      <c r="M12" s="55">
        <v>2</v>
      </c>
      <c r="N12" s="51">
        <v>10.537482319660537</v>
      </c>
      <c r="O12" s="51">
        <v>14.172335600907029</v>
      </c>
      <c r="P12" s="51">
        <v>11.360239162929744</v>
      </c>
      <c r="Q12" s="51">
        <v>11.958041958041957</v>
      </c>
      <c r="R12" s="45"/>
      <c r="S12" s="51">
        <f t="shared" ref="S12:S14" si="20">AVERAGE(N12:R12)</f>
        <v>12.007024760384816</v>
      </c>
      <c r="T12" s="51">
        <f t="shared" ref="T12:T14" si="21">STDEV(N12:R12)</f>
        <v>1.5565835393765024</v>
      </c>
      <c r="U12" s="45">
        <f t="shared" ref="U12:U14" si="22">COUNT(N12:R12)</f>
        <v>4</v>
      </c>
      <c r="V12" s="45">
        <f t="shared" ref="V12:V13" si="23">SQRT(U12)</f>
        <v>2</v>
      </c>
      <c r="W12" s="51">
        <f t="shared" ref="W12:W14" si="24">T12/V12</f>
        <v>0.7782917696882512</v>
      </c>
      <c r="Y12" s="55">
        <v>2</v>
      </c>
      <c r="Z12" s="51">
        <v>73.342939481268004</v>
      </c>
      <c r="AA12" s="51">
        <v>76.387249114521836</v>
      </c>
      <c r="AB12" s="51">
        <v>77.442528735632195</v>
      </c>
      <c r="AC12" s="51">
        <v>72.99651567944251</v>
      </c>
      <c r="AD12" s="45"/>
      <c r="AE12" s="51">
        <f t="shared" ref="AE12:AE14" si="25">AVERAGE(Z12:AD12)</f>
        <v>75.04230825271614</v>
      </c>
      <c r="AF12" s="51">
        <f t="shared" ref="AF12:AF14" si="26">STDEV(Z12:AD12)</f>
        <v>2.2093019834779724</v>
      </c>
      <c r="AG12" s="45">
        <f t="shared" ref="AG12:AG14" si="27">COUNT(Z12:AD12)</f>
        <v>4</v>
      </c>
      <c r="AH12" s="45">
        <f t="shared" ref="AH12:AH13" si="28">SQRT(AG12)</f>
        <v>2</v>
      </c>
      <c r="AI12" s="51">
        <f t="shared" ref="AI12:AI14" si="29">AF12/AH12</f>
        <v>1.1046509917389862</v>
      </c>
    </row>
    <row r="13" spans="1:35" x14ac:dyDescent="0.4">
      <c r="A13" s="55">
        <v>3</v>
      </c>
      <c r="B13" s="51">
        <v>10.23598820058997</v>
      </c>
      <c r="C13" s="51">
        <v>17.281879194630871</v>
      </c>
      <c r="D13" s="51">
        <v>12.362093352192362</v>
      </c>
      <c r="E13" s="51">
        <v>1.03515625</v>
      </c>
      <c r="F13" s="45"/>
      <c r="G13" s="51">
        <f t="shared" si="15"/>
        <v>10.2287792493533</v>
      </c>
      <c r="H13" s="51">
        <f t="shared" si="16"/>
        <v>6.8024506300465593</v>
      </c>
      <c r="I13" s="45">
        <f t="shared" si="17"/>
        <v>4</v>
      </c>
      <c r="J13" s="45">
        <f t="shared" si="18"/>
        <v>2</v>
      </c>
      <c r="K13" s="51">
        <f t="shared" si="19"/>
        <v>3.4012253150232796</v>
      </c>
      <c r="M13" s="55">
        <v>3</v>
      </c>
      <c r="N13" s="51">
        <v>4.2857142857142847</v>
      </c>
      <c r="O13" s="51">
        <v>5.4648526077097506</v>
      </c>
      <c r="P13" s="51">
        <v>2.3617339312406576</v>
      </c>
      <c r="Q13" s="51">
        <v>3.5489510489510483</v>
      </c>
      <c r="R13" s="45"/>
      <c r="S13" s="51">
        <f t="shared" si="20"/>
        <v>3.9153129684039354</v>
      </c>
      <c r="T13" s="51">
        <f t="shared" si="21"/>
        <v>1.3020623526267363</v>
      </c>
      <c r="U13" s="45">
        <f t="shared" si="22"/>
        <v>4</v>
      </c>
      <c r="V13" s="45">
        <f t="shared" si="23"/>
        <v>2</v>
      </c>
      <c r="W13" s="51">
        <f t="shared" si="24"/>
        <v>0.65103117631336815</v>
      </c>
      <c r="Y13" s="55">
        <v>3</v>
      </c>
      <c r="Z13" s="51">
        <v>36.1671469740634</v>
      </c>
      <c r="AA13" s="51">
        <v>43.09327036599764</v>
      </c>
      <c r="AB13" s="51">
        <v>29.022988505747126</v>
      </c>
      <c r="AC13" s="51">
        <v>40.069686411149824</v>
      </c>
      <c r="AD13" s="45"/>
      <c r="AE13" s="51">
        <f t="shared" si="25"/>
        <v>37.088273064239495</v>
      </c>
      <c r="AF13" s="51">
        <f t="shared" si="26"/>
        <v>6.0785444097173107</v>
      </c>
      <c r="AG13" s="45">
        <f t="shared" si="27"/>
        <v>4</v>
      </c>
      <c r="AH13" s="45">
        <f t="shared" si="28"/>
        <v>2</v>
      </c>
      <c r="AI13" s="51">
        <f t="shared" si="29"/>
        <v>3.0392722048586553</v>
      </c>
    </row>
    <row r="14" spans="1:35" x14ac:dyDescent="0.4">
      <c r="A14" s="55">
        <v>4</v>
      </c>
      <c r="B14" s="51">
        <v>5.4867256637168147</v>
      </c>
      <c r="C14" s="51">
        <v>7.2483221476510069</v>
      </c>
      <c r="D14" s="51">
        <v>7.6520509193776522</v>
      </c>
      <c r="E14" s="51">
        <v>4.0625</v>
      </c>
      <c r="F14" s="45"/>
      <c r="G14" s="51">
        <f t="shared" si="15"/>
        <v>6.1123996826863678</v>
      </c>
      <c r="H14" s="51">
        <f t="shared" si="16"/>
        <v>1.6587548004600263</v>
      </c>
      <c r="I14" s="45">
        <f t="shared" si="17"/>
        <v>4</v>
      </c>
      <c r="J14" s="45">
        <f>SQRT(I14)</f>
        <v>2</v>
      </c>
      <c r="K14" s="51">
        <f t="shared" si="19"/>
        <v>0.82937740023001316</v>
      </c>
      <c r="M14" s="55">
        <v>4</v>
      </c>
      <c r="N14" s="51">
        <v>1.5700141442715703</v>
      </c>
      <c r="O14" s="51">
        <v>1.3378684807256234</v>
      </c>
      <c r="P14" s="51">
        <v>1.1360239162929746</v>
      </c>
      <c r="Q14" s="51">
        <v>1.6783216783216783</v>
      </c>
      <c r="R14" s="45"/>
      <c r="S14" s="51">
        <f t="shared" si="20"/>
        <v>1.4305570549029616</v>
      </c>
      <c r="T14" s="51">
        <f t="shared" si="21"/>
        <v>0.24233346853420853</v>
      </c>
      <c r="U14" s="45">
        <f t="shared" si="22"/>
        <v>4</v>
      </c>
      <c r="V14" s="45">
        <f>SQRT(U14)</f>
        <v>2</v>
      </c>
      <c r="W14" s="51">
        <f t="shared" si="24"/>
        <v>0.12116673426710427</v>
      </c>
      <c r="Y14" s="55">
        <v>4</v>
      </c>
      <c r="Z14" s="51">
        <v>16.570605187319885</v>
      </c>
      <c r="AA14" s="51">
        <v>14.521841794569069</v>
      </c>
      <c r="AB14" s="51">
        <v>15.086206896551726</v>
      </c>
      <c r="AC14" s="51">
        <v>10.905923344947736</v>
      </c>
      <c r="AD14" s="45"/>
      <c r="AE14" s="51">
        <f t="shared" si="25"/>
        <v>14.271144305847105</v>
      </c>
      <c r="AF14" s="51">
        <f t="shared" si="26"/>
        <v>2.4041220655863431</v>
      </c>
      <c r="AG14" s="45">
        <f t="shared" si="27"/>
        <v>4</v>
      </c>
      <c r="AH14" s="45">
        <f>SQRT(AG14)</f>
        <v>2</v>
      </c>
      <c r="AI14" s="51">
        <f t="shared" si="29"/>
        <v>1.2020610327931716</v>
      </c>
    </row>
    <row r="15" spans="1:35" x14ac:dyDescent="0.4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x14ac:dyDescent="0.4">
      <c r="A16" s="42" t="s">
        <v>57</v>
      </c>
      <c r="B16" s="36" t="s">
        <v>1</v>
      </c>
      <c r="C16" s="37"/>
      <c r="D16" s="37"/>
      <c r="E16" s="37"/>
      <c r="F16" s="38"/>
      <c r="G16" s="11" t="s">
        <v>13</v>
      </c>
      <c r="H16" s="4" t="s">
        <v>14</v>
      </c>
      <c r="I16" s="20" t="s">
        <v>16</v>
      </c>
      <c r="J16" s="4" t="s">
        <v>17</v>
      </c>
      <c r="K16" s="4" t="s">
        <v>15</v>
      </c>
      <c r="M16" s="42" t="s">
        <v>57</v>
      </c>
      <c r="N16" s="36" t="s">
        <v>1</v>
      </c>
      <c r="O16" s="37"/>
      <c r="P16" s="37"/>
      <c r="Q16" s="37"/>
      <c r="R16" s="38"/>
      <c r="S16" s="11" t="s">
        <v>13</v>
      </c>
      <c r="T16" s="4" t="s">
        <v>14</v>
      </c>
      <c r="U16" s="20" t="s">
        <v>16</v>
      </c>
      <c r="V16" s="4" t="s">
        <v>17</v>
      </c>
      <c r="W16" s="4" t="s">
        <v>15</v>
      </c>
      <c r="Y16" s="42" t="s">
        <v>57</v>
      </c>
      <c r="Z16" s="36" t="s">
        <v>1</v>
      </c>
      <c r="AA16" s="37"/>
      <c r="AB16" s="37"/>
      <c r="AC16" s="37"/>
      <c r="AD16" s="38"/>
      <c r="AE16" s="11" t="s">
        <v>13</v>
      </c>
      <c r="AF16" s="4" t="s">
        <v>14</v>
      </c>
      <c r="AG16" s="20" t="s">
        <v>16</v>
      </c>
      <c r="AH16" s="4" t="s">
        <v>17</v>
      </c>
      <c r="AI16" s="4" t="s">
        <v>15</v>
      </c>
    </row>
    <row r="17" spans="1:35" x14ac:dyDescent="0.4">
      <c r="A17" s="58">
        <v>0</v>
      </c>
      <c r="B17" s="45">
        <v>100</v>
      </c>
      <c r="C17" s="45">
        <v>100</v>
      </c>
      <c r="D17" s="45">
        <v>100</v>
      </c>
      <c r="E17" s="45">
        <v>100</v>
      </c>
      <c r="F17" s="45">
        <v>100</v>
      </c>
      <c r="G17" s="4" t="s">
        <v>27</v>
      </c>
      <c r="H17" s="4" t="s">
        <v>27</v>
      </c>
      <c r="I17" s="4" t="s">
        <v>27</v>
      </c>
      <c r="J17" s="4" t="s">
        <v>27</v>
      </c>
      <c r="K17" s="4" t="s">
        <v>27</v>
      </c>
      <c r="M17" s="58">
        <v>0</v>
      </c>
      <c r="N17" s="45">
        <v>100</v>
      </c>
      <c r="O17" s="45">
        <v>100</v>
      </c>
      <c r="P17" s="45">
        <v>100</v>
      </c>
      <c r="Q17" s="45">
        <v>100</v>
      </c>
      <c r="R17" s="45">
        <v>100</v>
      </c>
      <c r="S17" s="4" t="s">
        <v>27</v>
      </c>
      <c r="T17" s="4" t="s">
        <v>27</v>
      </c>
      <c r="U17" s="4" t="s">
        <v>27</v>
      </c>
      <c r="V17" s="4" t="s">
        <v>27</v>
      </c>
      <c r="W17" s="4" t="s">
        <v>27</v>
      </c>
      <c r="Y17" s="58">
        <v>0</v>
      </c>
      <c r="Z17" s="45">
        <v>100</v>
      </c>
      <c r="AA17" s="45">
        <v>100</v>
      </c>
      <c r="AB17" s="45">
        <v>100</v>
      </c>
      <c r="AC17" s="45">
        <v>100</v>
      </c>
      <c r="AD17" s="45">
        <v>100</v>
      </c>
      <c r="AE17" s="4" t="s">
        <v>27</v>
      </c>
      <c r="AF17" s="4" t="s">
        <v>27</v>
      </c>
      <c r="AG17" s="4" t="s">
        <v>27</v>
      </c>
      <c r="AH17" s="4" t="s">
        <v>27</v>
      </c>
      <c r="AI17" s="4" t="s">
        <v>27</v>
      </c>
    </row>
    <row r="18" spans="1:35" x14ac:dyDescent="0.4">
      <c r="A18" s="55">
        <v>1</v>
      </c>
      <c r="B18" s="51">
        <v>36.804853387259854</v>
      </c>
      <c r="C18" s="51">
        <v>52.014652014652007</v>
      </c>
      <c r="D18" s="51">
        <v>51.198630136986303</v>
      </c>
      <c r="E18" s="51">
        <v>41.709401709401703</v>
      </c>
      <c r="F18" s="51">
        <v>61.229946524064175</v>
      </c>
      <c r="G18" s="51">
        <f>AVERAGE(B18:F18)</f>
        <v>48.591496754472814</v>
      </c>
      <c r="H18" s="51">
        <f>STDEV(B18:F18)</f>
        <v>9.5463833866973697</v>
      </c>
      <c r="I18" s="45">
        <f>COUNT(B18:F18)</f>
        <v>5</v>
      </c>
      <c r="J18" s="51">
        <f>SQRT(I18)</f>
        <v>2.2360679774997898</v>
      </c>
      <c r="K18" s="51">
        <f>H18/J18</f>
        <v>4.2692724383859959</v>
      </c>
      <c r="M18" s="55">
        <v>1</v>
      </c>
      <c r="N18" s="51">
        <v>66.73532440782698</v>
      </c>
      <c r="O18" s="51">
        <v>65.834279228149839</v>
      </c>
      <c r="P18" s="51">
        <v>53.542234332425068</v>
      </c>
      <c r="Q18" s="51">
        <v>52.160493827160494</v>
      </c>
      <c r="R18" s="51">
        <v>63.407407407407405</v>
      </c>
      <c r="S18" s="51">
        <f>AVERAGE(N18:R18)</f>
        <v>60.335947840593953</v>
      </c>
      <c r="T18" s="51">
        <f>STDEV(N18:R18)</f>
        <v>6.9571927514632739</v>
      </c>
      <c r="U18" s="45">
        <f>COUNT(N18:R18)</f>
        <v>5</v>
      </c>
      <c r="V18" s="51">
        <f>SQRT(U18)</f>
        <v>2.2360679774997898</v>
      </c>
      <c r="W18" s="51">
        <f>T18/V18</f>
        <v>3.1113511849681359</v>
      </c>
      <c r="Y18" s="55">
        <v>1</v>
      </c>
      <c r="Z18" s="51">
        <v>91.791044776119406</v>
      </c>
      <c r="AA18" s="51">
        <v>92.982456140350877</v>
      </c>
      <c r="AB18" s="51">
        <v>99.714285714285708</v>
      </c>
      <c r="AC18" s="51">
        <v>99.518459069020864</v>
      </c>
      <c r="AD18" s="51">
        <v>93.942614240170045</v>
      </c>
      <c r="AE18" s="51">
        <f>AVERAGE(Z18:AD18)</f>
        <v>95.58977198798938</v>
      </c>
      <c r="AF18" s="51">
        <f>STDEV(Z18:AD18)</f>
        <v>3.7545888145314952</v>
      </c>
      <c r="AG18" s="45">
        <f>COUNT(Z18:AD18)</f>
        <v>5</v>
      </c>
      <c r="AH18" s="51">
        <f>SQRT(AG18)</f>
        <v>2.2360679774997898</v>
      </c>
      <c r="AI18" s="51">
        <f>AF18/AH18</f>
        <v>1.6791031633705547</v>
      </c>
    </row>
    <row r="19" spans="1:35" x14ac:dyDescent="0.4">
      <c r="A19" s="55">
        <v>2</v>
      </c>
      <c r="B19" s="51">
        <v>25.480283114256824</v>
      </c>
      <c r="C19" s="51">
        <v>30.647130647130648</v>
      </c>
      <c r="D19" s="51">
        <v>18.150684931506849</v>
      </c>
      <c r="E19" s="51">
        <v>16.632478632478634</v>
      </c>
      <c r="F19" s="51">
        <v>23.262032085561497</v>
      </c>
      <c r="G19" s="51">
        <f t="shared" ref="G19:G21" si="30">AVERAGE(B19:F19)</f>
        <v>22.834521882186891</v>
      </c>
      <c r="H19" s="51">
        <f t="shared" ref="H19:H21" si="31">STDEV(B19:F19)</f>
        <v>5.6706115683627303</v>
      </c>
      <c r="I19" s="45">
        <f t="shared" ref="I19:I21" si="32">COUNT(B19:F19)</f>
        <v>5</v>
      </c>
      <c r="J19" s="51">
        <f t="shared" ref="J19:J20" si="33">SQRT(I19)</f>
        <v>2.2360679774997898</v>
      </c>
      <c r="K19" s="51">
        <f t="shared" ref="K19:K21" si="34">H19/J19</f>
        <v>2.5359745881711522</v>
      </c>
      <c r="M19" s="55">
        <v>2</v>
      </c>
      <c r="N19" s="51">
        <v>18.846549948506699</v>
      </c>
      <c r="O19" s="51">
        <v>23.723041997729851</v>
      </c>
      <c r="P19" s="51">
        <v>17.302452316076291</v>
      </c>
      <c r="Q19" s="51">
        <v>14.290123456790123</v>
      </c>
      <c r="R19" s="51">
        <v>28.148148148148149</v>
      </c>
      <c r="S19" s="51">
        <f t="shared" ref="S19:S21" si="35">AVERAGE(N19:R19)</f>
        <v>20.462063173450225</v>
      </c>
      <c r="T19" s="51">
        <f t="shared" ref="T19:T21" si="36">STDEV(N19:R19)</f>
        <v>5.4862498290445636</v>
      </c>
      <c r="U19" s="45">
        <f t="shared" ref="U19:U21" si="37">COUNT(N19:R19)</f>
        <v>5</v>
      </c>
      <c r="V19" s="51">
        <f t="shared" ref="V19:V20" si="38">SQRT(U19)</f>
        <v>2.2360679774997898</v>
      </c>
      <c r="W19" s="51">
        <f t="shared" ref="W19:W21" si="39">T19/V19</f>
        <v>2.4535255118580488</v>
      </c>
      <c r="Y19" s="55">
        <v>2</v>
      </c>
      <c r="Z19" s="51">
        <v>85.394456289978677</v>
      </c>
      <c r="AA19" s="51">
        <v>91.228070175438589</v>
      </c>
      <c r="AB19" s="51">
        <v>80</v>
      </c>
      <c r="AC19" s="51">
        <v>89.727126805778497</v>
      </c>
      <c r="AD19" s="51">
        <v>74.282678002125408</v>
      </c>
      <c r="AE19" s="51">
        <f t="shared" ref="AE19:AE21" si="40">AVERAGE(Z19:AD19)</f>
        <v>84.126466254664223</v>
      </c>
      <c r="AF19" s="51">
        <f t="shared" ref="AF19:AF21" si="41">STDEV(Z19:AD19)</f>
        <v>7.0238142504220242</v>
      </c>
      <c r="AG19" s="45">
        <f t="shared" ref="AG19:AG21" si="42">COUNT(Z19:AD19)</f>
        <v>5</v>
      </c>
      <c r="AH19" s="51">
        <f t="shared" ref="AH19:AH20" si="43">SQRT(AG19)</f>
        <v>2.2360679774997898</v>
      </c>
      <c r="AI19" s="51">
        <f t="shared" ref="AI19:AI21" si="44">AF19/AH19</f>
        <v>3.1411452250550753</v>
      </c>
    </row>
    <row r="20" spans="1:35" x14ac:dyDescent="0.4">
      <c r="A20" s="55">
        <v>3</v>
      </c>
      <c r="B20" s="51">
        <v>18.503538928210315</v>
      </c>
      <c r="C20" s="51">
        <v>21.245421245421241</v>
      </c>
      <c r="D20" s="51">
        <v>12.157534246575343</v>
      </c>
      <c r="E20" s="51">
        <v>7.931623931623931</v>
      </c>
      <c r="F20" s="51">
        <v>12.633689839572193</v>
      </c>
      <c r="G20" s="51">
        <f t="shared" si="30"/>
        <v>14.494361638280605</v>
      </c>
      <c r="H20" s="51">
        <f t="shared" si="31"/>
        <v>5.3301664225603682</v>
      </c>
      <c r="I20" s="45">
        <f t="shared" si="32"/>
        <v>5</v>
      </c>
      <c r="J20" s="51">
        <f t="shared" si="33"/>
        <v>2.2360679774997898</v>
      </c>
      <c r="K20" s="51">
        <f t="shared" si="34"/>
        <v>2.3837228904463701</v>
      </c>
      <c r="M20" s="55">
        <v>3</v>
      </c>
      <c r="N20" s="51">
        <v>7.8372811534500526</v>
      </c>
      <c r="O20" s="51">
        <v>13.507377979568675</v>
      </c>
      <c r="P20" s="51">
        <v>6.5531335149863761</v>
      </c>
      <c r="Q20" s="51">
        <v>6.3888888888888884</v>
      </c>
      <c r="R20" s="51">
        <v>8.9037037037037035</v>
      </c>
      <c r="S20" s="51">
        <f t="shared" si="35"/>
        <v>8.6380770481195377</v>
      </c>
      <c r="T20" s="51">
        <f t="shared" si="36"/>
        <v>2.9080818445353693</v>
      </c>
      <c r="U20" s="45">
        <f t="shared" si="37"/>
        <v>5</v>
      </c>
      <c r="V20" s="51">
        <f t="shared" si="38"/>
        <v>2.2360679774997898</v>
      </c>
      <c r="W20" s="51">
        <f t="shared" si="39"/>
        <v>1.3005337377028121</v>
      </c>
      <c r="Y20" s="55">
        <v>3</v>
      </c>
      <c r="Z20" s="51">
        <v>58.10234541577826</v>
      </c>
      <c r="AA20" s="51">
        <v>60.935672514619888</v>
      </c>
      <c r="AB20" s="51">
        <v>44.428571428571431</v>
      </c>
      <c r="AC20" s="51">
        <v>46.067415730337082</v>
      </c>
      <c r="AD20" s="51">
        <v>37.513283740701382</v>
      </c>
      <c r="AE20" s="51">
        <f t="shared" si="40"/>
        <v>49.409457766001609</v>
      </c>
      <c r="AF20" s="51">
        <f t="shared" si="41"/>
        <v>9.8223896308087948</v>
      </c>
      <c r="AG20" s="45">
        <f t="shared" si="42"/>
        <v>5</v>
      </c>
      <c r="AH20" s="51">
        <f t="shared" si="43"/>
        <v>2.2360679774997898</v>
      </c>
      <c r="AI20" s="51">
        <f t="shared" si="44"/>
        <v>4.3927061831955054</v>
      </c>
    </row>
    <row r="21" spans="1:35" x14ac:dyDescent="0.4">
      <c r="A21" s="55">
        <v>4</v>
      </c>
      <c r="B21" s="51">
        <v>8.0586450960566225</v>
      </c>
      <c r="C21" s="51">
        <v>10.378510378510377</v>
      </c>
      <c r="D21" s="51">
        <v>3.6986301369863015</v>
      </c>
      <c r="E21" s="51">
        <v>2.1367521367521367</v>
      </c>
      <c r="F21" s="51">
        <v>6.3903743315508024</v>
      </c>
      <c r="G21" s="51">
        <f t="shared" si="30"/>
        <v>6.1325824159712479</v>
      </c>
      <c r="H21" s="51">
        <f t="shared" si="31"/>
        <v>3.3051044499050182</v>
      </c>
      <c r="I21" s="45">
        <f t="shared" si="32"/>
        <v>5</v>
      </c>
      <c r="J21" s="51">
        <f>SQRT(I21)</f>
        <v>2.2360679774997898</v>
      </c>
      <c r="K21" s="51">
        <f t="shared" si="34"/>
        <v>1.4780876445449338</v>
      </c>
      <c r="M21" s="55">
        <v>4</v>
      </c>
      <c r="N21" s="51">
        <v>2.8733264675592176</v>
      </c>
      <c r="O21" s="51">
        <v>7.2871736662883091</v>
      </c>
      <c r="P21" s="51">
        <v>2.5340599455040871</v>
      </c>
      <c r="Q21" s="51">
        <v>2.3302469135802468</v>
      </c>
      <c r="R21" s="51">
        <v>4.8592592592592592</v>
      </c>
      <c r="S21" s="51">
        <f t="shared" si="35"/>
        <v>3.9768132504382239</v>
      </c>
      <c r="T21" s="51">
        <f t="shared" si="36"/>
        <v>2.1063949013582586</v>
      </c>
      <c r="U21" s="45">
        <f t="shared" si="37"/>
        <v>5</v>
      </c>
      <c r="V21" s="51">
        <f>SQRT(U21)</f>
        <v>2.2360679774997898</v>
      </c>
      <c r="W21" s="51">
        <f t="shared" si="39"/>
        <v>0.94200843737920603</v>
      </c>
      <c r="Y21" s="55">
        <v>4</v>
      </c>
      <c r="Z21" s="51">
        <v>31.556503198294244</v>
      </c>
      <c r="AA21" s="51">
        <v>38.011695906432749</v>
      </c>
      <c r="AB21" s="51">
        <v>18.142857142857142</v>
      </c>
      <c r="AC21" s="51">
        <v>21.508828250401287</v>
      </c>
      <c r="AD21" s="51">
        <v>17.747077577045697</v>
      </c>
      <c r="AE21" s="51">
        <f t="shared" si="40"/>
        <v>25.393392415006225</v>
      </c>
      <c r="AF21" s="51">
        <f t="shared" si="41"/>
        <v>8.9907139401114016</v>
      </c>
      <c r="AG21" s="45">
        <f t="shared" si="42"/>
        <v>5</v>
      </c>
      <c r="AH21" s="51">
        <f>SQRT(AG21)</f>
        <v>2.2360679774997898</v>
      </c>
      <c r="AI21" s="51">
        <f t="shared" si="44"/>
        <v>4.0207695072688132</v>
      </c>
    </row>
  </sheetData>
  <mergeCells count="9">
    <mergeCell ref="Z2:AD2"/>
    <mergeCell ref="Z9:AD9"/>
    <mergeCell ref="Z16:AD16"/>
    <mergeCell ref="B2:F2"/>
    <mergeCell ref="B16:F16"/>
    <mergeCell ref="N2:R2"/>
    <mergeCell ref="N16:R16"/>
    <mergeCell ref="B9:F9"/>
    <mergeCell ref="N9:R9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AF6D3-EE6F-4B07-A7B2-0DD70B535545}">
  <dimension ref="A1:K11"/>
  <sheetViews>
    <sheetView zoomScale="80" zoomScaleNormal="80" workbookViewId="0"/>
  </sheetViews>
  <sheetFormatPr defaultRowHeight="14.25" x14ac:dyDescent="0.4"/>
  <cols>
    <col min="1" max="16384" width="9" style="2"/>
  </cols>
  <sheetData>
    <row r="1" spans="1:11" x14ac:dyDescent="0.4">
      <c r="A1" s="46"/>
      <c r="B1" s="36" t="s">
        <v>50</v>
      </c>
      <c r="C1" s="37"/>
      <c r="D1" s="37"/>
      <c r="E1" s="37"/>
      <c r="F1" s="38"/>
      <c r="G1" s="11" t="s">
        <v>13</v>
      </c>
      <c r="H1" s="4" t="s">
        <v>14</v>
      </c>
      <c r="I1" s="20" t="s">
        <v>16</v>
      </c>
      <c r="J1" s="4" t="s">
        <v>17</v>
      </c>
      <c r="K1" s="4" t="s">
        <v>15</v>
      </c>
    </row>
    <row r="2" spans="1:11" x14ac:dyDescent="0.4">
      <c r="A2" s="42" t="s">
        <v>5</v>
      </c>
      <c r="B2" s="52">
        <v>65.5</v>
      </c>
      <c r="C2" s="52">
        <v>79.400000000000006</v>
      </c>
      <c r="D2" s="52">
        <v>82.2</v>
      </c>
      <c r="E2" s="52">
        <v>66.400000000000006</v>
      </c>
      <c r="F2" s="52">
        <v>81</v>
      </c>
      <c r="G2" s="51">
        <f>AVERAGE(B2:F2)</f>
        <v>74.900000000000006</v>
      </c>
      <c r="H2" s="51">
        <f>STDEV(B2:F2)</f>
        <v>8.2365041127895999</v>
      </c>
      <c r="I2" s="45">
        <f>COUNT(B2:F2)</f>
        <v>5</v>
      </c>
      <c r="J2" s="59">
        <f>SQRT(I2)</f>
        <v>2.2360679774997898</v>
      </c>
      <c r="K2" s="59">
        <f>H2/J2</f>
        <v>3.6834766186308281</v>
      </c>
    </row>
    <row r="3" spans="1:11" x14ac:dyDescent="0.4">
      <c r="A3" s="42" t="s">
        <v>1</v>
      </c>
      <c r="B3" s="52">
        <v>55.1</v>
      </c>
      <c r="C3" s="52">
        <v>48.9</v>
      </c>
      <c r="D3" s="52">
        <v>41.2</v>
      </c>
      <c r="E3" s="52">
        <v>60.8</v>
      </c>
      <c r="F3" s="50"/>
      <c r="G3" s="51">
        <f>AVERAGE(B3:F3)</f>
        <v>51.5</v>
      </c>
      <c r="H3" s="51">
        <f>STDEV(B3:F3)</f>
        <v>8.4122925927874768</v>
      </c>
      <c r="I3" s="45">
        <f>COUNT(B3:F3)</f>
        <v>4</v>
      </c>
      <c r="J3" s="59">
        <f>SQRT(I3)</f>
        <v>2</v>
      </c>
      <c r="K3" s="59">
        <f>H3/J3</f>
        <v>4.2061462963937384</v>
      </c>
    </row>
    <row r="4" spans="1:11" x14ac:dyDescent="0.4">
      <c r="A4" s="46"/>
      <c r="B4" s="46"/>
      <c r="C4" s="46"/>
      <c r="D4" s="46"/>
      <c r="E4" s="46"/>
      <c r="F4" s="46"/>
      <c r="G4" s="67"/>
      <c r="H4" s="67"/>
      <c r="I4" s="67"/>
      <c r="J4" s="46"/>
      <c r="K4" s="46"/>
    </row>
    <row r="5" spans="1:11" x14ac:dyDescent="0.4">
      <c r="A5" s="46"/>
      <c r="B5" s="36" t="s">
        <v>62</v>
      </c>
      <c r="C5" s="37"/>
      <c r="D5" s="37"/>
      <c r="E5" s="37"/>
      <c r="F5" s="38"/>
      <c r="G5" s="11" t="s">
        <v>13</v>
      </c>
      <c r="H5" s="4" t="s">
        <v>14</v>
      </c>
      <c r="I5" s="20" t="s">
        <v>16</v>
      </c>
      <c r="J5" s="4" t="s">
        <v>17</v>
      </c>
      <c r="K5" s="4" t="s">
        <v>15</v>
      </c>
    </row>
    <row r="6" spans="1:11" x14ac:dyDescent="0.4">
      <c r="A6" s="42" t="s">
        <v>5</v>
      </c>
      <c r="B6" s="52">
        <v>98.6</v>
      </c>
      <c r="C6" s="52">
        <v>98.3</v>
      </c>
      <c r="D6" s="52">
        <v>98.3</v>
      </c>
      <c r="E6" s="52">
        <v>97.2</v>
      </c>
      <c r="F6" s="52">
        <v>95.3</v>
      </c>
      <c r="G6" s="51">
        <f>AVERAGE(B6:F6)</f>
        <v>97.539999999999992</v>
      </c>
      <c r="H6" s="51">
        <f>STDEV(B6:F6)</f>
        <v>1.3612494260788497</v>
      </c>
      <c r="I6" s="45">
        <f>COUNT(B6:F6)</f>
        <v>5</v>
      </c>
      <c r="J6" s="59">
        <f>SQRT(I6)</f>
        <v>2.2360679774997898</v>
      </c>
      <c r="K6" s="59">
        <f>H6/J6</f>
        <v>0.60876925020897654</v>
      </c>
    </row>
    <row r="7" spans="1:11" x14ac:dyDescent="0.4">
      <c r="A7" s="42" t="s">
        <v>1</v>
      </c>
      <c r="B7" s="52">
        <v>97.5</v>
      </c>
      <c r="C7" s="52">
        <v>98.3</v>
      </c>
      <c r="D7" s="52">
        <v>96.7</v>
      </c>
      <c r="E7" s="52">
        <v>97.3</v>
      </c>
      <c r="F7" s="50"/>
      <c r="G7" s="51">
        <f>AVERAGE(B7:F7)</f>
        <v>97.45</v>
      </c>
      <c r="H7" s="51">
        <f>STDEV(B7:F7)</f>
        <v>0.66080758671996487</v>
      </c>
      <c r="I7" s="45">
        <f>COUNT(B7:F7)</f>
        <v>4</v>
      </c>
      <c r="J7" s="59">
        <f>SQRT(I7)</f>
        <v>2</v>
      </c>
      <c r="K7" s="59">
        <f>H7/J7</f>
        <v>0.33040379335998243</v>
      </c>
    </row>
    <row r="8" spans="1:11" x14ac:dyDescent="0.4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1:11" x14ac:dyDescent="0.4">
      <c r="A9" s="46"/>
      <c r="B9" s="36" t="s">
        <v>63</v>
      </c>
      <c r="C9" s="37"/>
      <c r="D9" s="37"/>
      <c r="E9" s="37"/>
      <c r="F9" s="38"/>
      <c r="G9" s="11" t="s">
        <v>13</v>
      </c>
      <c r="H9" s="4" t="s">
        <v>14</v>
      </c>
      <c r="I9" s="20" t="s">
        <v>16</v>
      </c>
      <c r="J9" s="4" t="s">
        <v>17</v>
      </c>
      <c r="K9" s="4" t="s">
        <v>15</v>
      </c>
    </row>
    <row r="10" spans="1:11" x14ac:dyDescent="0.4">
      <c r="A10" s="42" t="s">
        <v>5</v>
      </c>
      <c r="B10" s="52">
        <v>89.5</v>
      </c>
      <c r="C10" s="52">
        <v>92.8</v>
      </c>
      <c r="D10" s="52">
        <v>93.3</v>
      </c>
      <c r="E10" s="52">
        <v>84.1</v>
      </c>
      <c r="F10" s="52">
        <v>89.2</v>
      </c>
      <c r="G10" s="51">
        <f>AVERAGE(B10:F10)</f>
        <v>89.78</v>
      </c>
      <c r="H10" s="51">
        <f>STDEV(B10:F10)</f>
        <v>3.6806249469349641</v>
      </c>
      <c r="I10" s="45">
        <f>COUNT(B10:F10)</f>
        <v>5</v>
      </c>
      <c r="J10" s="59">
        <f>SQRT(I10)</f>
        <v>2.2360679774997898</v>
      </c>
      <c r="K10" s="59">
        <f>H10/J10</f>
        <v>1.6460255162056272</v>
      </c>
    </row>
    <row r="11" spans="1:11" x14ac:dyDescent="0.4">
      <c r="A11" s="42" t="s">
        <v>1</v>
      </c>
      <c r="B11" s="52">
        <v>79.2</v>
      </c>
      <c r="C11" s="52">
        <v>78.2</v>
      </c>
      <c r="D11" s="52">
        <v>68.8</v>
      </c>
      <c r="E11" s="52">
        <v>81.7</v>
      </c>
      <c r="F11" s="50"/>
      <c r="G11" s="51">
        <f>AVERAGE(B11:F11)</f>
        <v>76.974999999999994</v>
      </c>
      <c r="H11" s="51">
        <f>STDEV(B11:F11)</f>
        <v>5.6452782629970244</v>
      </c>
      <c r="I11" s="45">
        <f>COUNT(B11:F11)</f>
        <v>4</v>
      </c>
      <c r="J11" s="59">
        <f>SQRT(I11)</f>
        <v>2</v>
      </c>
      <c r="K11" s="59">
        <f>H11/J11</f>
        <v>2.8226391314985122</v>
      </c>
    </row>
  </sheetData>
  <mergeCells count="3">
    <mergeCell ref="B1:F1"/>
    <mergeCell ref="B5:F5"/>
    <mergeCell ref="B9:F9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93061-37FD-48CB-B1BA-F363D5A39524}">
  <dimension ref="A1:AM46"/>
  <sheetViews>
    <sheetView zoomScale="80" zoomScaleNormal="80" workbookViewId="0"/>
  </sheetViews>
  <sheetFormatPr defaultRowHeight="14.25" x14ac:dyDescent="0.4"/>
  <cols>
    <col min="1" max="1" width="9" style="2"/>
    <col min="2" max="2" width="9" style="8"/>
    <col min="3" max="9" width="9" style="28"/>
    <col min="10" max="17" width="9" style="2"/>
    <col min="18" max="24" width="9" style="28"/>
    <col min="25" max="32" width="9" style="2"/>
    <col min="33" max="39" width="9" style="28"/>
    <col min="40" max="16384" width="9" style="2"/>
  </cols>
  <sheetData>
    <row r="1" spans="1:15" x14ac:dyDescent="0.4">
      <c r="A1" s="46"/>
      <c r="B1" s="44" t="s">
        <v>2</v>
      </c>
      <c r="C1" s="47" t="s">
        <v>5</v>
      </c>
      <c r="D1" s="48"/>
      <c r="E1" s="48"/>
      <c r="F1" s="48"/>
      <c r="G1" s="48"/>
      <c r="H1" s="48"/>
      <c r="I1" s="49"/>
      <c r="J1" s="4" t="s">
        <v>13</v>
      </c>
      <c r="K1" s="4" t="s">
        <v>14</v>
      </c>
      <c r="L1" s="20" t="s">
        <v>16</v>
      </c>
      <c r="M1" s="4" t="s">
        <v>17</v>
      </c>
      <c r="N1" s="4" t="s">
        <v>15</v>
      </c>
    </row>
    <row r="2" spans="1:15" x14ac:dyDescent="0.4">
      <c r="A2" s="34" t="s">
        <v>72</v>
      </c>
      <c r="B2" s="44">
        <v>0</v>
      </c>
      <c r="C2" s="50">
        <v>6.2</v>
      </c>
      <c r="D2" s="50">
        <v>5.84</v>
      </c>
      <c r="E2" s="50">
        <v>5.75</v>
      </c>
      <c r="F2" s="50">
        <v>5.84</v>
      </c>
      <c r="G2" s="50">
        <v>6.66</v>
      </c>
      <c r="H2" s="50">
        <v>5.75</v>
      </c>
      <c r="I2" s="50"/>
      <c r="J2" s="51">
        <f>AVERAGE(C2:I2)</f>
        <v>6.0066666666666668</v>
      </c>
      <c r="K2" s="51">
        <f>STDEV(C2:I2)</f>
        <v>0.3609801471918736</v>
      </c>
      <c r="L2" s="45">
        <f>COUNT(C2:I2)</f>
        <v>6</v>
      </c>
      <c r="M2" s="51">
        <f>SQRT(L2)</f>
        <v>2.4494897427831779</v>
      </c>
      <c r="N2" s="51">
        <f>K2/M2</f>
        <v>0.14736952798247605</v>
      </c>
    </row>
    <row r="3" spans="1:15" x14ac:dyDescent="0.4">
      <c r="A3" s="34"/>
      <c r="B3" s="44">
        <v>2</v>
      </c>
      <c r="C3" s="50">
        <v>6.03</v>
      </c>
      <c r="D3" s="50">
        <v>5.61</v>
      </c>
      <c r="E3" s="50">
        <v>5.62</v>
      </c>
      <c r="F3" s="50">
        <v>5.61</v>
      </c>
      <c r="G3" s="50"/>
      <c r="H3" s="50"/>
      <c r="I3" s="50"/>
      <c r="J3" s="51">
        <f t="shared" ref="J3" si="0">AVERAGE(C3:I3)</f>
        <v>5.7175000000000002</v>
      </c>
      <c r="K3" s="51">
        <f t="shared" ref="K3:K4" si="1">STDEV(C3:I3)</f>
        <v>0.20838665984174706</v>
      </c>
      <c r="L3" s="45">
        <f t="shared" ref="L3:L4" si="2">COUNT(C3:I3)</f>
        <v>4</v>
      </c>
      <c r="M3" s="51">
        <f t="shared" ref="M3:M4" si="3">SQRT(L3)</f>
        <v>2</v>
      </c>
      <c r="N3" s="51">
        <f t="shared" ref="N3:N4" si="4">K3/M3</f>
        <v>0.10419332992087353</v>
      </c>
    </row>
    <row r="4" spans="1:15" x14ac:dyDescent="0.4">
      <c r="A4" s="34"/>
      <c r="B4" s="44">
        <v>4</v>
      </c>
      <c r="C4" s="50">
        <v>5.62</v>
      </c>
      <c r="D4" s="50">
        <v>5.62</v>
      </c>
      <c r="E4" s="50">
        <v>6.23</v>
      </c>
      <c r="F4" s="50">
        <v>5.51</v>
      </c>
      <c r="G4" s="50"/>
      <c r="H4" s="52"/>
      <c r="I4" s="52"/>
      <c r="J4" s="51">
        <f>AVERAGE(C4:I4)</f>
        <v>5.7449999999999992</v>
      </c>
      <c r="K4" s="51">
        <f t="shared" si="1"/>
        <v>0.32746501085357732</v>
      </c>
      <c r="L4" s="45">
        <f t="shared" si="2"/>
        <v>4</v>
      </c>
      <c r="M4" s="51">
        <f t="shared" si="3"/>
        <v>2</v>
      </c>
      <c r="N4" s="51">
        <f t="shared" si="4"/>
        <v>0.16373250542678866</v>
      </c>
    </row>
    <row r="5" spans="1:15" x14ac:dyDescent="0.4">
      <c r="A5" s="46"/>
      <c r="C5" s="53"/>
      <c r="D5" s="53"/>
      <c r="E5" s="53"/>
      <c r="F5" s="53"/>
      <c r="G5" s="53"/>
      <c r="H5" s="53"/>
      <c r="I5" s="53"/>
      <c r="J5" s="46"/>
      <c r="K5" s="46"/>
      <c r="L5" s="46"/>
      <c r="M5" s="46"/>
      <c r="N5" s="46"/>
    </row>
    <row r="6" spans="1:15" x14ac:dyDescent="0.4">
      <c r="A6" s="46"/>
      <c r="B6" s="44" t="s">
        <v>2</v>
      </c>
      <c r="C6" s="47" t="s">
        <v>1</v>
      </c>
      <c r="D6" s="48"/>
      <c r="E6" s="48"/>
      <c r="F6" s="48"/>
      <c r="G6" s="48"/>
      <c r="H6" s="48"/>
      <c r="I6" s="49"/>
      <c r="J6" s="4" t="s">
        <v>13</v>
      </c>
      <c r="K6" s="4" t="s">
        <v>14</v>
      </c>
      <c r="L6" s="20" t="s">
        <v>16</v>
      </c>
      <c r="M6" s="4" t="s">
        <v>17</v>
      </c>
      <c r="N6" s="4" t="s">
        <v>15</v>
      </c>
    </row>
    <row r="7" spans="1:15" ht="14.25" customHeight="1" x14ac:dyDescent="0.4">
      <c r="A7" s="34" t="s">
        <v>72</v>
      </c>
      <c r="B7" s="44">
        <v>0</v>
      </c>
      <c r="C7" s="50">
        <v>6.06</v>
      </c>
      <c r="D7" s="50">
        <v>5.75</v>
      </c>
      <c r="E7" s="50">
        <v>5.99</v>
      </c>
      <c r="F7" s="50">
        <v>5.99</v>
      </c>
      <c r="G7" s="50">
        <v>4.72</v>
      </c>
      <c r="H7" s="50">
        <v>6.59</v>
      </c>
      <c r="I7" s="50"/>
      <c r="J7" s="51">
        <f>AVERAGE(C7:I7)</f>
        <v>5.8499999999999988</v>
      </c>
      <c r="K7" s="51">
        <f>STDEV(C7:I7)</f>
        <v>0.61932221016204481</v>
      </c>
      <c r="L7" s="45">
        <f>COUNT(C7:I7)</f>
        <v>6</v>
      </c>
      <c r="M7" s="51">
        <f>SQRT(L7)</f>
        <v>2.4494897427831779</v>
      </c>
      <c r="N7" s="51">
        <f>K7/M7</f>
        <v>0.25283723354495613</v>
      </c>
    </row>
    <row r="8" spans="1:15" x14ac:dyDescent="0.4">
      <c r="A8" s="34"/>
      <c r="B8" s="44">
        <v>2</v>
      </c>
      <c r="C8" s="50">
        <v>7.32</v>
      </c>
      <c r="D8" s="50">
        <v>6.86</v>
      </c>
      <c r="E8" s="50">
        <v>7.56</v>
      </c>
      <c r="F8" s="50">
        <v>7.64</v>
      </c>
      <c r="G8" s="50">
        <v>5.74</v>
      </c>
      <c r="H8" s="52"/>
      <c r="I8" s="52"/>
      <c r="J8" s="51">
        <f t="shared" ref="J8" si="5">AVERAGE(C8:I8)</f>
        <v>7.0239999999999991</v>
      </c>
      <c r="K8" s="51">
        <f t="shared" ref="K8:K9" si="6">STDEV(C8:I8)</f>
        <v>0.77941003329441405</v>
      </c>
      <c r="L8" s="45">
        <f t="shared" ref="L8:L9" si="7">COUNT(C8:I8)</f>
        <v>5</v>
      </c>
      <c r="M8" s="51">
        <f t="shared" ref="M8:M9" si="8">SQRT(L8)</f>
        <v>2.2360679774997898</v>
      </c>
      <c r="N8" s="51">
        <f t="shared" ref="N8:N9" si="9">K8/M8</f>
        <v>0.3485627633583368</v>
      </c>
    </row>
    <row r="9" spans="1:15" x14ac:dyDescent="0.4">
      <c r="A9" s="34"/>
      <c r="B9" s="44">
        <v>4</v>
      </c>
      <c r="C9" s="50">
        <v>7.28</v>
      </c>
      <c r="D9" s="50">
        <v>7.2</v>
      </c>
      <c r="E9" s="50">
        <v>7.52</v>
      </c>
      <c r="F9" s="50">
        <v>9.7100000000000009</v>
      </c>
      <c r="G9" s="50">
        <v>7.59</v>
      </c>
      <c r="H9" s="50">
        <v>7.88</v>
      </c>
      <c r="I9" s="50"/>
      <c r="J9" s="51">
        <f>AVERAGE(C9:I9)</f>
        <v>7.8633333333333333</v>
      </c>
      <c r="K9" s="51">
        <f t="shared" si="6"/>
        <v>0.93630479367920849</v>
      </c>
      <c r="L9" s="45">
        <f t="shared" si="7"/>
        <v>6</v>
      </c>
      <c r="M9" s="51">
        <f t="shared" si="8"/>
        <v>2.4494897427831779</v>
      </c>
      <c r="N9" s="51">
        <f t="shared" si="9"/>
        <v>0.38224483137265686</v>
      </c>
    </row>
    <row r="10" spans="1:15" x14ac:dyDescent="0.4">
      <c r="A10" s="46"/>
      <c r="C10" s="53"/>
      <c r="D10" s="53"/>
      <c r="E10" s="53"/>
      <c r="F10" s="53"/>
      <c r="G10" s="53"/>
      <c r="H10" s="53"/>
      <c r="I10" s="53"/>
      <c r="J10" s="46"/>
      <c r="K10" s="46"/>
      <c r="L10" s="46"/>
      <c r="M10" s="46"/>
      <c r="N10" s="46"/>
    </row>
    <row r="11" spans="1:15" x14ac:dyDescent="0.4">
      <c r="A11" s="46"/>
      <c r="B11" s="44" t="s">
        <v>2</v>
      </c>
      <c r="C11" s="47" t="s">
        <v>3</v>
      </c>
      <c r="D11" s="48"/>
      <c r="E11" s="48"/>
      <c r="F11" s="48"/>
      <c r="G11" s="48"/>
      <c r="H11" s="48"/>
      <c r="I11" s="49"/>
      <c r="J11" s="4" t="s">
        <v>13</v>
      </c>
      <c r="K11" s="4" t="s">
        <v>14</v>
      </c>
      <c r="L11" s="20" t="s">
        <v>16</v>
      </c>
      <c r="M11" s="4" t="s">
        <v>17</v>
      </c>
      <c r="N11" s="4" t="s">
        <v>15</v>
      </c>
    </row>
    <row r="12" spans="1:15" ht="14.25" customHeight="1" x14ac:dyDescent="0.2">
      <c r="A12" s="34" t="s">
        <v>72</v>
      </c>
      <c r="B12" s="44">
        <v>0</v>
      </c>
      <c r="C12" s="50">
        <v>5.84</v>
      </c>
      <c r="D12" s="50">
        <v>6.14</v>
      </c>
      <c r="E12" s="50">
        <v>6.25</v>
      </c>
      <c r="F12" s="50">
        <v>6.21</v>
      </c>
      <c r="G12" s="50">
        <v>6.32</v>
      </c>
      <c r="H12" s="50">
        <v>6.28</v>
      </c>
      <c r="I12" s="50">
        <v>6.18</v>
      </c>
      <c r="J12" s="51">
        <f>AVERAGE(C12:I12)</f>
        <v>6.1742857142857144</v>
      </c>
      <c r="K12" s="51">
        <f>STDEV(C12:I12)</f>
        <v>0.15935883438089693</v>
      </c>
      <c r="L12" s="45">
        <f>COUNT(C12:I12)</f>
        <v>7</v>
      </c>
      <c r="M12" s="51">
        <f>SQRT(L12)</f>
        <v>2.6457513110645907</v>
      </c>
      <c r="N12" s="51">
        <f>K12/M12</f>
        <v>6.0231977856140428E-2</v>
      </c>
      <c r="O12" s="5"/>
    </row>
    <row r="13" spans="1:15" x14ac:dyDescent="0.2">
      <c r="A13" s="34"/>
      <c r="B13" s="44">
        <v>2</v>
      </c>
      <c r="C13" s="50">
        <v>5.61</v>
      </c>
      <c r="D13" s="50">
        <v>5.94</v>
      </c>
      <c r="E13" s="50">
        <v>5.77</v>
      </c>
      <c r="F13" s="50">
        <v>5.82</v>
      </c>
      <c r="G13" s="50">
        <v>5.68</v>
      </c>
      <c r="H13" s="50">
        <v>5.75</v>
      </c>
      <c r="I13" s="50">
        <v>5.84</v>
      </c>
      <c r="J13" s="51">
        <f t="shared" ref="J13" si="10">AVERAGE(C13:I13)</f>
        <v>5.7728571428571422</v>
      </c>
      <c r="K13" s="51">
        <f t="shared" ref="K13:K14" si="11">STDEV(C13:I13)</f>
        <v>0.10827654189070475</v>
      </c>
      <c r="L13" s="45">
        <f t="shared" ref="L13:L14" si="12">COUNT(C13:I13)</f>
        <v>7</v>
      </c>
      <c r="M13" s="51">
        <f t="shared" ref="M13:M14" si="13">SQRT(L13)</f>
        <v>2.6457513110645907</v>
      </c>
      <c r="N13" s="51">
        <f t="shared" ref="N13:N14" si="14">K13/M13</f>
        <v>4.0924686094981733E-2</v>
      </c>
      <c r="O13" s="5"/>
    </row>
    <row r="14" spans="1:15" x14ac:dyDescent="0.2">
      <c r="A14" s="34"/>
      <c r="B14" s="44">
        <v>4</v>
      </c>
      <c r="C14" s="50">
        <v>5.66</v>
      </c>
      <c r="D14" s="50">
        <v>5.46</v>
      </c>
      <c r="E14" s="50">
        <v>5.53</v>
      </c>
      <c r="F14" s="50">
        <v>5.38</v>
      </c>
      <c r="G14" s="50">
        <v>5.41</v>
      </c>
      <c r="H14" s="50">
        <v>5.34</v>
      </c>
      <c r="I14" s="50">
        <v>5.47</v>
      </c>
      <c r="J14" s="51">
        <f>AVERAGE(C14:I14)</f>
        <v>5.4642857142857144</v>
      </c>
      <c r="K14" s="51">
        <f t="shared" si="11"/>
        <v>0.10659223593632317</v>
      </c>
      <c r="L14" s="45">
        <f t="shared" si="12"/>
        <v>7</v>
      </c>
      <c r="M14" s="51">
        <f t="shared" si="13"/>
        <v>2.6457513110645907</v>
      </c>
      <c r="N14" s="51">
        <f t="shared" si="14"/>
        <v>4.0288078282547594E-2</v>
      </c>
      <c r="O14" s="5"/>
    </row>
    <row r="15" spans="1:15" x14ac:dyDescent="0.4">
      <c r="A15" s="46"/>
      <c r="C15" s="53"/>
      <c r="D15" s="53"/>
      <c r="E15" s="53"/>
      <c r="F15" s="53"/>
      <c r="G15" s="53"/>
      <c r="H15" s="53"/>
      <c r="I15" s="53"/>
      <c r="J15" s="46"/>
      <c r="K15" s="46"/>
      <c r="L15" s="46"/>
      <c r="M15" s="46"/>
      <c r="N15" s="46"/>
    </row>
    <row r="16" spans="1:15" x14ac:dyDescent="0.4">
      <c r="A16" s="46"/>
      <c r="C16" s="53"/>
      <c r="D16" s="53"/>
      <c r="E16" s="53"/>
      <c r="F16" s="53"/>
      <c r="G16" s="53"/>
      <c r="H16" s="53"/>
      <c r="I16" s="53"/>
      <c r="J16" s="46"/>
      <c r="K16" s="46"/>
      <c r="L16" s="46"/>
      <c r="M16" s="46"/>
      <c r="N16" s="46"/>
    </row>
    <row r="17" spans="1:26" x14ac:dyDescent="0.2">
      <c r="A17" s="46"/>
      <c r="B17" s="44" t="s">
        <v>2</v>
      </c>
      <c r="C17" s="47" t="s">
        <v>5</v>
      </c>
      <c r="D17" s="48"/>
      <c r="E17" s="48"/>
      <c r="F17" s="48"/>
      <c r="G17" s="48"/>
      <c r="H17" s="48"/>
      <c r="I17" s="49"/>
      <c r="J17" s="4" t="s">
        <v>13</v>
      </c>
      <c r="K17" s="4" t="s">
        <v>14</v>
      </c>
      <c r="L17" s="20" t="s">
        <v>16</v>
      </c>
      <c r="M17" s="4" t="s">
        <v>17</v>
      </c>
      <c r="N17" s="4" t="s">
        <v>15</v>
      </c>
      <c r="P17" s="5"/>
      <c r="Q17" s="5"/>
      <c r="R17" s="29"/>
      <c r="S17" s="29"/>
      <c r="T17" s="29"/>
      <c r="U17" s="29"/>
      <c r="V17" s="29"/>
      <c r="W17" s="29"/>
      <c r="X17" s="29"/>
    </row>
    <row r="18" spans="1:26" ht="14.25" customHeight="1" x14ac:dyDescent="0.2">
      <c r="A18" s="34" t="s">
        <v>8</v>
      </c>
      <c r="B18" s="44">
        <v>0</v>
      </c>
      <c r="C18" s="50">
        <v>8.9</v>
      </c>
      <c r="D18" s="50">
        <v>8.3000000000000007</v>
      </c>
      <c r="E18" s="50">
        <v>8.6999999999999993</v>
      </c>
      <c r="F18" s="50">
        <v>8.3000000000000007</v>
      </c>
      <c r="G18" s="50">
        <v>8.6999999999999993</v>
      </c>
      <c r="H18" s="50">
        <v>8.3000000000000007</v>
      </c>
      <c r="I18" s="50"/>
      <c r="J18" s="51">
        <f>AVERAGE(C18:I18)</f>
        <v>8.5333333333333332</v>
      </c>
      <c r="K18" s="51">
        <f>STDEV(C18:I18)</f>
        <v>0.26583202716502469</v>
      </c>
      <c r="L18" s="45">
        <f>COUNT(C18:I18)</f>
        <v>6</v>
      </c>
      <c r="M18" s="51">
        <f>SQRT(L18)</f>
        <v>2.4494897427831779</v>
      </c>
      <c r="N18" s="51">
        <f>K18/M18</f>
        <v>0.10852547064066453</v>
      </c>
      <c r="P18" s="5"/>
      <c r="Q18" s="5"/>
      <c r="R18" s="29"/>
      <c r="S18" s="29"/>
      <c r="T18" s="29"/>
      <c r="V18" s="29"/>
      <c r="W18" s="29"/>
      <c r="X18" s="29"/>
    </row>
    <row r="19" spans="1:26" x14ac:dyDescent="0.2">
      <c r="A19" s="34"/>
      <c r="B19" s="44">
        <v>2</v>
      </c>
      <c r="C19" s="50">
        <v>8.3000000000000007</v>
      </c>
      <c r="D19" s="50">
        <v>7.6</v>
      </c>
      <c r="E19" s="50">
        <v>8.6999999999999993</v>
      </c>
      <c r="F19" s="50">
        <v>7.6</v>
      </c>
      <c r="G19" s="50">
        <v>7.6</v>
      </c>
      <c r="H19" s="52"/>
      <c r="I19" s="52"/>
      <c r="J19" s="51">
        <f t="shared" ref="J19" si="15">AVERAGE(C19:I19)</f>
        <v>7.9600000000000009</v>
      </c>
      <c r="K19" s="51">
        <f t="shared" ref="K19:K20" si="16">STDEV(C19:I19)</f>
        <v>0.51283525619832337</v>
      </c>
      <c r="L19" s="45">
        <f t="shared" ref="L19:L20" si="17">COUNT(C19:I19)</f>
        <v>5</v>
      </c>
      <c r="M19" s="51">
        <f t="shared" ref="M19:M20" si="18">SQRT(L19)</f>
        <v>2.2360679774997898</v>
      </c>
      <c r="N19" s="51">
        <f t="shared" ref="N19:N20" si="19">K19/M19</f>
        <v>0.22934689882359427</v>
      </c>
      <c r="P19" s="5"/>
      <c r="Q19" s="5"/>
      <c r="R19" s="29"/>
      <c r="S19" s="29"/>
      <c r="T19" s="29"/>
      <c r="U19" s="29"/>
    </row>
    <row r="20" spans="1:26" x14ac:dyDescent="0.4">
      <c r="A20" s="34"/>
      <c r="B20" s="44">
        <v>4</v>
      </c>
      <c r="C20" s="50">
        <v>8.6999999999999993</v>
      </c>
      <c r="D20" s="50">
        <v>8.9</v>
      </c>
      <c r="E20" s="50">
        <v>8.4</v>
      </c>
      <c r="F20" s="50">
        <v>9</v>
      </c>
      <c r="G20" s="50">
        <v>7.5</v>
      </c>
      <c r="H20" s="52"/>
      <c r="I20" s="52"/>
      <c r="J20" s="51">
        <f>AVERAGE(C20:I20)</f>
        <v>8.5</v>
      </c>
      <c r="K20" s="51">
        <f t="shared" si="16"/>
        <v>0.60415229867972864</v>
      </c>
      <c r="L20" s="45">
        <f t="shared" si="17"/>
        <v>5</v>
      </c>
      <c r="M20" s="51">
        <f t="shared" si="18"/>
        <v>2.2360679774997898</v>
      </c>
      <c r="N20" s="51">
        <f t="shared" si="19"/>
        <v>0.27018512172212594</v>
      </c>
    </row>
    <row r="21" spans="1:26" x14ac:dyDescent="0.4">
      <c r="A21" s="46"/>
      <c r="C21" s="53"/>
      <c r="D21" s="53"/>
      <c r="E21" s="53"/>
      <c r="F21" s="53"/>
      <c r="G21" s="53"/>
      <c r="H21" s="53"/>
      <c r="I21" s="53"/>
      <c r="J21" s="46"/>
      <c r="K21" s="46"/>
      <c r="L21" s="46"/>
      <c r="M21" s="46"/>
      <c r="N21" s="46"/>
    </row>
    <row r="22" spans="1:26" x14ac:dyDescent="0.4">
      <c r="A22" s="46"/>
      <c r="B22" s="44" t="s">
        <v>2</v>
      </c>
      <c r="C22" s="47" t="s">
        <v>1</v>
      </c>
      <c r="D22" s="48"/>
      <c r="E22" s="48"/>
      <c r="F22" s="48"/>
      <c r="G22" s="48"/>
      <c r="H22" s="48"/>
      <c r="I22" s="49"/>
      <c r="J22" s="4" t="s">
        <v>13</v>
      </c>
      <c r="K22" s="4" t="s">
        <v>14</v>
      </c>
      <c r="L22" s="20" t="s">
        <v>16</v>
      </c>
      <c r="M22" s="4" t="s">
        <v>17</v>
      </c>
      <c r="N22" s="4" t="s">
        <v>15</v>
      </c>
    </row>
    <row r="23" spans="1:26" x14ac:dyDescent="0.2">
      <c r="A23" s="34" t="s">
        <v>8</v>
      </c>
      <c r="B23" s="44">
        <v>0</v>
      </c>
      <c r="C23" s="50">
        <v>8.1999999999999993</v>
      </c>
      <c r="D23" s="50">
        <v>8.1</v>
      </c>
      <c r="E23" s="50">
        <v>8.4</v>
      </c>
      <c r="F23" s="50">
        <v>8.3000000000000007</v>
      </c>
      <c r="G23" s="50">
        <v>7.1</v>
      </c>
      <c r="H23" s="50">
        <v>9.1</v>
      </c>
      <c r="I23" s="50"/>
      <c r="J23" s="51">
        <f>AVERAGE(C23:I23)</f>
        <v>8.2000000000000011</v>
      </c>
      <c r="K23" s="51">
        <f>STDEV(C23:I23)</f>
        <v>0.644980619863884</v>
      </c>
      <c r="L23" s="45">
        <f>COUNT(C23:I23)</f>
        <v>6</v>
      </c>
      <c r="M23" s="51">
        <f>SQRT(L23)</f>
        <v>2.4494897427831779</v>
      </c>
      <c r="N23" s="51">
        <f>K23/M23</f>
        <v>0.26331223544175336</v>
      </c>
      <c r="R23" s="29"/>
      <c r="S23" s="29"/>
      <c r="T23" s="29"/>
      <c r="U23" s="29"/>
      <c r="V23" s="29"/>
      <c r="W23" s="29"/>
      <c r="X23" s="29"/>
      <c r="Y23" s="5"/>
      <c r="Z23" s="5"/>
    </row>
    <row r="24" spans="1:26" x14ac:dyDescent="0.2">
      <c r="A24" s="34"/>
      <c r="B24" s="44">
        <v>2</v>
      </c>
      <c r="C24" s="50">
        <v>10.7</v>
      </c>
      <c r="D24" s="50">
        <v>10.5</v>
      </c>
      <c r="E24" s="50">
        <v>10.9</v>
      </c>
      <c r="F24" s="50">
        <v>10.9</v>
      </c>
      <c r="G24" s="50">
        <v>9.6</v>
      </c>
      <c r="H24" s="52"/>
      <c r="I24" s="52"/>
      <c r="J24" s="51">
        <f t="shared" ref="J24" si="20">AVERAGE(C24:I24)</f>
        <v>10.52</v>
      </c>
      <c r="K24" s="51">
        <f t="shared" ref="K24:K25" si="21">STDEV(C24:I24)</f>
        <v>0.540370243444252</v>
      </c>
      <c r="L24" s="45">
        <f t="shared" ref="L24:L25" si="22">COUNT(C24:I24)</f>
        <v>5</v>
      </c>
      <c r="M24" s="51">
        <f t="shared" ref="M24:M25" si="23">SQRT(L24)</f>
        <v>2.2360679774997898</v>
      </c>
      <c r="N24" s="51">
        <f t="shared" ref="N24:N25" si="24">K24/M24</f>
        <v>0.2416609194718915</v>
      </c>
      <c r="R24" s="29"/>
      <c r="S24" s="29"/>
      <c r="T24" s="29"/>
      <c r="U24" s="29"/>
      <c r="V24" s="29"/>
      <c r="W24" s="29"/>
      <c r="X24" s="29"/>
      <c r="Z24" s="5"/>
    </row>
    <row r="25" spans="1:26" x14ac:dyDescent="0.2">
      <c r="A25" s="34"/>
      <c r="B25" s="44">
        <v>4</v>
      </c>
      <c r="C25" s="50">
        <v>10.5</v>
      </c>
      <c r="D25" s="50">
        <v>10.1</v>
      </c>
      <c r="E25" s="50">
        <v>10.5</v>
      </c>
      <c r="F25" s="50">
        <v>14.1</v>
      </c>
      <c r="G25" s="50">
        <v>9.6999999999999993</v>
      </c>
      <c r="H25" s="50">
        <v>10.4</v>
      </c>
      <c r="I25" s="50"/>
      <c r="J25" s="51">
        <f>AVERAGE(C25:I25)</f>
        <v>10.883333333333335</v>
      </c>
      <c r="K25" s="51">
        <f t="shared" si="21"/>
        <v>1.6055113411828079</v>
      </c>
      <c r="L25" s="45">
        <f t="shared" si="22"/>
        <v>6</v>
      </c>
      <c r="M25" s="51">
        <f t="shared" si="23"/>
        <v>2.4494897427831779</v>
      </c>
      <c r="N25" s="51">
        <f t="shared" si="24"/>
        <v>0.65544726035822531</v>
      </c>
      <c r="R25" s="29"/>
      <c r="S25" s="29"/>
      <c r="T25" s="29"/>
      <c r="U25" s="29"/>
      <c r="V25" s="29"/>
      <c r="W25" s="29"/>
      <c r="X25" s="29"/>
    </row>
    <row r="26" spans="1:26" x14ac:dyDescent="0.4">
      <c r="A26" s="46"/>
      <c r="C26" s="53"/>
      <c r="D26" s="53"/>
      <c r="E26" s="53"/>
      <c r="F26" s="53"/>
      <c r="G26" s="53"/>
      <c r="H26" s="53"/>
      <c r="I26" s="53"/>
      <c r="J26" s="46"/>
      <c r="K26" s="46"/>
      <c r="L26" s="46"/>
      <c r="M26" s="46"/>
      <c r="N26" s="46"/>
    </row>
    <row r="27" spans="1:26" x14ac:dyDescent="0.4">
      <c r="A27" s="46"/>
      <c r="B27" s="44" t="s">
        <v>2</v>
      </c>
      <c r="C27" s="47" t="s">
        <v>3</v>
      </c>
      <c r="D27" s="48"/>
      <c r="E27" s="48"/>
      <c r="F27" s="48"/>
      <c r="G27" s="48"/>
      <c r="H27" s="48"/>
      <c r="I27" s="49"/>
      <c r="J27" s="4" t="s">
        <v>13</v>
      </c>
      <c r="K27" s="4" t="s">
        <v>14</v>
      </c>
      <c r="L27" s="20" t="s">
        <v>16</v>
      </c>
      <c r="M27" s="4" t="s">
        <v>17</v>
      </c>
      <c r="N27" s="4" t="s">
        <v>15</v>
      </c>
    </row>
    <row r="28" spans="1:26" x14ac:dyDescent="0.2">
      <c r="A28" s="34" t="s">
        <v>8</v>
      </c>
      <c r="B28" s="44">
        <v>0</v>
      </c>
      <c r="C28" s="50">
        <v>8.5</v>
      </c>
      <c r="D28" s="50">
        <v>8.3000000000000007</v>
      </c>
      <c r="E28" s="50">
        <v>7.9</v>
      </c>
      <c r="F28" s="50">
        <v>8.8000000000000007</v>
      </c>
      <c r="G28" s="50">
        <v>8.1999999999999993</v>
      </c>
      <c r="H28" s="50">
        <v>8.5</v>
      </c>
      <c r="I28" s="50"/>
      <c r="J28" s="51">
        <f>AVERAGE(C28:I28)</f>
        <v>8.3666666666666671</v>
      </c>
      <c r="K28" s="51">
        <f>STDEV(C28:I28)</f>
        <v>0.30767948691238217</v>
      </c>
      <c r="L28" s="45">
        <f>COUNT(C28:I28)</f>
        <v>6</v>
      </c>
      <c r="M28" s="51">
        <f>SQRT(L28)</f>
        <v>2.4494897427831779</v>
      </c>
      <c r="N28" s="51">
        <f>K28/M28</f>
        <v>0.12560962454277855</v>
      </c>
      <c r="O28" s="5"/>
    </row>
    <row r="29" spans="1:26" x14ac:dyDescent="0.2">
      <c r="A29" s="34"/>
      <c r="B29" s="44">
        <v>2</v>
      </c>
      <c r="C29" s="50">
        <v>7.4</v>
      </c>
      <c r="D29" s="50">
        <v>7.1</v>
      </c>
      <c r="E29" s="50">
        <v>7.7</v>
      </c>
      <c r="F29" s="50">
        <v>7.6</v>
      </c>
      <c r="G29" s="50">
        <v>7.5</v>
      </c>
      <c r="H29" s="50">
        <v>7.8</v>
      </c>
      <c r="I29" s="50"/>
      <c r="J29" s="51">
        <f t="shared" ref="J29" si="25">AVERAGE(C29:I29)</f>
        <v>7.5166666666666657</v>
      </c>
      <c r="K29" s="51">
        <f t="shared" ref="K29:K30" si="26">STDEV(C29:I29)</f>
        <v>0.24832774042918904</v>
      </c>
      <c r="L29" s="45">
        <f t="shared" ref="L29:L30" si="27">COUNT(C29:I29)</f>
        <v>6</v>
      </c>
      <c r="M29" s="51">
        <f t="shared" ref="M29:M30" si="28">SQRT(L29)</f>
        <v>2.4494897427831779</v>
      </c>
      <c r="N29" s="51">
        <f t="shared" ref="N29:N30" si="29">K29/M29</f>
        <v>0.10137937550497035</v>
      </c>
      <c r="O29" s="5"/>
      <c r="R29" s="29"/>
      <c r="S29" s="29"/>
      <c r="T29" s="29"/>
      <c r="U29" s="29"/>
      <c r="V29" s="29"/>
      <c r="W29" s="29"/>
      <c r="X29" s="29"/>
      <c r="Y29" s="5"/>
      <c r="Z29" s="5"/>
    </row>
    <row r="30" spans="1:26" x14ac:dyDescent="0.2">
      <c r="A30" s="34"/>
      <c r="B30" s="44">
        <v>4</v>
      </c>
      <c r="C30" s="50">
        <v>6.7</v>
      </c>
      <c r="D30" s="50">
        <v>6.9</v>
      </c>
      <c r="E30" s="50">
        <v>7</v>
      </c>
      <c r="F30" s="50">
        <v>7.2</v>
      </c>
      <c r="G30" s="50">
        <v>6.6</v>
      </c>
      <c r="H30" s="50">
        <v>6.8</v>
      </c>
      <c r="I30" s="50"/>
      <c r="J30" s="51">
        <f>AVERAGE(C30:I30)</f>
        <v>6.8666666666666663</v>
      </c>
      <c r="K30" s="51">
        <f t="shared" si="26"/>
        <v>0.21602468994692881</v>
      </c>
      <c r="L30" s="45">
        <f t="shared" si="27"/>
        <v>6</v>
      </c>
      <c r="M30" s="51">
        <f t="shared" si="28"/>
        <v>2.4494897427831779</v>
      </c>
      <c r="N30" s="51">
        <f t="shared" si="29"/>
        <v>8.8191710368819745E-2</v>
      </c>
      <c r="O30" s="5"/>
      <c r="R30" s="29"/>
      <c r="S30" s="29"/>
      <c r="T30" s="29"/>
      <c r="U30" s="29"/>
      <c r="V30" s="29"/>
      <c r="Y30" s="5"/>
      <c r="Z30" s="5"/>
    </row>
    <row r="31" spans="1:26" x14ac:dyDescent="0.2">
      <c r="A31" s="46"/>
      <c r="C31" s="53"/>
      <c r="D31" s="53"/>
      <c r="E31" s="53"/>
      <c r="F31" s="53"/>
      <c r="G31" s="53"/>
      <c r="H31" s="53"/>
      <c r="I31" s="53"/>
      <c r="J31" s="46"/>
      <c r="K31" s="46"/>
      <c r="L31" s="46"/>
      <c r="M31" s="46"/>
      <c r="N31" s="46"/>
      <c r="R31" s="29"/>
      <c r="S31" s="29"/>
      <c r="T31" s="29"/>
      <c r="U31" s="29"/>
      <c r="V31" s="29"/>
      <c r="W31" s="29"/>
      <c r="X31" s="29"/>
    </row>
    <row r="32" spans="1:26" x14ac:dyDescent="0.4">
      <c r="A32" s="46"/>
      <c r="C32" s="53"/>
      <c r="D32" s="53"/>
      <c r="E32" s="53"/>
      <c r="F32" s="53"/>
      <c r="G32" s="53"/>
      <c r="H32" s="53"/>
      <c r="I32" s="53"/>
      <c r="J32" s="46"/>
      <c r="K32" s="46"/>
      <c r="L32" s="46"/>
      <c r="M32" s="46"/>
      <c r="N32" s="46"/>
    </row>
    <row r="33" spans="1:14" x14ac:dyDescent="0.4">
      <c r="A33" s="46"/>
      <c r="B33" s="44" t="s">
        <v>2</v>
      </c>
      <c r="C33" s="47" t="s">
        <v>4</v>
      </c>
      <c r="D33" s="48"/>
      <c r="E33" s="48"/>
      <c r="F33" s="48"/>
      <c r="G33" s="48"/>
      <c r="H33" s="48"/>
      <c r="I33" s="49"/>
      <c r="J33" s="4" t="s">
        <v>13</v>
      </c>
      <c r="K33" s="4" t="s">
        <v>14</v>
      </c>
      <c r="L33" s="20" t="s">
        <v>16</v>
      </c>
      <c r="M33" s="4" t="s">
        <v>17</v>
      </c>
      <c r="N33" s="4" t="s">
        <v>15</v>
      </c>
    </row>
    <row r="34" spans="1:14" x14ac:dyDescent="0.4">
      <c r="A34" s="33" t="s">
        <v>9</v>
      </c>
      <c r="B34" s="44">
        <v>0</v>
      </c>
      <c r="C34" s="50">
        <v>30</v>
      </c>
      <c r="D34" s="50">
        <v>28.9</v>
      </c>
      <c r="E34" s="50">
        <v>28.6</v>
      </c>
      <c r="F34" s="50">
        <v>28.9</v>
      </c>
      <c r="G34" s="50">
        <v>25</v>
      </c>
      <c r="H34" s="50">
        <v>28.9</v>
      </c>
      <c r="I34" s="50"/>
      <c r="J34" s="51">
        <f>AVERAGE(C34:I34)</f>
        <v>28.383333333333336</v>
      </c>
      <c r="K34" s="51">
        <f>STDEV(C34:I34)</f>
        <v>1.7267503197239218</v>
      </c>
      <c r="L34" s="45">
        <f>COUNT(C34:I34)</f>
        <v>6</v>
      </c>
      <c r="M34" s="51">
        <f>SQRT(L34)</f>
        <v>2.4494897427831779</v>
      </c>
      <c r="N34" s="51">
        <f>K34/M34</f>
        <v>0.70494286608522005</v>
      </c>
    </row>
    <row r="35" spans="1:14" x14ac:dyDescent="0.4">
      <c r="A35" s="33"/>
      <c r="B35" s="44">
        <v>2</v>
      </c>
      <c r="C35" s="50">
        <v>29</v>
      </c>
      <c r="D35" s="50">
        <v>26.4</v>
      </c>
      <c r="E35" s="50">
        <v>28.3</v>
      </c>
      <c r="F35" s="50">
        <v>26.4</v>
      </c>
      <c r="G35" s="50">
        <v>26.4</v>
      </c>
      <c r="H35" s="50">
        <v>26.4</v>
      </c>
      <c r="I35" s="50"/>
      <c r="J35" s="51">
        <f t="shared" ref="J35" si="30">AVERAGE(C35:I35)</f>
        <v>27.150000000000002</v>
      </c>
      <c r="K35" s="51">
        <f t="shared" ref="K35:K36" si="31">STDEV(C35:I35)</f>
        <v>1.1827933040053964</v>
      </c>
      <c r="L35" s="45">
        <f t="shared" ref="L35:L36" si="32">COUNT(C35:I35)</f>
        <v>6</v>
      </c>
      <c r="M35" s="51">
        <f t="shared" ref="M35:M36" si="33">SQRT(L35)</f>
        <v>2.4494897427831779</v>
      </c>
      <c r="N35" s="51">
        <f t="shared" ref="N35:N36" si="34">K35/M35</f>
        <v>0.48287334433230733</v>
      </c>
    </row>
    <row r="36" spans="1:14" x14ac:dyDescent="0.4">
      <c r="A36" s="33"/>
      <c r="B36" s="44">
        <v>4</v>
      </c>
      <c r="C36" s="50">
        <v>28.3</v>
      </c>
      <c r="D36" s="50">
        <v>29.4</v>
      </c>
      <c r="E36" s="50">
        <v>28.7</v>
      </c>
      <c r="F36" s="50">
        <v>32</v>
      </c>
      <c r="G36" s="50">
        <v>26.5</v>
      </c>
      <c r="H36" s="50"/>
      <c r="I36" s="50"/>
      <c r="J36" s="51">
        <f>AVERAGE(C36:I36)</f>
        <v>28.98</v>
      </c>
      <c r="K36" s="51">
        <f t="shared" si="31"/>
        <v>1.999249859322241</v>
      </c>
      <c r="L36" s="45">
        <f t="shared" si="32"/>
        <v>5</v>
      </c>
      <c r="M36" s="51">
        <f t="shared" si="33"/>
        <v>2.2360679774997898</v>
      </c>
      <c r="N36" s="51">
        <f t="shared" si="34"/>
        <v>0.89409171789028441</v>
      </c>
    </row>
    <row r="37" spans="1:14" x14ac:dyDescent="0.4">
      <c r="A37" s="46"/>
      <c r="C37" s="53"/>
      <c r="D37" s="53"/>
      <c r="E37" s="53"/>
      <c r="F37" s="53"/>
      <c r="G37" s="53"/>
      <c r="H37" s="53"/>
      <c r="I37" s="53"/>
      <c r="J37" s="46"/>
      <c r="K37" s="46"/>
      <c r="L37" s="46"/>
      <c r="M37" s="46"/>
      <c r="N37" s="46"/>
    </row>
    <row r="38" spans="1:14" x14ac:dyDescent="0.4">
      <c r="A38" s="46"/>
      <c r="B38" s="44" t="s">
        <v>2</v>
      </c>
      <c r="C38" s="47" t="s">
        <v>1</v>
      </c>
      <c r="D38" s="48"/>
      <c r="E38" s="48"/>
      <c r="F38" s="48"/>
      <c r="G38" s="48"/>
      <c r="H38" s="48"/>
      <c r="I38" s="49"/>
      <c r="J38" s="4" t="s">
        <v>13</v>
      </c>
      <c r="K38" s="4" t="s">
        <v>14</v>
      </c>
      <c r="L38" s="20" t="s">
        <v>16</v>
      </c>
      <c r="M38" s="4" t="s">
        <v>17</v>
      </c>
      <c r="N38" s="4" t="s">
        <v>15</v>
      </c>
    </row>
    <row r="39" spans="1:14" x14ac:dyDescent="0.4">
      <c r="A39" s="33" t="s">
        <v>9</v>
      </c>
      <c r="B39" s="44">
        <v>0</v>
      </c>
      <c r="C39" s="50">
        <v>27.9</v>
      </c>
      <c r="D39" s="50">
        <v>27.8</v>
      </c>
      <c r="E39" s="50">
        <v>28.3</v>
      </c>
      <c r="F39" s="50">
        <v>28.4</v>
      </c>
      <c r="G39" s="50">
        <v>24.5</v>
      </c>
      <c r="H39" s="50">
        <v>28.1</v>
      </c>
      <c r="I39" s="50"/>
      <c r="J39" s="51">
        <f>AVERAGE(C39:I39)</f>
        <v>27.5</v>
      </c>
      <c r="K39" s="51">
        <f>STDEV(C39:I39)</f>
        <v>1.4872793954062564</v>
      </c>
      <c r="L39" s="45">
        <f>COUNT(C39:I39)</f>
        <v>6</v>
      </c>
      <c r="M39" s="51">
        <f>SQRT(L39)</f>
        <v>2.4494897427831779</v>
      </c>
      <c r="N39" s="51">
        <f>K39/M39</f>
        <v>0.60717927061673205</v>
      </c>
    </row>
    <row r="40" spans="1:14" x14ac:dyDescent="0.4">
      <c r="A40" s="33"/>
      <c r="B40" s="44">
        <v>2</v>
      </c>
      <c r="C40" s="50">
        <v>35.9</v>
      </c>
      <c r="D40" s="50">
        <v>33.9</v>
      </c>
      <c r="E40" s="50">
        <v>36.1</v>
      </c>
      <c r="F40" s="50">
        <v>36.700000000000003</v>
      </c>
      <c r="G40" s="50">
        <v>32.799999999999997</v>
      </c>
      <c r="H40" s="52"/>
      <c r="I40" s="52"/>
      <c r="J40" s="51">
        <f t="shared" ref="J40" si="35">AVERAGE(C40:I40)</f>
        <v>35.080000000000005</v>
      </c>
      <c r="K40" s="51">
        <f t="shared" ref="K40:K41" si="36">STDEV(C40:I40)</f>
        <v>1.6528762809115527</v>
      </c>
      <c r="L40" s="45">
        <f t="shared" ref="L40:L41" si="37">COUNT(C40:I40)</f>
        <v>5</v>
      </c>
      <c r="M40" s="51">
        <f t="shared" ref="M40:M41" si="38">SQRT(L40)</f>
        <v>2.2360679774997898</v>
      </c>
      <c r="N40" s="51">
        <f t="shared" ref="N40:N41" si="39">K40/M40</f>
        <v>0.73918874450305394</v>
      </c>
    </row>
    <row r="41" spans="1:14" x14ac:dyDescent="0.4">
      <c r="A41" s="33"/>
      <c r="B41" s="44">
        <v>4</v>
      </c>
      <c r="C41" s="50">
        <v>34</v>
      </c>
      <c r="D41" s="50">
        <v>33.4</v>
      </c>
      <c r="E41" s="50">
        <v>36.4</v>
      </c>
      <c r="F41" s="50">
        <v>48.3</v>
      </c>
      <c r="G41" s="50">
        <v>33.4</v>
      </c>
      <c r="H41" s="50">
        <v>36.200000000000003</v>
      </c>
      <c r="I41" s="50"/>
      <c r="J41" s="51">
        <f>AVERAGE(C41:I41)</f>
        <v>36.95000000000001</v>
      </c>
      <c r="K41" s="51">
        <f t="shared" si="36"/>
        <v>5.7200524473119412</v>
      </c>
      <c r="L41" s="45">
        <f t="shared" si="37"/>
        <v>6</v>
      </c>
      <c r="M41" s="51">
        <f t="shared" si="38"/>
        <v>2.4494897427831779</v>
      </c>
      <c r="N41" s="51">
        <f t="shared" si="39"/>
        <v>2.3352016329787362</v>
      </c>
    </row>
    <row r="42" spans="1:14" x14ac:dyDescent="0.4">
      <c r="A42" s="46"/>
      <c r="C42" s="53"/>
      <c r="D42" s="53"/>
      <c r="E42" s="53"/>
      <c r="F42" s="53"/>
      <c r="G42" s="53"/>
      <c r="H42" s="53"/>
      <c r="I42" s="53"/>
      <c r="J42" s="46"/>
      <c r="K42" s="46"/>
      <c r="L42" s="46"/>
      <c r="M42" s="46"/>
      <c r="N42" s="46"/>
    </row>
    <row r="43" spans="1:14" x14ac:dyDescent="0.4">
      <c r="A43" s="46"/>
      <c r="B43" s="44" t="s">
        <v>2</v>
      </c>
      <c r="C43" s="47" t="s">
        <v>3</v>
      </c>
      <c r="D43" s="48"/>
      <c r="E43" s="48"/>
      <c r="F43" s="48"/>
      <c r="G43" s="48"/>
      <c r="H43" s="48"/>
      <c r="I43" s="49"/>
      <c r="J43" s="4" t="s">
        <v>13</v>
      </c>
      <c r="K43" s="4" t="s">
        <v>14</v>
      </c>
      <c r="L43" s="20" t="s">
        <v>16</v>
      </c>
      <c r="M43" s="4" t="s">
        <v>17</v>
      </c>
      <c r="N43" s="4" t="s">
        <v>15</v>
      </c>
    </row>
    <row r="44" spans="1:14" x14ac:dyDescent="0.4">
      <c r="A44" s="33" t="s">
        <v>9</v>
      </c>
      <c r="B44" s="44">
        <v>0</v>
      </c>
      <c r="C44" s="50">
        <v>25.8</v>
      </c>
      <c r="D44" s="50">
        <v>27.6</v>
      </c>
      <c r="E44" s="50">
        <v>28.1</v>
      </c>
      <c r="F44" s="50">
        <v>26.1</v>
      </c>
      <c r="G44" s="50">
        <v>26.9</v>
      </c>
      <c r="H44" s="50">
        <v>27.5</v>
      </c>
      <c r="I44" s="50"/>
      <c r="J44" s="51">
        <f>AVERAGE(C44:I44)</f>
        <v>27</v>
      </c>
      <c r="K44" s="51">
        <f>STDEV(C44:I44)</f>
        <v>0.90332718325089734</v>
      </c>
      <c r="L44" s="45">
        <f>COUNT(C44:I44)</f>
        <v>6</v>
      </c>
      <c r="M44" s="51">
        <f>SQRT(L44)</f>
        <v>2.4494897427831779</v>
      </c>
      <c r="N44" s="51">
        <f>K44/M44</f>
        <v>0.3687817782917156</v>
      </c>
    </row>
    <row r="45" spans="1:14" x14ac:dyDescent="0.4">
      <c r="A45" s="33"/>
      <c r="B45" s="44">
        <v>2</v>
      </c>
      <c r="C45" s="50">
        <v>24.1</v>
      </c>
      <c r="D45" s="50">
        <v>25.1</v>
      </c>
      <c r="E45" s="50">
        <v>25.7</v>
      </c>
      <c r="F45" s="50">
        <v>24.5</v>
      </c>
      <c r="G45" s="50">
        <v>24.6</v>
      </c>
      <c r="H45" s="50">
        <v>26.1</v>
      </c>
      <c r="I45" s="50"/>
      <c r="J45" s="51">
        <f t="shared" ref="J45" si="40">AVERAGE(C45:I45)</f>
        <v>25.016666666666666</v>
      </c>
      <c r="K45" s="51">
        <f t="shared" ref="K45:K46" si="41">STDEV(C45:I45)</f>
        <v>0.76528861657982761</v>
      </c>
      <c r="L45" s="45">
        <f t="shared" ref="L45:L46" si="42">COUNT(C45:I45)</f>
        <v>6</v>
      </c>
      <c r="M45" s="51">
        <f t="shared" ref="M45:M46" si="43">SQRT(L45)</f>
        <v>2.4494897427831779</v>
      </c>
      <c r="N45" s="51">
        <f t="shared" ref="N45:N46" si="44">K45/M45</f>
        <v>0.31242776943016937</v>
      </c>
    </row>
    <row r="46" spans="1:14" x14ac:dyDescent="0.4">
      <c r="A46" s="33"/>
      <c r="B46" s="44">
        <v>4</v>
      </c>
      <c r="C46" s="50">
        <v>22.7</v>
      </c>
      <c r="D46" s="50">
        <v>23.6</v>
      </c>
      <c r="E46" s="50">
        <v>23.9</v>
      </c>
      <c r="F46" s="50">
        <v>23.1</v>
      </c>
      <c r="G46" s="50">
        <v>22.1</v>
      </c>
      <c r="H46" s="50">
        <v>24.1</v>
      </c>
      <c r="I46" s="50"/>
      <c r="J46" s="51">
        <f>AVERAGE(C46:I46)</f>
        <v>23.249999999999996</v>
      </c>
      <c r="K46" s="51">
        <f t="shared" si="41"/>
        <v>0.76354436675284276</v>
      </c>
      <c r="L46" s="45">
        <f t="shared" si="42"/>
        <v>6</v>
      </c>
      <c r="M46" s="51">
        <f t="shared" si="43"/>
        <v>2.4494897427831779</v>
      </c>
      <c r="N46" s="51">
        <f t="shared" si="44"/>
        <v>0.31171568242016096</v>
      </c>
    </row>
  </sheetData>
  <mergeCells count="18">
    <mergeCell ref="A18:A20"/>
    <mergeCell ref="C38:I38"/>
    <mergeCell ref="C43:I43"/>
    <mergeCell ref="A44:A46"/>
    <mergeCell ref="C1:I1"/>
    <mergeCell ref="C17:I17"/>
    <mergeCell ref="A2:A4"/>
    <mergeCell ref="C27:I27"/>
    <mergeCell ref="C33:I33"/>
    <mergeCell ref="A7:A9"/>
    <mergeCell ref="A23:A25"/>
    <mergeCell ref="A34:A36"/>
    <mergeCell ref="A39:A41"/>
    <mergeCell ref="C11:I11"/>
    <mergeCell ref="C6:I6"/>
    <mergeCell ref="A12:A14"/>
    <mergeCell ref="A28:A30"/>
    <mergeCell ref="C22:I22"/>
  </mergeCells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D22C0-6939-49FE-92BB-BFA9F815F707}">
  <dimension ref="A1:S7"/>
  <sheetViews>
    <sheetView zoomScale="80" zoomScaleNormal="80" workbookViewId="0"/>
  </sheetViews>
  <sheetFormatPr defaultRowHeight="14.25" x14ac:dyDescent="0.4"/>
  <cols>
    <col min="1" max="1" width="10.375" style="2" bestFit="1" customWidth="1"/>
    <col min="2" max="10" width="9" style="2"/>
    <col min="11" max="11" width="10.375" style="2" bestFit="1" customWidth="1"/>
    <col min="12" max="16384" width="9" style="2"/>
  </cols>
  <sheetData>
    <row r="1" spans="1:19" x14ac:dyDescent="0.4">
      <c r="A1" s="46"/>
      <c r="B1" s="33" t="s">
        <v>53</v>
      </c>
      <c r="C1" s="33"/>
      <c r="D1" s="33"/>
      <c r="E1" s="11" t="s">
        <v>13</v>
      </c>
      <c r="F1" s="4" t="s">
        <v>14</v>
      </c>
      <c r="G1" s="20" t="s">
        <v>16</v>
      </c>
      <c r="H1" s="4" t="s">
        <v>17</v>
      </c>
      <c r="I1" s="4" t="s">
        <v>15</v>
      </c>
      <c r="K1" s="46"/>
      <c r="L1" s="33" t="s">
        <v>54</v>
      </c>
      <c r="M1" s="33"/>
      <c r="N1" s="33"/>
      <c r="O1" s="11" t="s">
        <v>13</v>
      </c>
      <c r="P1" s="4" t="s">
        <v>14</v>
      </c>
      <c r="Q1" s="20" t="s">
        <v>16</v>
      </c>
      <c r="R1" s="4" t="s">
        <v>17</v>
      </c>
      <c r="S1" s="4" t="s">
        <v>15</v>
      </c>
    </row>
    <row r="2" spans="1:19" x14ac:dyDescent="0.4">
      <c r="A2" s="42" t="s">
        <v>51</v>
      </c>
      <c r="B2" s="42">
        <v>286</v>
      </c>
      <c r="C2" s="42">
        <v>260</v>
      </c>
      <c r="D2" s="42">
        <v>271</v>
      </c>
      <c r="E2" s="51">
        <f>AVERAGE(B2:D2)</f>
        <v>272.33333333333331</v>
      </c>
      <c r="F2" s="51">
        <f>STDEV(B2:D2)</f>
        <v>13.051181300301261</v>
      </c>
      <c r="G2" s="45">
        <f>COUNT(B2:D2)</f>
        <v>3</v>
      </c>
      <c r="H2" s="51">
        <f>SQRT(G2)</f>
        <v>1.7320508075688772</v>
      </c>
      <c r="I2" s="51">
        <f>F2/H2</f>
        <v>7.5351030369715435</v>
      </c>
      <c r="K2" s="42" t="s">
        <v>51</v>
      </c>
      <c r="L2" s="42">
        <v>132</v>
      </c>
      <c r="M2" s="42">
        <v>131</v>
      </c>
      <c r="N2" s="42">
        <v>140</v>
      </c>
      <c r="O2" s="51">
        <f>AVERAGE(L2:N2)</f>
        <v>134.33333333333334</v>
      </c>
      <c r="P2" s="51">
        <f>STDEV(L2:N2)</f>
        <v>4.9328828623162471</v>
      </c>
      <c r="Q2" s="45">
        <f>COUNT(L2:N2)</f>
        <v>3</v>
      </c>
      <c r="R2" s="51">
        <f>SQRT(Q2)</f>
        <v>1.7320508075688772</v>
      </c>
      <c r="S2" s="51">
        <f>P2/R2</f>
        <v>2.8480012484391772</v>
      </c>
    </row>
    <row r="3" spans="1:19" x14ac:dyDescent="0.4">
      <c r="A3" s="42" t="s">
        <v>52</v>
      </c>
      <c r="B3" s="42">
        <v>75</v>
      </c>
      <c r="C3" s="42">
        <v>81</v>
      </c>
      <c r="D3" s="42">
        <v>64</v>
      </c>
      <c r="E3" s="51">
        <f>AVERAGE(B3:D3)</f>
        <v>73.333333333333329</v>
      </c>
      <c r="F3" s="51">
        <f>STDEV(B3:D3)</f>
        <v>8.6216781042517088</v>
      </c>
      <c r="G3" s="45">
        <f>COUNT(B3:D3)</f>
        <v>3</v>
      </c>
      <c r="H3" s="51">
        <f t="shared" ref="H3" si="0">SQRT(G3)</f>
        <v>1.7320508075688772</v>
      </c>
      <c r="I3" s="51">
        <f t="shared" ref="I3" si="1">F3/H3</f>
        <v>4.9777281743560264</v>
      </c>
      <c r="K3" s="42" t="s">
        <v>52</v>
      </c>
      <c r="L3" s="42">
        <v>116</v>
      </c>
      <c r="M3" s="42">
        <v>121</v>
      </c>
      <c r="N3" s="42">
        <v>112</v>
      </c>
      <c r="O3" s="51">
        <f>AVERAGE(L3:N3)</f>
        <v>116.33333333333333</v>
      </c>
      <c r="P3" s="51">
        <f>STDEV(L3:N3)</f>
        <v>4.5092497528228943</v>
      </c>
      <c r="Q3" s="45">
        <f>COUNT(L3:N3)</f>
        <v>3</v>
      </c>
      <c r="R3" s="51">
        <f t="shared" ref="R3" si="2">SQRT(Q3)</f>
        <v>1.7320508075688772</v>
      </c>
      <c r="S3" s="51">
        <f t="shared" ref="S3" si="3">P3/R3</f>
        <v>2.6034165586355518</v>
      </c>
    </row>
    <row r="4" spans="1:19" x14ac:dyDescent="0.4">
      <c r="A4" s="46"/>
      <c r="B4" s="46"/>
      <c r="C4" s="46"/>
      <c r="D4" s="46"/>
      <c r="E4" s="46"/>
      <c r="F4" s="46"/>
      <c r="G4" s="46"/>
      <c r="H4" s="46"/>
      <c r="I4" s="46"/>
      <c r="K4" s="46"/>
      <c r="L4" s="46"/>
      <c r="M4" s="46"/>
      <c r="N4" s="46"/>
      <c r="O4" s="46"/>
      <c r="P4" s="46"/>
      <c r="Q4" s="46"/>
      <c r="R4" s="46"/>
      <c r="S4" s="46"/>
    </row>
    <row r="5" spans="1:19" x14ac:dyDescent="0.4">
      <c r="A5" s="46"/>
      <c r="B5" s="33" t="s">
        <v>55</v>
      </c>
      <c r="C5" s="33"/>
      <c r="D5" s="33"/>
      <c r="E5" s="11" t="s">
        <v>13</v>
      </c>
      <c r="F5" s="4" t="s">
        <v>14</v>
      </c>
      <c r="G5" s="20" t="s">
        <v>16</v>
      </c>
      <c r="H5" s="4" t="s">
        <v>17</v>
      </c>
      <c r="I5" s="4" t="s">
        <v>15</v>
      </c>
      <c r="K5" s="46"/>
      <c r="L5" s="33" t="s">
        <v>56</v>
      </c>
      <c r="M5" s="33"/>
      <c r="N5" s="33"/>
      <c r="O5" s="11" t="s">
        <v>13</v>
      </c>
      <c r="P5" s="4" t="s">
        <v>14</v>
      </c>
      <c r="Q5" s="20" t="s">
        <v>16</v>
      </c>
      <c r="R5" s="4" t="s">
        <v>17</v>
      </c>
      <c r="S5" s="4" t="s">
        <v>15</v>
      </c>
    </row>
    <row r="6" spans="1:19" x14ac:dyDescent="0.4">
      <c r="A6" s="42" t="s">
        <v>51</v>
      </c>
      <c r="B6" s="59">
        <v>79.22437673130193</v>
      </c>
      <c r="C6" s="59">
        <v>76.246334310850443</v>
      </c>
      <c r="D6" s="59">
        <v>80.895522388059703</v>
      </c>
      <c r="E6" s="51">
        <f>AVERAGE(B6:D6)</f>
        <v>78.788744476737364</v>
      </c>
      <c r="F6" s="51">
        <f>STDEV(B6:D6)</f>
        <v>2.3550093503485168</v>
      </c>
      <c r="G6" s="45">
        <f>COUNT(B6:D6)</f>
        <v>3</v>
      </c>
      <c r="H6" s="51">
        <f>SQRT(G6)</f>
        <v>1.7320508075688772</v>
      </c>
      <c r="I6" s="51">
        <f>F6/H6</f>
        <v>1.3596652823678019</v>
      </c>
      <c r="K6" s="42" t="s">
        <v>51</v>
      </c>
      <c r="L6" s="59">
        <v>53.225806451612897</v>
      </c>
      <c r="M6" s="59">
        <v>51.984126984126988</v>
      </c>
      <c r="N6" s="59">
        <v>55.555555555555557</v>
      </c>
      <c r="O6" s="51">
        <f>AVERAGE(L6:N6)</f>
        <v>53.588496330431816</v>
      </c>
      <c r="P6" s="51">
        <f>STDEV(L6:N6)</f>
        <v>1.8131280901669189</v>
      </c>
      <c r="Q6" s="45">
        <f>COUNT(L6:N6)</f>
        <v>3</v>
      </c>
      <c r="R6" s="51">
        <f>SQRT(Q6)</f>
        <v>1.7320508075688772</v>
      </c>
      <c r="S6" s="51">
        <f>P6/R6</f>
        <v>1.0468099909331428</v>
      </c>
    </row>
    <row r="7" spans="1:19" x14ac:dyDescent="0.4">
      <c r="A7" s="42" t="s">
        <v>52</v>
      </c>
      <c r="B7" s="59">
        <v>20.775623268698059</v>
      </c>
      <c r="C7" s="59">
        <v>23.75366568914956</v>
      </c>
      <c r="D7" s="59">
        <v>19.1044776119403</v>
      </c>
      <c r="E7" s="51">
        <f>AVERAGE(B7:D7)</f>
        <v>21.21125552326264</v>
      </c>
      <c r="F7" s="51">
        <f>STDEV(B7:D7)</f>
        <v>2.3550093503485181</v>
      </c>
      <c r="G7" s="45">
        <f>COUNT(B7:D7)</f>
        <v>3</v>
      </c>
      <c r="H7" s="51">
        <f t="shared" ref="H7" si="4">SQRT(G7)</f>
        <v>1.7320508075688772</v>
      </c>
      <c r="I7" s="51">
        <f t="shared" ref="I7" si="5">F7/H7</f>
        <v>1.3596652823678026</v>
      </c>
      <c r="K7" s="42" t="s">
        <v>52</v>
      </c>
      <c r="L7" s="59">
        <v>46.774193548387096</v>
      </c>
      <c r="M7" s="59">
        <v>48.015873015873019</v>
      </c>
      <c r="N7" s="59">
        <v>44.444444444444443</v>
      </c>
      <c r="O7" s="51">
        <f>AVERAGE(L7:N7)</f>
        <v>46.411503669568184</v>
      </c>
      <c r="P7" s="51">
        <f>STDEV(L7:N7)</f>
        <v>1.8131280901669213</v>
      </c>
      <c r="Q7" s="45">
        <f>COUNT(L7:N7)</f>
        <v>3</v>
      </c>
      <c r="R7" s="51">
        <f t="shared" ref="R7" si="6">SQRT(Q7)</f>
        <v>1.7320508075688772</v>
      </c>
      <c r="S7" s="51">
        <f t="shared" ref="S7" si="7">P7/R7</f>
        <v>1.0468099909331441</v>
      </c>
    </row>
  </sheetData>
  <mergeCells count="4">
    <mergeCell ref="B1:D1"/>
    <mergeCell ref="L1:N1"/>
    <mergeCell ref="B5:D5"/>
    <mergeCell ref="L5:N5"/>
  </mergeCells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A5D81-F7DE-4613-8487-3C995B9FEC3A}">
  <dimension ref="A1:AD12"/>
  <sheetViews>
    <sheetView zoomScale="80" zoomScaleNormal="80" workbookViewId="0"/>
  </sheetViews>
  <sheetFormatPr defaultRowHeight="14.25" x14ac:dyDescent="0.4"/>
  <cols>
    <col min="1" max="16384" width="9" style="2"/>
  </cols>
  <sheetData>
    <row r="1" spans="1:30" x14ac:dyDescent="0.4">
      <c r="A1" s="46"/>
      <c r="B1" s="33" t="s">
        <v>5</v>
      </c>
      <c r="C1" s="33"/>
      <c r="D1" s="33"/>
      <c r="E1" s="33"/>
      <c r="F1" s="33"/>
      <c r="G1" s="33"/>
      <c r="H1" s="33"/>
      <c r="I1" s="33"/>
      <c r="J1" s="33"/>
      <c r="K1" s="11" t="s">
        <v>13</v>
      </c>
      <c r="L1" s="4" t="s">
        <v>14</v>
      </c>
      <c r="M1" s="20" t="s">
        <v>16</v>
      </c>
      <c r="N1" s="4" t="s">
        <v>17</v>
      </c>
      <c r="O1" s="4" t="s">
        <v>15</v>
      </c>
    </row>
    <row r="2" spans="1:30" x14ac:dyDescent="0.4">
      <c r="A2" s="55" t="s">
        <v>31</v>
      </c>
      <c r="B2" s="77">
        <v>77.5</v>
      </c>
      <c r="C2" s="77">
        <v>83.1</v>
      </c>
      <c r="D2" s="77">
        <v>83.6</v>
      </c>
      <c r="E2" s="77">
        <v>83.1</v>
      </c>
      <c r="F2" s="77">
        <v>76.2</v>
      </c>
      <c r="G2" s="77">
        <v>74.400000000000006</v>
      </c>
      <c r="H2" s="77">
        <v>76.8</v>
      </c>
      <c r="I2" s="77">
        <v>77.7</v>
      </c>
      <c r="J2" s="32"/>
      <c r="K2" s="78">
        <f>AVERAGE(B2:J2)</f>
        <v>79.05</v>
      </c>
      <c r="L2" s="78">
        <f>STDEV(B2:J2)</f>
        <v>3.6359317925395644</v>
      </c>
      <c r="M2" s="79">
        <f>COUNT(B2:J2)</f>
        <v>8</v>
      </c>
      <c r="N2" s="78">
        <f>SQRT(M2)</f>
        <v>2.8284271247461903</v>
      </c>
      <c r="O2" s="78">
        <f>L2/N2</f>
        <v>1.2854960132182425</v>
      </c>
    </row>
    <row r="3" spans="1:30" x14ac:dyDescent="0.4">
      <c r="A3" s="55" t="s">
        <v>32</v>
      </c>
      <c r="B3" s="77">
        <v>15.1</v>
      </c>
      <c r="C3" s="77">
        <v>12.2</v>
      </c>
      <c r="D3" s="77">
        <v>8.25</v>
      </c>
      <c r="E3" s="77">
        <v>10.6</v>
      </c>
      <c r="F3" s="77">
        <v>14.6</v>
      </c>
      <c r="G3" s="77">
        <v>10.5</v>
      </c>
      <c r="H3" s="77">
        <v>8.24</v>
      </c>
      <c r="I3" s="77">
        <v>10.1</v>
      </c>
      <c r="J3" s="32"/>
      <c r="K3" s="78">
        <f t="shared" ref="K3:K5" si="0">AVERAGE(B3:J3)</f>
        <v>11.198749999999999</v>
      </c>
      <c r="L3" s="78">
        <f t="shared" ref="L3:L5" si="1">STDEV(B3:J3)</f>
        <v>2.599288020648296</v>
      </c>
      <c r="M3" s="79">
        <f t="shared" ref="M3:M5" si="2">COUNT(B3:J3)</f>
        <v>8</v>
      </c>
      <c r="N3" s="78">
        <f t="shared" ref="N3:N4" si="3">SQRT(M3)</f>
        <v>2.8284271247461903</v>
      </c>
      <c r="O3" s="78">
        <f t="shared" ref="O3:O5" si="4">L3/N3</f>
        <v>0.9189870928286844</v>
      </c>
    </row>
    <row r="4" spans="1:30" x14ac:dyDescent="0.4">
      <c r="A4" s="55" t="s">
        <v>33</v>
      </c>
      <c r="B4" s="77">
        <v>2.81</v>
      </c>
      <c r="C4" s="77">
        <v>1.71</v>
      </c>
      <c r="D4" s="77">
        <v>5.23</v>
      </c>
      <c r="E4" s="77">
        <v>3.47</v>
      </c>
      <c r="F4" s="77">
        <v>2.89</v>
      </c>
      <c r="G4" s="77">
        <v>6.51</v>
      </c>
      <c r="H4" s="77">
        <v>6.31</v>
      </c>
      <c r="I4" s="77">
        <v>5.31</v>
      </c>
      <c r="J4" s="32"/>
      <c r="K4" s="78">
        <f t="shared" si="0"/>
        <v>4.2799999999999994</v>
      </c>
      <c r="L4" s="78">
        <f t="shared" si="1"/>
        <v>1.7893015397076049</v>
      </c>
      <c r="M4" s="79">
        <f t="shared" si="2"/>
        <v>8</v>
      </c>
      <c r="N4" s="78">
        <f t="shared" si="3"/>
        <v>2.8284271247461903</v>
      </c>
      <c r="O4" s="78">
        <f t="shared" si="4"/>
        <v>0.63261362615738892</v>
      </c>
    </row>
    <row r="5" spans="1:30" x14ac:dyDescent="0.4">
      <c r="A5" s="55" t="s">
        <v>34</v>
      </c>
      <c r="B5" s="77">
        <v>4.68</v>
      </c>
      <c r="C5" s="77">
        <v>2.95</v>
      </c>
      <c r="D5" s="77">
        <v>2.9</v>
      </c>
      <c r="E5" s="77">
        <v>2.8</v>
      </c>
      <c r="F5" s="77">
        <v>6.32</v>
      </c>
      <c r="G5" s="77">
        <v>8.67</v>
      </c>
      <c r="H5" s="77">
        <v>8.6199999999999992</v>
      </c>
      <c r="I5" s="77">
        <v>6.9</v>
      </c>
      <c r="J5" s="32"/>
      <c r="K5" s="78">
        <f t="shared" si="0"/>
        <v>5.4799999999999995</v>
      </c>
      <c r="L5" s="78">
        <f t="shared" si="1"/>
        <v>2.4967807844731364</v>
      </c>
      <c r="M5" s="79">
        <f t="shared" si="2"/>
        <v>8</v>
      </c>
      <c r="N5" s="78">
        <f>SQRT(M5)</f>
        <v>2.8284271247461903</v>
      </c>
      <c r="O5" s="78">
        <f t="shared" si="4"/>
        <v>0.88274531191861128</v>
      </c>
    </row>
    <row r="6" spans="1:30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Z6" s="5"/>
      <c r="AA6" s="5"/>
      <c r="AB6" s="5"/>
      <c r="AC6" s="5"/>
      <c r="AD6" s="5"/>
    </row>
    <row r="7" spans="1:30" x14ac:dyDescent="0.4">
      <c r="A7" s="46"/>
      <c r="B7" s="36" t="s">
        <v>1</v>
      </c>
      <c r="C7" s="37"/>
      <c r="D7" s="37"/>
      <c r="E7" s="37"/>
      <c r="F7" s="37"/>
      <c r="G7" s="37"/>
      <c r="H7" s="37"/>
      <c r="I7" s="37"/>
      <c r="J7" s="38"/>
      <c r="K7" s="11" t="s">
        <v>13</v>
      </c>
      <c r="L7" s="4" t="s">
        <v>14</v>
      </c>
      <c r="M7" s="20" t="s">
        <v>16</v>
      </c>
      <c r="N7" s="4" t="s">
        <v>17</v>
      </c>
      <c r="O7" s="4" t="s">
        <v>15</v>
      </c>
    </row>
    <row r="8" spans="1:30" x14ac:dyDescent="0.4">
      <c r="A8" s="55" t="s">
        <v>31</v>
      </c>
      <c r="B8" s="77">
        <v>81</v>
      </c>
      <c r="C8" s="77">
        <v>76.3</v>
      </c>
      <c r="D8" s="77">
        <v>78.099999999999994</v>
      </c>
      <c r="E8" s="77">
        <v>77.3</v>
      </c>
      <c r="F8" s="77">
        <v>74.400000000000006</v>
      </c>
      <c r="G8" s="77">
        <v>65.2</v>
      </c>
      <c r="H8" s="77">
        <v>78.599999999999994</v>
      </c>
      <c r="I8" s="77">
        <v>80.8</v>
      </c>
      <c r="J8" s="77">
        <v>75.8</v>
      </c>
      <c r="K8" s="78">
        <f>AVERAGE(B8:J8)</f>
        <v>76.388888888888872</v>
      </c>
      <c r="L8" s="78">
        <f>STDEV(B8:J8)</f>
        <v>4.7284893053819097</v>
      </c>
      <c r="M8" s="79">
        <f>COUNT(B8:J8)</f>
        <v>9</v>
      </c>
      <c r="N8" s="79">
        <f>SQRT(M8)</f>
        <v>3</v>
      </c>
      <c r="O8" s="78">
        <f>L8/N8</f>
        <v>1.5761631017939699</v>
      </c>
      <c r="P8" s="22"/>
    </row>
    <row r="9" spans="1:30" x14ac:dyDescent="0.4">
      <c r="A9" s="55" t="s">
        <v>32</v>
      </c>
      <c r="B9" s="77">
        <v>10.8</v>
      </c>
      <c r="C9" s="77">
        <v>9.4700000000000006</v>
      </c>
      <c r="D9" s="77">
        <v>7.7</v>
      </c>
      <c r="E9" s="77">
        <v>8.4600000000000009</v>
      </c>
      <c r="F9" s="77">
        <v>8.08</v>
      </c>
      <c r="G9" s="77">
        <v>9.61</v>
      </c>
      <c r="H9" s="77">
        <v>9.09</v>
      </c>
      <c r="I9" s="77">
        <v>7.26</v>
      </c>
      <c r="J9" s="77">
        <v>8.9</v>
      </c>
      <c r="K9" s="78">
        <f t="shared" ref="K9:K11" si="5">AVERAGE(B9:J9)</f>
        <v>8.8188888888888908</v>
      </c>
      <c r="L9" s="78">
        <f t="shared" ref="L9:L11" si="6">STDEV(B9:J9)</f>
        <v>1.0846363958078638</v>
      </c>
      <c r="M9" s="79">
        <f t="shared" ref="M9:M11" si="7">COUNT(B9:J9)</f>
        <v>9</v>
      </c>
      <c r="N9" s="79">
        <f t="shared" ref="N9:N10" si="8">SQRT(M9)</f>
        <v>3</v>
      </c>
      <c r="O9" s="78">
        <f t="shared" ref="O9:O11" si="9">L9/N9</f>
        <v>0.36154546526928794</v>
      </c>
      <c r="P9" s="22"/>
    </row>
    <row r="10" spans="1:30" x14ac:dyDescent="0.4">
      <c r="A10" s="55" t="s">
        <v>33</v>
      </c>
      <c r="B10" s="77">
        <v>3.29</v>
      </c>
      <c r="C10" s="77">
        <v>8.68</v>
      </c>
      <c r="D10" s="77">
        <v>9.9499999999999993</v>
      </c>
      <c r="E10" s="77">
        <v>7.42</v>
      </c>
      <c r="F10" s="77">
        <v>9.5399999999999991</v>
      </c>
      <c r="G10" s="77">
        <v>11.2</v>
      </c>
      <c r="H10" s="77">
        <v>6.01</v>
      </c>
      <c r="I10" s="77">
        <v>5.72</v>
      </c>
      <c r="J10" s="77">
        <v>6.51</v>
      </c>
      <c r="K10" s="78">
        <f t="shared" si="5"/>
        <v>7.5911111111111103</v>
      </c>
      <c r="L10" s="78">
        <f t="shared" si="6"/>
        <v>2.4817052828873756</v>
      </c>
      <c r="M10" s="79">
        <f t="shared" si="7"/>
        <v>9</v>
      </c>
      <c r="N10" s="79">
        <f t="shared" si="8"/>
        <v>3</v>
      </c>
      <c r="O10" s="78">
        <f t="shared" si="9"/>
        <v>0.8272350942957919</v>
      </c>
      <c r="P10" s="22"/>
    </row>
    <row r="11" spans="1:30" x14ac:dyDescent="0.4">
      <c r="A11" s="55" t="s">
        <v>34</v>
      </c>
      <c r="B11" s="77">
        <v>4.96</v>
      </c>
      <c r="C11" s="77">
        <v>5.59</v>
      </c>
      <c r="D11" s="77">
        <v>4.28</v>
      </c>
      <c r="E11" s="77">
        <v>6.82</v>
      </c>
      <c r="F11" s="77">
        <v>7.98</v>
      </c>
      <c r="G11" s="77">
        <v>14</v>
      </c>
      <c r="H11" s="77">
        <v>6.33</v>
      </c>
      <c r="I11" s="77">
        <v>6.23</v>
      </c>
      <c r="J11" s="77">
        <v>8.76</v>
      </c>
      <c r="K11" s="78">
        <f t="shared" si="5"/>
        <v>7.2166666666666668</v>
      </c>
      <c r="L11" s="78">
        <f t="shared" si="6"/>
        <v>2.8995215122499087</v>
      </c>
      <c r="M11" s="79">
        <f t="shared" si="7"/>
        <v>9</v>
      </c>
      <c r="N11" s="79">
        <f>SQRT(M11)</f>
        <v>3</v>
      </c>
      <c r="O11" s="78">
        <f t="shared" si="9"/>
        <v>0.96650717074996961</v>
      </c>
      <c r="P11" s="22"/>
    </row>
    <row r="12" spans="1:30" x14ac:dyDescent="0.4">
      <c r="P12" s="43"/>
    </row>
  </sheetData>
  <mergeCells count="2">
    <mergeCell ref="B1:J1"/>
    <mergeCell ref="B7:J7"/>
  </mergeCells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0EFF-9285-4CC1-B64B-051608C4B1E6}">
  <dimension ref="A1:S14"/>
  <sheetViews>
    <sheetView zoomScale="80" zoomScaleNormal="80" workbookViewId="0"/>
  </sheetViews>
  <sheetFormatPr defaultRowHeight="14.25" x14ac:dyDescent="0.4"/>
  <cols>
    <col min="1" max="1" width="11.125" style="2" bestFit="1" customWidth="1"/>
    <col min="2" max="10" width="9" style="2"/>
    <col min="11" max="11" width="11.125" style="2" bestFit="1" customWidth="1"/>
    <col min="12" max="16384" width="9" style="2"/>
  </cols>
  <sheetData>
    <row r="1" spans="1:19" x14ac:dyDescent="0.4">
      <c r="A1" s="46"/>
      <c r="B1" s="33" t="s">
        <v>5</v>
      </c>
      <c r="C1" s="33"/>
      <c r="D1" s="33"/>
      <c r="E1" s="33"/>
      <c r="F1" s="33"/>
      <c r="G1" s="33"/>
      <c r="H1" s="33"/>
      <c r="I1" s="11" t="s">
        <v>13</v>
      </c>
      <c r="J1" s="4" t="s">
        <v>14</v>
      </c>
      <c r="K1" s="20" t="s">
        <v>16</v>
      </c>
      <c r="L1" s="4" t="s">
        <v>17</v>
      </c>
      <c r="M1" s="4" t="s">
        <v>15</v>
      </c>
      <c r="N1" s="22"/>
    </row>
    <row r="2" spans="1:19" x14ac:dyDescent="0.4">
      <c r="A2" s="55" t="s">
        <v>18</v>
      </c>
      <c r="B2" s="32">
        <v>0.4</v>
      </c>
      <c r="C2" s="32">
        <v>0.15</v>
      </c>
      <c r="D2" s="32">
        <v>0.23</v>
      </c>
      <c r="E2" s="32">
        <v>6.3E-2</v>
      </c>
      <c r="F2" s="32">
        <v>0.11</v>
      </c>
      <c r="G2" s="32">
        <v>0.56000000000000005</v>
      </c>
      <c r="H2" s="32"/>
      <c r="I2" s="78">
        <f>AVERAGE(B2:H2)</f>
        <v>0.25216666666666665</v>
      </c>
      <c r="J2" s="78">
        <f>STDEV(B2:H2)</f>
        <v>0.19159375424753983</v>
      </c>
      <c r="K2" s="79">
        <f>COUNT(B2:H2)</f>
        <v>6</v>
      </c>
      <c r="L2" s="78">
        <f>SQRT(K2)</f>
        <v>2.4494897427831779</v>
      </c>
      <c r="M2" s="78">
        <f>J2/L2</f>
        <v>7.8217822635111636E-2</v>
      </c>
      <c r="N2" s="22"/>
    </row>
    <row r="3" spans="1:19" x14ac:dyDescent="0.4">
      <c r="A3" s="55" t="s">
        <v>19</v>
      </c>
      <c r="B3" s="32">
        <v>5.59</v>
      </c>
      <c r="C3" s="32">
        <v>5.7</v>
      </c>
      <c r="D3" s="32">
        <v>4.45</v>
      </c>
      <c r="E3" s="32">
        <v>8.0299999999999994</v>
      </c>
      <c r="F3" s="32">
        <v>8.5500000000000007</v>
      </c>
      <c r="G3" s="32">
        <v>7.43</v>
      </c>
      <c r="H3" s="32"/>
      <c r="I3" s="78">
        <f t="shared" ref="I3:I6" si="0">AVERAGE(B3:H3)</f>
        <v>6.6249999999999991</v>
      </c>
      <c r="J3" s="78">
        <f t="shared" ref="J3:J6" si="1">STDEV(B3:H3)</f>
        <v>1.6115303286007427</v>
      </c>
      <c r="K3" s="79">
        <f t="shared" ref="K3:K6" si="2">COUNT(B3:H3)</f>
        <v>6</v>
      </c>
      <c r="L3" s="78">
        <f t="shared" ref="L3:L6" si="3">SQRT(K3)</f>
        <v>2.4494897427831779</v>
      </c>
      <c r="M3" s="78">
        <f t="shared" ref="M3:M6" si="4">J3/L3</f>
        <v>0.65790450168192072</v>
      </c>
      <c r="N3" s="22"/>
    </row>
    <row r="4" spans="1:19" x14ac:dyDescent="0.4">
      <c r="A4" s="55" t="s">
        <v>20</v>
      </c>
      <c r="B4" s="32">
        <v>41.3</v>
      </c>
      <c r="C4" s="32">
        <v>40.200000000000003</v>
      </c>
      <c r="D4" s="32">
        <v>36.9</v>
      </c>
      <c r="E4" s="32">
        <v>34.1</v>
      </c>
      <c r="F4" s="32">
        <v>45</v>
      </c>
      <c r="G4" s="32">
        <v>38.1</v>
      </c>
      <c r="H4" s="32"/>
      <c r="I4" s="78">
        <f t="shared" si="0"/>
        <v>39.266666666666666</v>
      </c>
      <c r="J4" s="78">
        <f t="shared" si="1"/>
        <v>3.7824154540011419</v>
      </c>
      <c r="K4" s="79">
        <f t="shared" si="2"/>
        <v>6</v>
      </c>
      <c r="L4" s="78">
        <f t="shared" si="3"/>
        <v>2.4494897427831779</v>
      </c>
      <c r="M4" s="78">
        <f t="shared" si="4"/>
        <v>1.5441646429200626</v>
      </c>
      <c r="N4" s="22"/>
    </row>
    <row r="5" spans="1:19" x14ac:dyDescent="0.4">
      <c r="A5" s="55" t="s">
        <v>21</v>
      </c>
      <c r="B5" s="32">
        <v>32.9</v>
      </c>
      <c r="C5" s="32">
        <v>27.3</v>
      </c>
      <c r="D5" s="32">
        <v>28.7</v>
      </c>
      <c r="E5" s="32">
        <v>25.3</v>
      </c>
      <c r="F5" s="32">
        <v>28.7</v>
      </c>
      <c r="G5" s="32">
        <v>21</v>
      </c>
      <c r="H5" s="32"/>
      <c r="I5" s="78">
        <f t="shared" si="0"/>
        <v>27.316666666666666</v>
      </c>
      <c r="J5" s="78">
        <f t="shared" si="1"/>
        <v>3.9741246415615414</v>
      </c>
      <c r="K5" s="79">
        <f t="shared" si="2"/>
        <v>6</v>
      </c>
      <c r="L5" s="78">
        <f t="shared" si="3"/>
        <v>2.4494897427831779</v>
      </c>
      <c r="M5" s="78">
        <f t="shared" si="4"/>
        <v>1.6224295910078117</v>
      </c>
      <c r="N5" s="22"/>
    </row>
    <row r="6" spans="1:19" x14ac:dyDescent="0.4">
      <c r="A6" s="55" t="s">
        <v>22</v>
      </c>
      <c r="B6" s="32">
        <v>18.100000000000001</v>
      </c>
      <c r="C6" s="32">
        <v>24.5</v>
      </c>
      <c r="D6" s="32">
        <v>27.5</v>
      </c>
      <c r="E6" s="32">
        <v>30.5</v>
      </c>
      <c r="F6" s="32">
        <v>15.9</v>
      </c>
      <c r="G6" s="32">
        <v>29.7</v>
      </c>
      <c r="H6" s="32"/>
      <c r="I6" s="78">
        <f t="shared" si="0"/>
        <v>24.366666666666664</v>
      </c>
      <c r="J6" s="78">
        <f t="shared" si="1"/>
        <v>6.1131552136901348</v>
      </c>
      <c r="K6" s="79">
        <f t="shared" si="2"/>
        <v>6</v>
      </c>
      <c r="L6" s="78">
        <f t="shared" si="3"/>
        <v>2.4494897427831779</v>
      </c>
      <c r="M6" s="78">
        <f t="shared" si="4"/>
        <v>2.4956851653292489</v>
      </c>
      <c r="N6" s="22"/>
    </row>
    <row r="7" spans="1:19" x14ac:dyDescent="0.2">
      <c r="A7" s="61"/>
      <c r="B7" s="80"/>
      <c r="C7" s="80"/>
      <c r="D7" s="80"/>
      <c r="E7" s="80"/>
      <c r="F7" s="80"/>
      <c r="G7" s="80"/>
      <c r="H7" s="80"/>
      <c r="I7" s="67"/>
      <c r="J7" s="67"/>
      <c r="K7" s="67"/>
      <c r="L7" s="67"/>
      <c r="M7" s="67"/>
      <c r="P7" s="5"/>
      <c r="Q7" s="5"/>
      <c r="R7" s="5"/>
      <c r="S7" s="5"/>
    </row>
    <row r="8" spans="1:19" x14ac:dyDescent="0.2">
      <c r="A8" s="46"/>
      <c r="B8" s="41" t="s">
        <v>1</v>
      </c>
      <c r="C8" s="41"/>
      <c r="D8" s="41"/>
      <c r="E8" s="41"/>
      <c r="F8" s="41"/>
      <c r="G8" s="41"/>
      <c r="H8" s="41"/>
      <c r="I8" s="11" t="s">
        <v>13</v>
      </c>
      <c r="J8" s="4" t="s">
        <v>14</v>
      </c>
      <c r="K8" s="20" t="s">
        <v>16</v>
      </c>
      <c r="L8" s="4" t="s">
        <v>17</v>
      </c>
      <c r="M8" s="4" t="s">
        <v>15</v>
      </c>
      <c r="P8" s="5"/>
      <c r="Q8" s="5"/>
      <c r="R8" s="5"/>
      <c r="S8" s="5"/>
    </row>
    <row r="9" spans="1:19" x14ac:dyDescent="0.4">
      <c r="A9" s="55" t="s">
        <v>18</v>
      </c>
      <c r="B9" s="32">
        <v>0.9</v>
      </c>
      <c r="C9" s="32">
        <v>1.42</v>
      </c>
      <c r="D9" s="32">
        <v>0.78</v>
      </c>
      <c r="E9" s="32">
        <v>0.72</v>
      </c>
      <c r="F9" s="32">
        <v>1.4</v>
      </c>
      <c r="G9" s="32">
        <v>0.97</v>
      </c>
      <c r="H9" s="32">
        <v>0.68</v>
      </c>
      <c r="I9" s="78">
        <f>AVERAGE(B9:H9)</f>
        <v>0.98142857142857121</v>
      </c>
      <c r="J9" s="78">
        <f>STDEV(B9:H9)</f>
        <v>0.30932337832914086</v>
      </c>
      <c r="K9" s="79">
        <f>COUNT(B9:H9)</f>
        <v>7</v>
      </c>
      <c r="L9" s="78">
        <f>SQRT(K9)</f>
        <v>2.6457513110645907</v>
      </c>
      <c r="M9" s="78">
        <f>J9/L9</f>
        <v>0.11691324767960753</v>
      </c>
    </row>
    <row r="10" spans="1:19" x14ac:dyDescent="0.4">
      <c r="A10" s="55" t="s">
        <v>19</v>
      </c>
      <c r="B10" s="32">
        <v>5.95</v>
      </c>
      <c r="C10" s="32">
        <v>6.46</v>
      </c>
      <c r="D10" s="32">
        <v>5.0199999999999996</v>
      </c>
      <c r="E10" s="32">
        <v>5.59</v>
      </c>
      <c r="F10" s="32">
        <v>6.89</v>
      </c>
      <c r="G10" s="32">
        <v>9.7200000000000006</v>
      </c>
      <c r="H10" s="32">
        <v>8.51</v>
      </c>
      <c r="I10" s="78">
        <f t="shared" ref="I10:I13" si="5">AVERAGE(B10:H10)</f>
        <v>6.8771428571428572</v>
      </c>
      <c r="J10" s="78">
        <f t="shared" ref="J10:J13" si="6">STDEV(B10:H10)</f>
        <v>1.677674126936</v>
      </c>
      <c r="K10" s="79">
        <f t="shared" ref="K10:K13" si="7">COUNT(B10:H10)</f>
        <v>7</v>
      </c>
      <c r="L10" s="78">
        <f t="shared" ref="L10:L13" si="8">SQRT(K10)</f>
        <v>2.6457513110645907</v>
      </c>
      <c r="M10" s="78">
        <f t="shared" ref="M10:M13" si="9">J10/L10</f>
        <v>0.6341012172685806</v>
      </c>
    </row>
    <row r="11" spans="1:19" x14ac:dyDescent="0.4">
      <c r="A11" s="55" t="s">
        <v>20</v>
      </c>
      <c r="B11" s="32">
        <v>55.5</v>
      </c>
      <c r="C11" s="32">
        <v>50</v>
      </c>
      <c r="D11" s="32">
        <v>46.6</v>
      </c>
      <c r="E11" s="32">
        <v>47.1</v>
      </c>
      <c r="F11" s="32">
        <v>50.3</v>
      </c>
      <c r="G11" s="32">
        <v>56.9</v>
      </c>
      <c r="H11" s="32">
        <v>43.2</v>
      </c>
      <c r="I11" s="78">
        <f t="shared" si="5"/>
        <v>49.942857142857136</v>
      </c>
      <c r="J11" s="78">
        <f t="shared" si="6"/>
        <v>4.9013117777649207</v>
      </c>
      <c r="K11" s="79">
        <f t="shared" si="7"/>
        <v>7</v>
      </c>
      <c r="L11" s="78">
        <f t="shared" si="8"/>
        <v>2.6457513110645907</v>
      </c>
      <c r="M11" s="78">
        <f t="shared" si="9"/>
        <v>1.8525217231368367</v>
      </c>
    </row>
    <row r="12" spans="1:19" x14ac:dyDescent="0.4">
      <c r="A12" s="55" t="s">
        <v>21</v>
      </c>
      <c r="B12" s="32">
        <v>28.1</v>
      </c>
      <c r="C12" s="32">
        <v>30.2</v>
      </c>
      <c r="D12" s="32">
        <v>36.4</v>
      </c>
      <c r="E12" s="32">
        <v>32.9</v>
      </c>
      <c r="F12" s="32">
        <v>30</v>
      </c>
      <c r="G12" s="32">
        <v>22.9</v>
      </c>
      <c r="H12" s="32">
        <v>24.7</v>
      </c>
      <c r="I12" s="78">
        <f t="shared" si="5"/>
        <v>29.314285714285713</v>
      </c>
      <c r="J12" s="78">
        <f t="shared" si="6"/>
        <v>4.6229242446127783</v>
      </c>
      <c r="K12" s="79">
        <f t="shared" si="7"/>
        <v>7</v>
      </c>
      <c r="L12" s="78">
        <f t="shared" si="8"/>
        <v>2.6457513110645907</v>
      </c>
      <c r="M12" s="78">
        <f t="shared" si="9"/>
        <v>1.7473011258766484</v>
      </c>
    </row>
    <row r="13" spans="1:19" x14ac:dyDescent="0.4">
      <c r="A13" s="55" t="s">
        <v>22</v>
      </c>
      <c r="B13" s="32">
        <v>7.53</v>
      </c>
      <c r="C13" s="32">
        <v>9.7799999999999994</v>
      </c>
      <c r="D13" s="32">
        <v>9.9</v>
      </c>
      <c r="E13" s="32">
        <v>11.9</v>
      </c>
      <c r="F13" s="32">
        <v>9.56</v>
      </c>
      <c r="G13" s="32">
        <v>7.64</v>
      </c>
      <c r="H13" s="32">
        <v>19.8</v>
      </c>
      <c r="I13" s="78">
        <f t="shared" si="5"/>
        <v>10.872857142857143</v>
      </c>
      <c r="J13" s="78">
        <f t="shared" si="6"/>
        <v>4.2079160094822647</v>
      </c>
      <c r="K13" s="79">
        <f t="shared" si="7"/>
        <v>7</v>
      </c>
      <c r="L13" s="78">
        <f t="shared" si="8"/>
        <v>2.6457513110645907</v>
      </c>
      <c r="M13" s="78">
        <f t="shared" si="9"/>
        <v>1.5904427569910544</v>
      </c>
    </row>
    <row r="14" spans="1:19" x14ac:dyDescent="0.4">
      <c r="H14" s="8"/>
    </row>
  </sheetData>
  <mergeCells count="2">
    <mergeCell ref="B1:H1"/>
    <mergeCell ref="B8:H8"/>
  </mergeCells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AA21-310F-4E75-B3F5-2806FFD08C0D}">
  <dimension ref="A1:U3"/>
  <sheetViews>
    <sheetView zoomScale="80" zoomScaleNormal="80" workbookViewId="0"/>
  </sheetViews>
  <sheetFormatPr defaultRowHeight="14.25" x14ac:dyDescent="0.4"/>
  <cols>
    <col min="1" max="16384" width="9" style="2"/>
  </cols>
  <sheetData>
    <row r="1" spans="1:21" x14ac:dyDescent="0.4">
      <c r="A1" s="46"/>
      <c r="B1" s="36" t="s">
        <v>69</v>
      </c>
      <c r="C1" s="37"/>
      <c r="D1" s="37"/>
      <c r="E1" s="37"/>
      <c r="F1" s="38"/>
      <c r="G1" s="11" t="s">
        <v>13</v>
      </c>
      <c r="H1" s="4" t="s">
        <v>14</v>
      </c>
      <c r="I1" s="20" t="s">
        <v>16</v>
      </c>
      <c r="J1" s="4" t="s">
        <v>17</v>
      </c>
      <c r="K1" s="4" t="s">
        <v>15</v>
      </c>
      <c r="L1" s="25"/>
    </row>
    <row r="2" spans="1:21" x14ac:dyDescent="0.2">
      <c r="A2" s="55" t="s">
        <v>5</v>
      </c>
      <c r="B2" s="52">
        <v>98.1</v>
      </c>
      <c r="C2" s="52">
        <v>97.6</v>
      </c>
      <c r="D2" s="52">
        <v>82.2</v>
      </c>
      <c r="E2" s="52">
        <v>77.099999999999994</v>
      </c>
      <c r="F2" s="50"/>
      <c r="G2" s="51">
        <f>AVERAGE(B2:F2)</f>
        <v>88.75</v>
      </c>
      <c r="H2" s="51">
        <f>STDEV(B2:F2)</f>
        <v>10.71400952024957</v>
      </c>
      <c r="I2" s="45">
        <f>COUNT(B2:F2)</f>
        <v>4</v>
      </c>
      <c r="J2" s="81">
        <v>2</v>
      </c>
      <c r="K2" s="51">
        <f>H2/J2</f>
        <v>5.3570047601247852</v>
      </c>
      <c r="L2" s="22"/>
      <c r="U2" s="5"/>
    </row>
    <row r="3" spans="1:21" x14ac:dyDescent="0.4">
      <c r="A3" s="42" t="s">
        <v>1</v>
      </c>
      <c r="B3" s="52">
        <v>84.2</v>
      </c>
      <c r="C3" s="52">
        <v>76.3</v>
      </c>
      <c r="D3" s="52">
        <v>67.099999999999994</v>
      </c>
      <c r="E3" s="52">
        <v>72</v>
      </c>
      <c r="F3" s="52">
        <v>71.3</v>
      </c>
      <c r="G3" s="51">
        <f>AVERAGE(B3:F3)</f>
        <v>74.180000000000007</v>
      </c>
      <c r="H3" s="51">
        <f>STDEV(B3:F3)</f>
        <v>6.4820521441901429</v>
      </c>
      <c r="I3" s="45">
        <f>COUNT(B3:F3)</f>
        <v>5</v>
      </c>
      <c r="J3" s="51">
        <f>SQRT(I3)</f>
        <v>2.2360679774997898</v>
      </c>
      <c r="K3" s="51">
        <f>H3/J3</f>
        <v>2.8988618456214854</v>
      </c>
      <c r="L3" s="22"/>
    </row>
  </sheetData>
  <mergeCells count="1">
    <mergeCell ref="B1:F1"/>
  </mergeCells>
  <phoneticPr fontId="1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D37D6-6E7F-426D-88CE-7F1AA94CE5BE}">
  <dimension ref="A1:Z43"/>
  <sheetViews>
    <sheetView zoomScale="80" zoomScaleNormal="80" workbookViewId="0"/>
  </sheetViews>
  <sheetFormatPr defaultRowHeight="14.25" x14ac:dyDescent="0.4"/>
  <cols>
    <col min="1" max="1" width="10.625" style="2" bestFit="1" customWidth="1"/>
    <col min="2" max="16384" width="9" style="2"/>
  </cols>
  <sheetData>
    <row r="1" spans="1:26" x14ac:dyDescent="0.4">
      <c r="A1" s="82"/>
      <c r="B1" s="73" t="s">
        <v>24</v>
      </c>
      <c r="C1" s="74"/>
      <c r="D1" s="74"/>
      <c r="E1" s="74"/>
      <c r="F1" s="74"/>
      <c r="G1" s="75"/>
      <c r="H1" s="87" t="s">
        <v>13</v>
      </c>
      <c r="I1" s="87" t="s">
        <v>14</v>
      </c>
      <c r="J1" s="88" t="s">
        <v>16</v>
      </c>
      <c r="K1" s="87" t="s">
        <v>17</v>
      </c>
      <c r="L1" s="87" t="s">
        <v>15</v>
      </c>
      <c r="M1" s="87" t="s">
        <v>60</v>
      </c>
      <c r="N1" s="69"/>
      <c r="O1" s="69"/>
      <c r="P1" s="69"/>
      <c r="Q1" s="69"/>
      <c r="R1" s="69"/>
      <c r="S1" s="69"/>
      <c r="T1" s="69"/>
      <c r="U1" s="43"/>
      <c r="V1" s="43"/>
      <c r="W1" s="70"/>
      <c r="X1" s="43"/>
      <c r="Y1" s="43"/>
      <c r="Z1" s="43"/>
    </row>
    <row r="2" spans="1:26" x14ac:dyDescent="0.2">
      <c r="A2" s="83" t="s">
        <v>5</v>
      </c>
      <c r="B2" s="83">
        <v>546</v>
      </c>
      <c r="C2" s="83">
        <v>522</v>
      </c>
      <c r="D2" s="83">
        <v>515</v>
      </c>
      <c r="E2" s="83">
        <v>438</v>
      </c>
      <c r="F2" s="84">
        <v>797</v>
      </c>
      <c r="G2" s="83"/>
      <c r="H2" s="83">
        <f>AVERAGE(B2:G2)</f>
        <v>563.6</v>
      </c>
      <c r="I2" s="83">
        <f>STDEV(B2:G2)</f>
        <v>136.61368891879022</v>
      </c>
      <c r="J2" s="83">
        <f>COUNT(B2:G2)</f>
        <v>5</v>
      </c>
      <c r="K2" s="83">
        <f>SQRT(J2)</f>
        <v>2.2360679774997898</v>
      </c>
      <c r="L2" s="83">
        <f>I2/K2</f>
        <v>61.095499015884933</v>
      </c>
      <c r="M2" s="83">
        <f>TTEST(B2:G2,B3:G3,2,2)</f>
        <v>2.5533376180806491E-2</v>
      </c>
      <c r="N2" s="71"/>
      <c r="O2" s="71"/>
      <c r="P2" s="71"/>
      <c r="Q2" s="71"/>
      <c r="R2" s="71"/>
      <c r="S2" s="71"/>
      <c r="T2" s="43"/>
      <c r="U2" s="43"/>
      <c r="V2" s="43"/>
      <c r="W2" s="43"/>
      <c r="X2" s="43"/>
      <c r="Y2" s="43"/>
      <c r="Z2" s="43"/>
    </row>
    <row r="3" spans="1:26" x14ac:dyDescent="0.2">
      <c r="A3" s="83" t="s">
        <v>1</v>
      </c>
      <c r="B3" s="83">
        <v>732</v>
      </c>
      <c r="C3" s="83">
        <v>907</v>
      </c>
      <c r="D3" s="84">
        <v>673</v>
      </c>
      <c r="E3" s="83">
        <v>1525</v>
      </c>
      <c r="F3" s="83">
        <v>848</v>
      </c>
      <c r="G3" s="83">
        <v>1204</v>
      </c>
      <c r="H3" s="83">
        <f>AVERAGE(B3:G3)</f>
        <v>981.5</v>
      </c>
      <c r="I3" s="83">
        <f>STDEV(B3:G3)</f>
        <v>324.25098303628931</v>
      </c>
      <c r="J3" s="83">
        <f>COUNT(B3:G3)</f>
        <v>6</v>
      </c>
      <c r="K3" s="83">
        <f>SQRT(J3)</f>
        <v>2.4494897427831779</v>
      </c>
      <c r="L3" s="83">
        <f>I3/K3</f>
        <v>132.37490950579217</v>
      </c>
      <c r="M3" s="83"/>
      <c r="N3" s="71"/>
      <c r="O3" s="71"/>
      <c r="P3" s="71"/>
      <c r="Q3" s="71"/>
      <c r="R3" s="71"/>
      <c r="S3" s="43"/>
      <c r="T3" s="43"/>
      <c r="U3" s="43"/>
      <c r="V3" s="43"/>
      <c r="W3" s="43"/>
      <c r="X3" s="43"/>
      <c r="Y3" s="43"/>
      <c r="Z3" s="43"/>
    </row>
    <row r="4" spans="1:26" x14ac:dyDescent="0.4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x14ac:dyDescent="0.2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P5" s="5"/>
      <c r="Q5" s="5"/>
      <c r="R5" s="5"/>
      <c r="S5" s="5"/>
      <c r="T5" s="5"/>
    </row>
    <row r="6" spans="1:26" x14ac:dyDescent="0.4">
      <c r="A6" s="82"/>
      <c r="B6" s="73" t="s">
        <v>25</v>
      </c>
      <c r="C6" s="74"/>
      <c r="D6" s="74"/>
      <c r="E6" s="74"/>
      <c r="F6" s="74"/>
      <c r="G6" s="75"/>
      <c r="H6" s="87" t="s">
        <v>13</v>
      </c>
      <c r="I6" s="87" t="s">
        <v>14</v>
      </c>
      <c r="J6" s="88" t="s">
        <v>16</v>
      </c>
      <c r="K6" s="87" t="s">
        <v>17</v>
      </c>
      <c r="L6" s="87" t="s">
        <v>15</v>
      </c>
      <c r="M6" s="87" t="s">
        <v>60</v>
      </c>
    </row>
    <row r="7" spans="1:26" x14ac:dyDescent="0.4">
      <c r="A7" s="85" t="s">
        <v>5</v>
      </c>
      <c r="B7" s="83">
        <v>629</v>
      </c>
      <c r="C7" s="83">
        <v>706</v>
      </c>
      <c r="D7" s="83">
        <v>985</v>
      </c>
      <c r="E7" s="83">
        <v>933</v>
      </c>
      <c r="F7" s="84">
        <v>1323</v>
      </c>
      <c r="G7" s="83"/>
      <c r="H7" s="83">
        <f>AVERAGE(B7:G7)</f>
        <v>915.2</v>
      </c>
      <c r="I7" s="83">
        <f>STDEV(B7:G7)</f>
        <v>272.56412089634972</v>
      </c>
      <c r="J7" s="83">
        <f>COUNT(B7:G7)</f>
        <v>5</v>
      </c>
      <c r="K7" s="83">
        <f>SQRT(J7)</f>
        <v>2.2360679774997898</v>
      </c>
      <c r="L7" s="83">
        <f>I7/K7</f>
        <v>121.89438051034178</v>
      </c>
      <c r="M7" s="83">
        <f>TTEST(B7:G7,B8:G8,2,2)</f>
        <v>0.15936744670986755</v>
      </c>
    </row>
    <row r="8" spans="1:26" x14ac:dyDescent="0.4">
      <c r="A8" s="85" t="s">
        <v>1</v>
      </c>
      <c r="B8" s="83">
        <v>409</v>
      </c>
      <c r="C8" s="83">
        <v>975</v>
      </c>
      <c r="D8" s="83">
        <v>600</v>
      </c>
      <c r="E8" s="83">
        <v>783</v>
      </c>
      <c r="F8" s="83">
        <v>710</v>
      </c>
      <c r="G8" s="83">
        <v>733</v>
      </c>
      <c r="H8" s="83">
        <f>AVERAGE(B8:G8)</f>
        <v>701.66666666666663</v>
      </c>
      <c r="I8" s="83">
        <f>STDEV(B8:G8)</f>
        <v>188.87420857985532</v>
      </c>
      <c r="J8" s="83">
        <f>COUNT(B8:G8)</f>
        <v>6</v>
      </c>
      <c r="K8" s="83">
        <f>SQRT(J8)</f>
        <v>2.4494897427831779</v>
      </c>
      <c r="L8" s="83">
        <f>I8/K8</f>
        <v>77.107572765441034</v>
      </c>
      <c r="M8" s="83"/>
    </row>
    <row r="15" spans="1:26" x14ac:dyDescent="0.4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</row>
    <row r="16" spans="1:26" x14ac:dyDescent="0.4">
      <c r="A16" s="43"/>
      <c r="B16" s="43"/>
      <c r="C16" s="43"/>
      <c r="D16" s="43"/>
      <c r="E16" s="43"/>
      <c r="F16" s="43"/>
      <c r="G16" s="43"/>
      <c r="H16" s="43"/>
      <c r="I16" s="43"/>
      <c r="J16" s="70"/>
      <c r="K16" s="43"/>
      <c r="L16" s="43"/>
      <c r="M16" s="43"/>
      <c r="N16" s="43"/>
      <c r="O16" s="43"/>
      <c r="P16" s="43"/>
    </row>
    <row r="17" spans="1:21" x14ac:dyDescent="0.4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</row>
    <row r="18" spans="1:21" x14ac:dyDescent="0.4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</row>
    <row r="19" spans="1:21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</row>
    <row r="20" spans="1:21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</row>
    <row r="21" spans="1:21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</row>
    <row r="22" spans="1:21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</row>
    <row r="23" spans="1:21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</row>
    <row r="24" spans="1:21" x14ac:dyDescent="0.4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</row>
    <row r="25" spans="1:21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</row>
    <row r="26" spans="1:21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</row>
    <row r="27" spans="1:21" x14ac:dyDescent="0.4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</row>
    <row r="28" spans="1:21" x14ac:dyDescent="0.4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</row>
    <row r="29" spans="1:21" x14ac:dyDescent="0.4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</row>
    <row r="30" spans="1:21" x14ac:dyDescent="0.4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</row>
    <row r="31" spans="1:21" x14ac:dyDescent="0.4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</row>
    <row r="32" spans="1:21" x14ac:dyDescent="0.4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</row>
    <row r="33" spans="1:21" x14ac:dyDescent="0.4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</row>
    <row r="34" spans="1:21" x14ac:dyDescent="0.4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</row>
    <row r="35" spans="1:21" x14ac:dyDescent="0.4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</row>
    <row r="36" spans="1:21" x14ac:dyDescent="0.4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</row>
    <row r="37" spans="1:21" x14ac:dyDescent="0.4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</row>
    <row r="38" spans="1:21" x14ac:dyDescent="0.4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</row>
    <row r="39" spans="1:21" x14ac:dyDescent="0.4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</row>
    <row r="40" spans="1:21" x14ac:dyDescent="0.4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</row>
    <row r="41" spans="1:21" x14ac:dyDescent="0.4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</row>
    <row r="42" spans="1:21" x14ac:dyDescent="0.4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</row>
    <row r="43" spans="1:21" x14ac:dyDescent="0.4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</row>
  </sheetData>
  <mergeCells count="3">
    <mergeCell ref="N1:T1"/>
    <mergeCell ref="B6:G6"/>
    <mergeCell ref="B1:G1"/>
  </mergeCells>
  <phoneticPr fontId="1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9DE2-F5BD-44E3-A8F8-6E2A8F481F2C}">
  <dimension ref="A1:L13"/>
  <sheetViews>
    <sheetView zoomScale="80" zoomScaleNormal="80" workbookViewId="0"/>
  </sheetViews>
  <sheetFormatPr defaultRowHeight="14.25" x14ac:dyDescent="0.4"/>
  <cols>
    <col min="1" max="16384" width="9" style="2"/>
  </cols>
  <sheetData>
    <row r="1" spans="1:12" x14ac:dyDescent="0.4">
      <c r="A1" s="46"/>
      <c r="B1" s="36" t="s">
        <v>68</v>
      </c>
      <c r="C1" s="37"/>
      <c r="D1" s="37"/>
      <c r="E1" s="37"/>
      <c r="F1" s="37"/>
      <c r="G1" s="38"/>
      <c r="H1" s="11" t="s">
        <v>13</v>
      </c>
      <c r="I1" s="11" t="s">
        <v>14</v>
      </c>
      <c r="J1" s="31" t="s">
        <v>16</v>
      </c>
      <c r="K1" s="11" t="s">
        <v>17</v>
      </c>
      <c r="L1" s="4" t="s">
        <v>15</v>
      </c>
    </row>
    <row r="2" spans="1:12" x14ac:dyDescent="0.4">
      <c r="A2" s="42" t="s">
        <v>5</v>
      </c>
      <c r="B2" s="86">
        <v>2.4500000000000002</v>
      </c>
      <c r="C2" s="59">
        <v>2.5</v>
      </c>
      <c r="D2" s="59">
        <v>0.93</v>
      </c>
      <c r="E2" s="59"/>
      <c r="F2" s="59"/>
      <c r="G2" s="59"/>
      <c r="H2" s="51">
        <f>AVERAGE(B2:G2)</f>
        <v>1.96</v>
      </c>
      <c r="I2" s="51">
        <f>STDEV(B2:F2)</f>
        <v>0.892356431029665</v>
      </c>
      <c r="J2" s="45">
        <f>COUNT(B2:F2)</f>
        <v>3</v>
      </c>
      <c r="K2" s="59">
        <f>SQRT(J2)</f>
        <v>1.7320508075688772</v>
      </c>
      <c r="L2" s="59">
        <f>I2/K2</f>
        <v>0.51520222566807083</v>
      </c>
    </row>
    <row r="3" spans="1:12" x14ac:dyDescent="0.4">
      <c r="A3" s="42" t="s">
        <v>1</v>
      </c>
      <c r="B3" s="86">
        <v>1.64</v>
      </c>
      <c r="C3" s="59">
        <v>1.98</v>
      </c>
      <c r="D3" s="59">
        <v>1.75</v>
      </c>
      <c r="E3" s="59">
        <v>1.28</v>
      </c>
      <c r="F3" s="51"/>
      <c r="G3" s="51"/>
      <c r="H3" s="51">
        <f>AVERAGE(B3:G3)</f>
        <v>1.6625000000000001</v>
      </c>
      <c r="I3" s="51">
        <f>STDEV(B3:G3)</f>
        <v>0.29170475941723406</v>
      </c>
      <c r="J3" s="45">
        <f>COUNT(B3:G3)</f>
        <v>4</v>
      </c>
      <c r="K3" s="42">
        <f>SQRT(J3)</f>
        <v>2</v>
      </c>
      <c r="L3" s="59">
        <f>I3/K3</f>
        <v>0.14585237970861703</v>
      </c>
    </row>
    <row r="6" spans="1:12" x14ac:dyDescent="0.4">
      <c r="J6" s="6"/>
    </row>
    <row r="7" spans="1:12" x14ac:dyDescent="0.2">
      <c r="B7" s="3"/>
      <c r="C7" s="3"/>
      <c r="D7" s="3"/>
      <c r="E7" s="3"/>
      <c r="F7" s="3"/>
      <c r="G7" s="26"/>
      <c r="H7" s="5"/>
    </row>
    <row r="8" spans="1:12" x14ac:dyDescent="0.2">
      <c r="B8" s="3"/>
      <c r="C8" s="3"/>
      <c r="D8" s="3"/>
      <c r="E8" s="3"/>
      <c r="F8" s="3"/>
      <c r="G8" s="3"/>
      <c r="H8" s="5"/>
    </row>
    <row r="11" spans="1:12" x14ac:dyDescent="0.4">
      <c r="J11" s="6"/>
    </row>
    <row r="12" spans="1:12" x14ac:dyDescent="0.2">
      <c r="B12" s="3"/>
      <c r="C12" s="3"/>
      <c r="D12" s="3"/>
      <c r="E12" s="3"/>
      <c r="F12" s="3"/>
      <c r="G12" s="26"/>
      <c r="H12" s="5"/>
    </row>
    <row r="13" spans="1:12" x14ac:dyDescent="0.2">
      <c r="B13" s="3"/>
      <c r="C13" s="3"/>
      <c r="D13" s="3"/>
      <c r="E13" s="3"/>
      <c r="F13" s="3"/>
      <c r="G13" s="3"/>
      <c r="H13" s="5"/>
    </row>
  </sheetData>
  <mergeCells count="1">
    <mergeCell ref="B1:G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BF542-1AB4-41CB-BEFD-3D4C3A7A0E42}">
  <dimension ref="A1:L11"/>
  <sheetViews>
    <sheetView zoomScale="80" zoomScaleNormal="80" workbookViewId="0"/>
  </sheetViews>
  <sheetFormatPr defaultRowHeight="14.25" x14ac:dyDescent="0.4"/>
  <cols>
    <col min="1" max="1" width="9" style="2"/>
    <col min="2" max="7" width="9" style="28"/>
    <col min="8" max="16384" width="9" style="2"/>
  </cols>
  <sheetData>
    <row r="1" spans="1:12" x14ac:dyDescent="0.4">
      <c r="A1" s="46"/>
      <c r="B1" s="54" t="s">
        <v>10</v>
      </c>
      <c r="C1" s="54"/>
      <c r="D1" s="54"/>
      <c r="E1" s="54"/>
      <c r="F1" s="54"/>
      <c r="G1" s="54"/>
      <c r="H1" s="4" t="s">
        <v>13</v>
      </c>
      <c r="I1" s="4" t="s">
        <v>14</v>
      </c>
      <c r="J1" s="20" t="s">
        <v>16</v>
      </c>
      <c r="K1" s="4" t="s">
        <v>17</v>
      </c>
      <c r="L1" s="4" t="s">
        <v>15</v>
      </c>
    </row>
    <row r="2" spans="1:12" x14ac:dyDescent="0.4">
      <c r="A2" s="55" t="s">
        <v>5</v>
      </c>
      <c r="B2" s="51">
        <v>31.67</v>
      </c>
      <c r="C2" s="51">
        <v>32.020000000000003</v>
      </c>
      <c r="D2" s="51">
        <v>31.08</v>
      </c>
      <c r="E2" s="51">
        <v>30.05</v>
      </c>
      <c r="F2" s="51">
        <v>29.66</v>
      </c>
      <c r="G2" s="51">
        <v>29.53</v>
      </c>
      <c r="H2" s="51">
        <f>AVERAGE(B2:G2)</f>
        <v>30.668333333333337</v>
      </c>
      <c r="I2" s="51">
        <f>STDEV(B2:G2)</f>
        <v>1.0672097575765824</v>
      </c>
      <c r="J2" s="45">
        <f>COUNT(B2:G2)</f>
        <v>6</v>
      </c>
      <c r="K2" s="51">
        <f>SQRT(J2)</f>
        <v>2.4494897427831779</v>
      </c>
      <c r="L2" s="51">
        <f>I2/K2</f>
        <v>0.4356865590969935</v>
      </c>
    </row>
    <row r="3" spans="1:12" x14ac:dyDescent="0.4">
      <c r="A3" s="55" t="s">
        <v>1</v>
      </c>
      <c r="B3" s="51">
        <v>55.06</v>
      </c>
      <c r="C3" s="51">
        <v>55.43</v>
      </c>
      <c r="D3" s="51">
        <v>49.01</v>
      </c>
      <c r="E3" s="51">
        <v>49.4</v>
      </c>
      <c r="F3" s="51"/>
      <c r="G3" s="51"/>
      <c r="H3" s="51">
        <f>AVERAGE(B3:G3)</f>
        <v>52.225000000000001</v>
      </c>
      <c r="I3" s="51">
        <f>STDEV(B3:G3)</f>
        <v>3.4940950187423367</v>
      </c>
      <c r="J3" s="45">
        <f>COUNT(B3:G3)</f>
        <v>4</v>
      </c>
      <c r="K3" s="45">
        <f>SQRT(J3)</f>
        <v>2</v>
      </c>
      <c r="L3" s="51">
        <f>I3/K3</f>
        <v>1.7470475093711684</v>
      </c>
    </row>
    <row r="4" spans="1:12" x14ac:dyDescent="0.4">
      <c r="A4" s="46"/>
      <c r="B4" s="53"/>
      <c r="C4" s="53"/>
      <c r="D4" s="53"/>
      <c r="E4" s="53"/>
      <c r="F4" s="53"/>
      <c r="G4" s="53"/>
      <c r="H4" s="46"/>
      <c r="I4" s="46"/>
      <c r="J4" s="46"/>
      <c r="K4" s="46"/>
      <c r="L4" s="46"/>
    </row>
    <row r="5" spans="1:12" x14ac:dyDescent="0.4">
      <c r="A5" s="46"/>
      <c r="B5" s="54" t="s">
        <v>11</v>
      </c>
      <c r="C5" s="54"/>
      <c r="D5" s="54"/>
      <c r="E5" s="54"/>
      <c r="F5" s="54"/>
      <c r="G5" s="54"/>
      <c r="H5" s="4" t="s">
        <v>13</v>
      </c>
      <c r="I5" s="4" t="s">
        <v>14</v>
      </c>
      <c r="J5" s="20" t="s">
        <v>16</v>
      </c>
      <c r="K5" s="4" t="s">
        <v>17</v>
      </c>
      <c r="L5" s="4" t="s">
        <v>15</v>
      </c>
    </row>
    <row r="6" spans="1:12" x14ac:dyDescent="0.4">
      <c r="A6" s="55" t="s">
        <v>5</v>
      </c>
      <c r="B6" s="51">
        <v>57.75</v>
      </c>
      <c r="C6" s="51">
        <v>58.25</v>
      </c>
      <c r="D6" s="51">
        <v>58.45</v>
      </c>
      <c r="E6" s="51">
        <v>58.81</v>
      </c>
      <c r="F6" s="51">
        <v>59.22</v>
      </c>
      <c r="G6" s="51">
        <v>59.24</v>
      </c>
      <c r="H6" s="51">
        <f>AVERAGE(B6:G6)</f>
        <v>58.620000000000005</v>
      </c>
      <c r="I6" s="51">
        <f>STDEV(B6:G6)</f>
        <v>0.58364372694307287</v>
      </c>
      <c r="J6" s="45">
        <f>COUNT(B6:G6)</f>
        <v>6</v>
      </c>
      <c r="K6" s="51">
        <f>SQRT(J6)</f>
        <v>2.4494897427831779</v>
      </c>
      <c r="L6" s="51">
        <f>I6/K6</f>
        <v>0.23827155376446718</v>
      </c>
    </row>
    <row r="7" spans="1:12" x14ac:dyDescent="0.4">
      <c r="A7" s="55" t="s">
        <v>1</v>
      </c>
      <c r="B7" s="51">
        <v>40.14</v>
      </c>
      <c r="C7" s="51">
        <v>39.97</v>
      </c>
      <c r="D7" s="51">
        <v>44.89</v>
      </c>
      <c r="E7" s="51">
        <v>44.42</v>
      </c>
      <c r="F7" s="51"/>
      <c r="G7" s="51"/>
      <c r="H7" s="51">
        <f>AVERAGE(B7:G7)</f>
        <v>42.355000000000004</v>
      </c>
      <c r="I7" s="51">
        <f>STDEV(B7:G7)</f>
        <v>2.6636378632739608</v>
      </c>
      <c r="J7" s="45">
        <f>COUNT(B7:G7)</f>
        <v>4</v>
      </c>
      <c r="K7" s="45">
        <f>SQRT(J7)</f>
        <v>2</v>
      </c>
      <c r="L7" s="51">
        <f>I7/K7</f>
        <v>1.3318189316369804</v>
      </c>
    </row>
    <row r="8" spans="1:12" x14ac:dyDescent="0.4">
      <c r="A8" s="46"/>
      <c r="B8" s="53"/>
      <c r="C8" s="53"/>
      <c r="D8" s="53"/>
      <c r="E8" s="53"/>
      <c r="F8" s="53"/>
      <c r="G8" s="53"/>
      <c r="H8" s="46"/>
      <c r="I8" s="46"/>
      <c r="J8" s="46"/>
      <c r="K8" s="46"/>
      <c r="L8" s="46"/>
    </row>
    <row r="9" spans="1:12" x14ac:dyDescent="0.4">
      <c r="A9" s="46"/>
      <c r="B9" s="54" t="s">
        <v>12</v>
      </c>
      <c r="C9" s="54"/>
      <c r="D9" s="54"/>
      <c r="E9" s="54"/>
      <c r="F9" s="54"/>
      <c r="G9" s="54"/>
      <c r="H9" s="4" t="s">
        <v>13</v>
      </c>
      <c r="I9" s="4" t="s">
        <v>14</v>
      </c>
      <c r="J9" s="20" t="s">
        <v>16</v>
      </c>
      <c r="K9" s="4" t="s">
        <v>17</v>
      </c>
      <c r="L9" s="4" t="s">
        <v>15</v>
      </c>
    </row>
    <row r="10" spans="1:12" x14ac:dyDescent="0.4">
      <c r="A10" s="55" t="s">
        <v>5</v>
      </c>
      <c r="B10" s="51">
        <v>10.58</v>
      </c>
      <c r="C10" s="51">
        <v>9.73</v>
      </c>
      <c r="D10" s="51">
        <v>10.47</v>
      </c>
      <c r="E10" s="51">
        <v>11.14</v>
      </c>
      <c r="F10" s="51">
        <v>11.12</v>
      </c>
      <c r="G10" s="51">
        <v>11.23</v>
      </c>
      <c r="H10" s="51">
        <f>AVERAGE(B10:G10)</f>
        <v>10.711666666666666</v>
      </c>
      <c r="I10" s="51">
        <f>STDEV(B10:G10)</f>
        <v>0.57589640272072062</v>
      </c>
      <c r="J10" s="45">
        <f>COUNT(B10:G10)</f>
        <v>6</v>
      </c>
      <c r="K10" s="51">
        <f>SQRT(J10)</f>
        <v>2.4494897427831779</v>
      </c>
      <c r="L10" s="51">
        <f>I10/K10</f>
        <v>0.2351087218950226</v>
      </c>
    </row>
    <row r="11" spans="1:12" x14ac:dyDescent="0.4">
      <c r="A11" s="55" t="s">
        <v>1</v>
      </c>
      <c r="B11" s="51">
        <v>4.8</v>
      </c>
      <c r="C11" s="51">
        <v>4.6100000000000003</v>
      </c>
      <c r="D11" s="51">
        <v>6.11</v>
      </c>
      <c r="E11" s="51">
        <v>6.18</v>
      </c>
      <c r="F11" s="51"/>
      <c r="G11" s="51"/>
      <c r="H11" s="51">
        <f>AVERAGE(B11:G11)</f>
        <v>5.4249999999999998</v>
      </c>
      <c r="I11" s="51">
        <f>STDEV(B11:G11)</f>
        <v>0.83548389172582649</v>
      </c>
      <c r="J11" s="45">
        <f>COUNT(B11:G11)</f>
        <v>4</v>
      </c>
      <c r="K11" s="45">
        <f>SQRT(J11)</f>
        <v>2</v>
      </c>
      <c r="L11" s="51">
        <f>I11/K11</f>
        <v>0.41774194586291324</v>
      </c>
    </row>
  </sheetData>
  <mergeCells count="3">
    <mergeCell ref="B1:G1"/>
    <mergeCell ref="B5:G5"/>
    <mergeCell ref="B9:G9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3C997-2261-4AAC-9AB9-1F955C703742}">
  <dimension ref="A1:U14"/>
  <sheetViews>
    <sheetView zoomScale="80" zoomScaleNormal="80" workbookViewId="0"/>
  </sheetViews>
  <sheetFormatPr defaultRowHeight="14.25" x14ac:dyDescent="0.4"/>
  <cols>
    <col min="1" max="1" width="9" style="2"/>
    <col min="2" max="13" width="9" style="28"/>
    <col min="14" max="18" width="9" style="2"/>
    <col min="19" max="19" width="13.125" style="2" bestFit="1" customWidth="1"/>
    <col min="20" max="16384" width="9" style="2"/>
  </cols>
  <sheetData>
    <row r="1" spans="1:21" x14ac:dyDescent="0.4">
      <c r="A1" s="46"/>
      <c r="B1" s="35" t="s">
        <v>28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4" t="s">
        <v>13</v>
      </c>
      <c r="O1" s="4" t="s">
        <v>14</v>
      </c>
      <c r="P1" s="20" t="s">
        <v>16</v>
      </c>
      <c r="Q1" s="4" t="s">
        <v>17</v>
      </c>
      <c r="R1" s="4" t="s">
        <v>15</v>
      </c>
      <c r="S1" s="8"/>
    </row>
    <row r="2" spans="1:21" x14ac:dyDescent="0.2">
      <c r="A2" s="55" t="s">
        <v>5</v>
      </c>
      <c r="B2" s="50">
        <v>46.1</v>
      </c>
      <c r="C2" s="50">
        <v>39.64</v>
      </c>
      <c r="D2" s="50">
        <v>52.49</v>
      </c>
      <c r="E2" s="50">
        <v>46.97</v>
      </c>
      <c r="F2" s="50">
        <v>50.4</v>
      </c>
      <c r="G2" s="50">
        <v>46.43</v>
      </c>
      <c r="H2" s="50">
        <v>54.42</v>
      </c>
      <c r="I2" s="50">
        <v>55.95</v>
      </c>
      <c r="J2" s="52">
        <v>53.74</v>
      </c>
      <c r="K2" s="52">
        <v>51.85</v>
      </c>
      <c r="L2" s="52">
        <v>46.73</v>
      </c>
      <c r="M2" s="52">
        <v>51.47</v>
      </c>
      <c r="N2" s="51">
        <f>AVERAGE(B2:M2)</f>
        <v>49.682500000000005</v>
      </c>
      <c r="O2" s="51">
        <f>STDEV(B2:M2)</f>
        <v>4.6202973635116535</v>
      </c>
      <c r="P2" s="45">
        <f>COUNT(B2:M2)</f>
        <v>12</v>
      </c>
      <c r="Q2" s="51">
        <f>SQRT(P2)</f>
        <v>3.4641016151377544</v>
      </c>
      <c r="R2" s="51">
        <f>O2/Q2</f>
        <v>1.3337649632797857</v>
      </c>
      <c r="T2" s="5"/>
      <c r="U2" s="5"/>
    </row>
    <row r="3" spans="1:21" x14ac:dyDescent="0.4">
      <c r="A3" s="42" t="s">
        <v>1</v>
      </c>
      <c r="B3" s="56">
        <v>42.81</v>
      </c>
      <c r="C3" s="56">
        <v>40.56</v>
      </c>
      <c r="D3" s="56">
        <v>33.42</v>
      </c>
      <c r="E3" s="56">
        <v>42.94</v>
      </c>
      <c r="F3" s="56">
        <v>41.65</v>
      </c>
      <c r="G3" s="56">
        <v>44.64</v>
      </c>
      <c r="H3" s="52">
        <v>39.33</v>
      </c>
      <c r="I3" s="52">
        <v>37.14</v>
      </c>
      <c r="J3" s="52">
        <v>38.92</v>
      </c>
      <c r="K3" s="52">
        <v>42.42</v>
      </c>
      <c r="L3" s="52">
        <v>41.42</v>
      </c>
      <c r="M3" s="52">
        <v>34.61</v>
      </c>
      <c r="N3" s="51">
        <f>AVERAGE(B3:M3)</f>
        <v>39.988333333333337</v>
      </c>
      <c r="O3" s="51">
        <f>STDEV(B3:M3)</f>
        <v>3.4525348614745321</v>
      </c>
      <c r="P3" s="45">
        <f>COUNT(B3:M3)</f>
        <v>12</v>
      </c>
      <c r="Q3" s="51">
        <f>SQRT(P3)</f>
        <v>3.4641016151377544</v>
      </c>
      <c r="R3" s="51">
        <f>O3/Q3</f>
        <v>0.9966609658294443</v>
      </c>
    </row>
    <row r="14" spans="1:21" x14ac:dyDescent="0.2">
      <c r="C14" s="30"/>
    </row>
  </sheetData>
  <mergeCells count="1">
    <mergeCell ref="B1:M1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7F0E-9FFB-46BF-AACC-B637092812F1}">
  <dimension ref="A1:N6"/>
  <sheetViews>
    <sheetView zoomScale="80" zoomScaleNormal="80" workbookViewId="0"/>
  </sheetViews>
  <sheetFormatPr defaultRowHeight="14.25" x14ac:dyDescent="0.4"/>
  <cols>
    <col min="1" max="16384" width="9" style="2"/>
  </cols>
  <sheetData>
    <row r="1" spans="1:14" x14ac:dyDescent="0.4">
      <c r="A1" s="46"/>
      <c r="B1" s="33" t="s">
        <v>29</v>
      </c>
      <c r="C1" s="33"/>
      <c r="D1" s="33"/>
      <c r="E1" s="33"/>
      <c r="F1" s="33"/>
      <c r="G1" s="4" t="s">
        <v>13</v>
      </c>
      <c r="H1" s="4" t="s">
        <v>14</v>
      </c>
      <c r="I1" s="20" t="s">
        <v>16</v>
      </c>
      <c r="J1" s="4" t="s">
        <v>17</v>
      </c>
      <c r="K1" s="4" t="s">
        <v>15</v>
      </c>
    </row>
    <row r="2" spans="1:14" x14ac:dyDescent="0.4">
      <c r="A2" s="42" t="s">
        <v>5</v>
      </c>
      <c r="B2" s="50">
        <v>24.7</v>
      </c>
      <c r="C2" s="50">
        <v>26.5</v>
      </c>
      <c r="D2" s="50">
        <v>28.2</v>
      </c>
      <c r="E2" s="50">
        <v>25</v>
      </c>
      <c r="F2" s="50">
        <v>27.8</v>
      </c>
      <c r="G2" s="51">
        <f>AVERAGE(B2:F2)</f>
        <v>26.440000000000005</v>
      </c>
      <c r="H2" s="51">
        <f>STDEV(B2:F2)</f>
        <v>1.5852444606432159</v>
      </c>
      <c r="I2" s="45">
        <f>COUNT(B2:F2)</f>
        <v>5</v>
      </c>
      <c r="J2" s="51">
        <f>SQRT(I2)</f>
        <v>2.2360679774997898</v>
      </c>
      <c r="K2" s="51">
        <f>H2/J2</f>
        <v>0.70894287499064412</v>
      </c>
    </row>
    <row r="3" spans="1:14" x14ac:dyDescent="0.4">
      <c r="A3" s="42" t="s">
        <v>1</v>
      </c>
      <c r="B3" s="50">
        <v>22.8</v>
      </c>
      <c r="C3" s="50">
        <v>24</v>
      </c>
      <c r="D3" s="50">
        <v>22.8</v>
      </c>
      <c r="E3" s="50">
        <v>23.9</v>
      </c>
      <c r="F3" s="52">
        <v>15</v>
      </c>
      <c r="G3" s="51">
        <f>AVERAGE(B3:F3)</f>
        <v>21.7</v>
      </c>
      <c r="H3" s="51">
        <f>STDEV(B3:F3)</f>
        <v>3.7894590642993</v>
      </c>
      <c r="I3" s="45">
        <f>COUNT(B3:F3)</f>
        <v>5</v>
      </c>
      <c r="J3" s="51">
        <f>SQRT(I3)</f>
        <v>2.2360679774997898</v>
      </c>
      <c r="K3" s="51">
        <f>H3/J3</f>
        <v>1.6946976131451961</v>
      </c>
    </row>
    <row r="5" spans="1:14" x14ac:dyDescent="0.2">
      <c r="H5" s="5"/>
      <c r="I5" s="5"/>
    </row>
    <row r="6" spans="1:14" x14ac:dyDescent="0.2">
      <c r="G6" s="5"/>
      <c r="H6" s="5"/>
      <c r="I6" s="5"/>
      <c r="J6" s="5"/>
      <c r="K6" s="5"/>
      <c r="L6" s="5"/>
      <c r="M6" s="5"/>
      <c r="N6" s="5"/>
    </row>
  </sheetData>
  <mergeCells count="1">
    <mergeCell ref="B1:F1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64C2F-DE29-4BB5-BDDE-A292DDBB38C4}">
  <dimension ref="A1:T35"/>
  <sheetViews>
    <sheetView zoomScale="80" zoomScaleNormal="80" workbookViewId="0"/>
  </sheetViews>
  <sheetFormatPr defaultRowHeight="14.25" x14ac:dyDescent="0.4"/>
  <cols>
    <col min="1" max="16384" width="9" style="2"/>
  </cols>
  <sheetData>
    <row r="1" spans="1:20" x14ac:dyDescent="0.4">
      <c r="A1" s="2" t="s">
        <v>58</v>
      </c>
    </row>
    <row r="2" spans="1:20" x14ac:dyDescent="0.4">
      <c r="A2" s="42" t="s">
        <v>57</v>
      </c>
      <c r="B2" s="36" t="s">
        <v>26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4" t="s">
        <v>13</v>
      </c>
      <c r="P2" s="4" t="s">
        <v>14</v>
      </c>
      <c r="Q2" s="20" t="s">
        <v>16</v>
      </c>
      <c r="R2" s="4" t="s">
        <v>17</v>
      </c>
      <c r="S2" s="4" t="s">
        <v>15</v>
      </c>
    </row>
    <row r="3" spans="1:20" x14ac:dyDescent="0.4">
      <c r="A3" s="55">
        <v>0</v>
      </c>
      <c r="B3" s="45">
        <v>100</v>
      </c>
      <c r="C3" s="45">
        <v>100</v>
      </c>
      <c r="D3" s="45">
        <v>100</v>
      </c>
      <c r="E3" s="45">
        <v>100</v>
      </c>
      <c r="F3" s="45">
        <v>100</v>
      </c>
      <c r="G3" s="45">
        <v>100</v>
      </c>
      <c r="H3" s="45">
        <v>100</v>
      </c>
      <c r="I3" s="45"/>
      <c r="J3" s="45"/>
      <c r="K3" s="45"/>
      <c r="L3" s="45"/>
      <c r="M3" s="45"/>
      <c r="N3" s="45"/>
      <c r="O3" s="4" t="s">
        <v>27</v>
      </c>
      <c r="P3" s="4" t="s">
        <v>27</v>
      </c>
      <c r="Q3" s="4" t="s">
        <v>27</v>
      </c>
      <c r="R3" s="4" t="s">
        <v>27</v>
      </c>
      <c r="S3" s="4" t="s">
        <v>27</v>
      </c>
    </row>
    <row r="4" spans="1:20" x14ac:dyDescent="0.4">
      <c r="A4" s="55">
        <v>1</v>
      </c>
      <c r="B4" s="51">
        <v>99.890110000000007</v>
      </c>
      <c r="C4" s="51">
        <v>98.089889999999997</v>
      </c>
      <c r="D4" s="51">
        <v>97.465680000000006</v>
      </c>
      <c r="E4" s="51">
        <v>94.72551</v>
      </c>
      <c r="F4" s="51">
        <v>97.130709999999993</v>
      </c>
      <c r="G4" s="51">
        <v>96.533609999999996</v>
      </c>
      <c r="H4" s="51">
        <v>96.620908</v>
      </c>
      <c r="I4" s="45"/>
      <c r="J4" s="45"/>
      <c r="K4" s="45"/>
      <c r="L4" s="45"/>
      <c r="M4" s="45"/>
      <c r="N4" s="45"/>
      <c r="O4" s="51">
        <f>AVERAGE(B4:N4)</f>
        <v>97.20805971428571</v>
      </c>
      <c r="P4" s="51">
        <f>STDEV(B4:N4)</f>
        <v>1.5814577776218304</v>
      </c>
      <c r="Q4" s="45">
        <f>COUNT(B4:N4)</f>
        <v>7</v>
      </c>
      <c r="R4" s="51">
        <f>SQRT(Q4)</f>
        <v>2.6457513110645907</v>
      </c>
      <c r="S4" s="51">
        <f>P4/R4</f>
        <v>0.5977348555051788</v>
      </c>
    </row>
    <row r="5" spans="1:20" x14ac:dyDescent="0.4">
      <c r="A5" s="55">
        <v>2</v>
      </c>
      <c r="B5" s="51">
        <v>90.43956</v>
      </c>
      <c r="C5" s="51">
        <v>82.134829999999994</v>
      </c>
      <c r="D5" s="51">
        <v>93.980990000000006</v>
      </c>
      <c r="E5" s="51">
        <v>90.742729999999995</v>
      </c>
      <c r="F5" s="51">
        <v>92.454840000000004</v>
      </c>
      <c r="G5" s="51">
        <v>88.970590000000001</v>
      </c>
      <c r="H5" s="51">
        <v>90.496303999999995</v>
      </c>
      <c r="I5" s="45"/>
      <c r="J5" s="45"/>
      <c r="K5" s="45"/>
      <c r="L5" s="45"/>
      <c r="M5" s="45"/>
      <c r="N5" s="45"/>
      <c r="O5" s="51">
        <f>AVERAGE(B5:N5)</f>
        <v>89.888549142857144</v>
      </c>
      <c r="P5" s="51">
        <f>STDEV(B5:N5)</f>
        <v>3.779315068781445</v>
      </c>
      <c r="Q5" s="45">
        <f>COUNT(B5:N5)</f>
        <v>7</v>
      </c>
      <c r="R5" s="51">
        <f>SQRT(Q5)</f>
        <v>2.6457513110645907</v>
      </c>
      <c r="S5" s="51">
        <f>P5/R5</f>
        <v>1.4284468283078102</v>
      </c>
    </row>
    <row r="6" spans="1:20" x14ac:dyDescent="0.4">
      <c r="A6" s="55">
        <v>3</v>
      </c>
      <c r="B6" s="51">
        <v>76.923079999999999</v>
      </c>
      <c r="C6" s="51">
        <v>67.303370000000001</v>
      </c>
      <c r="D6" s="51">
        <v>91.552269999999993</v>
      </c>
      <c r="E6" s="51">
        <v>89.989239999999995</v>
      </c>
      <c r="F6" s="51">
        <v>86.82253</v>
      </c>
      <c r="G6" s="51">
        <v>81.092439999999996</v>
      </c>
      <c r="H6" s="51">
        <v>85.322069999999997</v>
      </c>
      <c r="I6" s="45"/>
      <c r="J6" s="45"/>
      <c r="K6" s="45"/>
      <c r="L6" s="45"/>
      <c r="M6" s="45"/>
      <c r="N6" s="45"/>
      <c r="O6" s="51">
        <f>AVERAGE(B6:N6)</f>
        <v>82.715000000000018</v>
      </c>
      <c r="P6" s="51">
        <f>STDEV(B6:N6)</f>
        <v>8.4496341421113197</v>
      </c>
      <c r="Q6" s="45">
        <f>COUNT(B6:N6)</f>
        <v>7</v>
      </c>
      <c r="R6" s="51">
        <f>SQRT(Q6)</f>
        <v>2.6457513110645907</v>
      </c>
      <c r="S6" s="51">
        <f>P6/R6</f>
        <v>3.1936615156438788</v>
      </c>
    </row>
    <row r="7" spans="1:20" x14ac:dyDescent="0.4">
      <c r="A7" s="55">
        <v>4</v>
      </c>
      <c r="B7" s="51">
        <v>87.252750000000006</v>
      </c>
      <c r="C7" s="51">
        <v>84.269660000000002</v>
      </c>
      <c r="D7" s="51">
        <v>88.173180000000002</v>
      </c>
      <c r="E7" s="51">
        <v>88.482240000000004</v>
      </c>
      <c r="F7" s="51">
        <v>77.683319999999995</v>
      </c>
      <c r="G7" s="51">
        <v>74.474789999999999</v>
      </c>
      <c r="H7" s="51">
        <v>78.563885999999997</v>
      </c>
      <c r="I7" s="45"/>
      <c r="J7" s="45"/>
      <c r="K7" s="45"/>
      <c r="L7" s="45"/>
      <c r="M7" s="45"/>
      <c r="N7" s="45"/>
      <c r="O7" s="51">
        <f>AVERAGE(B7:N7)</f>
        <v>82.699975142857141</v>
      </c>
      <c r="P7" s="51">
        <f>STDEV(B7:N7)</f>
        <v>5.7229066127751187</v>
      </c>
      <c r="Q7" s="45">
        <f>COUNT(B7:N7)</f>
        <v>7</v>
      </c>
      <c r="R7" s="51">
        <f>SQRT(Q7)</f>
        <v>2.6457513110645907</v>
      </c>
      <c r="S7" s="51">
        <f>P7/R7</f>
        <v>2.1630553819785692</v>
      </c>
    </row>
    <row r="8" spans="1:20" x14ac:dyDescent="0.4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</row>
    <row r="9" spans="1:20" x14ac:dyDescent="0.4">
      <c r="A9" s="42" t="s">
        <v>57</v>
      </c>
      <c r="B9" s="33" t="s">
        <v>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4" t="s">
        <v>13</v>
      </c>
      <c r="P9" s="4" t="s">
        <v>14</v>
      </c>
      <c r="Q9" s="20" t="s">
        <v>16</v>
      </c>
      <c r="R9" s="4" t="s">
        <v>17</v>
      </c>
      <c r="S9" s="4" t="s">
        <v>15</v>
      </c>
      <c r="T9" s="8"/>
    </row>
    <row r="10" spans="1:20" x14ac:dyDescent="0.4">
      <c r="A10" s="55">
        <v>0</v>
      </c>
      <c r="B10" s="45">
        <v>100</v>
      </c>
      <c r="C10" s="45">
        <v>100</v>
      </c>
      <c r="D10" s="45">
        <v>100</v>
      </c>
      <c r="E10" s="45">
        <v>100</v>
      </c>
      <c r="F10" s="45">
        <v>100</v>
      </c>
      <c r="G10" s="45">
        <v>100</v>
      </c>
      <c r="H10" s="45">
        <v>100</v>
      </c>
      <c r="I10" s="45">
        <v>100</v>
      </c>
      <c r="J10" s="45">
        <v>100</v>
      </c>
      <c r="K10" s="42"/>
      <c r="L10" s="42"/>
      <c r="M10" s="42"/>
      <c r="N10" s="42"/>
      <c r="O10" s="4" t="s">
        <v>27</v>
      </c>
      <c r="P10" s="4" t="s">
        <v>27</v>
      </c>
      <c r="Q10" s="4" t="s">
        <v>27</v>
      </c>
      <c r="R10" s="4" t="s">
        <v>27</v>
      </c>
      <c r="S10" s="4" t="s">
        <v>27</v>
      </c>
      <c r="T10" s="8"/>
    </row>
    <row r="11" spans="1:20" x14ac:dyDescent="0.4">
      <c r="A11" s="55">
        <v>1</v>
      </c>
      <c r="B11" s="51">
        <v>61.008609999999997</v>
      </c>
      <c r="C11" s="51">
        <v>64.795919999999995</v>
      </c>
      <c r="D11" s="51">
        <v>61.916170000000001</v>
      </c>
      <c r="E11" s="51">
        <v>73.949579999999997</v>
      </c>
      <c r="F11" s="51">
        <v>76.656630000000007</v>
      </c>
      <c r="G11" s="51">
        <v>62.41234221598878</v>
      </c>
      <c r="H11" s="51">
        <v>67.278989667049373</v>
      </c>
      <c r="I11" s="51">
        <v>61.527581329561521</v>
      </c>
      <c r="J11" s="51">
        <v>57.876711999999998</v>
      </c>
      <c r="K11" s="42"/>
      <c r="L11" s="42"/>
      <c r="M11" s="42"/>
      <c r="N11" s="42"/>
      <c r="O11" s="51">
        <f>AVERAGE(B11:N11)</f>
        <v>65.269170579177739</v>
      </c>
      <c r="P11" s="51">
        <f>STDEV(B11:N11)</f>
        <v>6.2798434518492536</v>
      </c>
      <c r="Q11" s="45">
        <f>COUNT(B11:N11)</f>
        <v>9</v>
      </c>
      <c r="R11" s="45">
        <f>SQRT(Q11)</f>
        <v>3</v>
      </c>
      <c r="S11" s="51">
        <f>P11/R11</f>
        <v>2.0932811506164177</v>
      </c>
    </row>
    <row r="12" spans="1:20" x14ac:dyDescent="0.4">
      <c r="A12" s="55">
        <v>2</v>
      </c>
      <c r="B12" s="51">
        <v>22.509229999999999</v>
      </c>
      <c r="C12" s="51">
        <v>25.765309999999999</v>
      </c>
      <c r="D12" s="51">
        <v>23.473050000000001</v>
      </c>
      <c r="E12" s="51">
        <v>38.295319999999997</v>
      </c>
      <c r="F12" s="51"/>
      <c r="G12" s="51">
        <v>35.343618513323982</v>
      </c>
      <c r="H12" s="51">
        <v>39.265212399540758</v>
      </c>
      <c r="I12" s="51">
        <v>34.512022630834508</v>
      </c>
      <c r="J12" s="51">
        <v>16.866437999999999</v>
      </c>
      <c r="K12" s="42"/>
      <c r="L12" s="42"/>
      <c r="M12" s="42"/>
      <c r="N12" s="42"/>
      <c r="O12" s="51">
        <f>AVERAGE(B12:N12)</f>
        <v>29.503775192962404</v>
      </c>
      <c r="P12" s="51">
        <f>STDEV(B12:N12)</f>
        <v>8.3728724459623827</v>
      </c>
      <c r="Q12" s="45">
        <f>COUNT(B12:N12)</f>
        <v>8</v>
      </c>
      <c r="R12" s="51">
        <f>SQRT(Q12)</f>
        <v>2.8284271247461903</v>
      </c>
      <c r="S12" s="51">
        <f>P12/R12</f>
        <v>2.9602574422749974</v>
      </c>
    </row>
    <row r="13" spans="1:20" x14ac:dyDescent="0.4">
      <c r="A13" s="55">
        <v>3</v>
      </c>
      <c r="B13" s="51">
        <v>11.04551</v>
      </c>
      <c r="C13" s="51">
        <v>12.461729999999999</v>
      </c>
      <c r="D13" s="51">
        <v>8.8143709999999995</v>
      </c>
      <c r="E13" s="51">
        <v>20.528210000000001</v>
      </c>
      <c r="F13" s="51">
        <v>15.81325</v>
      </c>
      <c r="G13" s="51">
        <v>17.251051893408135</v>
      </c>
      <c r="H13" s="51">
        <v>17.795637198622273</v>
      </c>
      <c r="I13" s="51">
        <v>12.362093352192362</v>
      </c>
      <c r="J13" s="51">
        <v>16.061644000000001</v>
      </c>
      <c r="K13" s="42"/>
      <c r="L13" s="42"/>
      <c r="M13" s="42"/>
      <c r="N13" s="42"/>
      <c r="O13" s="51">
        <f>AVERAGE(B13:N13)</f>
        <v>14.681499716024753</v>
      </c>
      <c r="P13" s="51">
        <f>STDEV(B13:N13)</f>
        <v>3.735317469868376</v>
      </c>
      <c r="Q13" s="45">
        <f>COUNT(B13:N13)</f>
        <v>9</v>
      </c>
      <c r="R13" s="45">
        <f>SQRT(Q13)</f>
        <v>3</v>
      </c>
      <c r="S13" s="51">
        <f>P13/R13</f>
        <v>1.2451058232894587</v>
      </c>
    </row>
    <row r="14" spans="1:20" x14ac:dyDescent="0.4">
      <c r="A14" s="55">
        <v>4</v>
      </c>
      <c r="B14" s="51">
        <v>5.6334559999999998</v>
      </c>
      <c r="C14" s="51">
        <v>5.8928570000000002</v>
      </c>
      <c r="D14" s="51">
        <v>3.7365270000000002</v>
      </c>
      <c r="E14" s="51">
        <v>10.09604</v>
      </c>
      <c r="F14" s="51">
        <v>8.0271080000000001</v>
      </c>
      <c r="G14" s="51">
        <v>9.004207573632538</v>
      </c>
      <c r="H14" s="51">
        <v>7.2560275545350175</v>
      </c>
      <c r="I14" s="51">
        <v>7.6520509193776522</v>
      </c>
      <c r="J14" s="51">
        <v>4.2123287999999999</v>
      </c>
      <c r="K14" s="42"/>
      <c r="L14" s="42"/>
      <c r="M14" s="42"/>
      <c r="N14" s="42"/>
      <c r="O14" s="51">
        <f>AVERAGE(B14:N14)</f>
        <v>6.8345114275050234</v>
      </c>
      <c r="P14" s="51">
        <f>STDEV(B14:N14)</f>
        <v>2.1335439910041112</v>
      </c>
      <c r="Q14" s="45">
        <f>COUNT(B14:N14)</f>
        <v>9</v>
      </c>
      <c r="R14" s="45">
        <f>SQRT(Q14)</f>
        <v>3</v>
      </c>
      <c r="S14" s="51">
        <f>P14/R14</f>
        <v>0.71118133033470377</v>
      </c>
    </row>
    <row r="15" spans="1:20" x14ac:dyDescent="0.4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20" x14ac:dyDescent="0.4">
      <c r="A16" s="42" t="s">
        <v>57</v>
      </c>
      <c r="B16" s="36" t="s">
        <v>1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4" t="s">
        <v>13</v>
      </c>
      <c r="P16" s="4" t="s">
        <v>14</v>
      </c>
      <c r="Q16" s="20" t="s">
        <v>16</v>
      </c>
      <c r="R16" s="4" t="s">
        <v>17</v>
      </c>
      <c r="S16" s="4" t="s">
        <v>15</v>
      </c>
    </row>
    <row r="17" spans="1:19" x14ac:dyDescent="0.4">
      <c r="A17" s="58">
        <v>0</v>
      </c>
      <c r="B17" s="45">
        <v>100</v>
      </c>
      <c r="C17" s="45">
        <v>100</v>
      </c>
      <c r="D17" s="45">
        <v>100</v>
      </c>
      <c r="E17" s="45">
        <v>100</v>
      </c>
      <c r="F17" s="45">
        <v>100</v>
      </c>
      <c r="G17" s="45">
        <v>100</v>
      </c>
      <c r="H17" s="45">
        <v>100</v>
      </c>
      <c r="I17" s="45">
        <v>100</v>
      </c>
      <c r="J17" s="45">
        <v>100</v>
      </c>
      <c r="K17" s="45">
        <v>100</v>
      </c>
      <c r="L17" s="45">
        <v>100</v>
      </c>
      <c r="M17" s="45">
        <v>100</v>
      </c>
      <c r="N17" s="45">
        <v>100</v>
      </c>
      <c r="O17" s="4" t="s">
        <v>27</v>
      </c>
      <c r="P17" s="4" t="s">
        <v>27</v>
      </c>
      <c r="Q17" s="4" t="s">
        <v>27</v>
      </c>
      <c r="R17" s="4" t="s">
        <v>27</v>
      </c>
      <c r="S17" s="4" t="s">
        <v>27</v>
      </c>
    </row>
    <row r="18" spans="1:19" x14ac:dyDescent="0.4">
      <c r="A18" s="55">
        <v>1</v>
      </c>
      <c r="B18" s="51">
        <v>91.628959280000004</v>
      </c>
      <c r="C18" s="51">
        <v>77.725674089999998</v>
      </c>
      <c r="D18" s="51">
        <v>87.966804980000006</v>
      </c>
      <c r="E18" s="51">
        <v>74.671049999999994</v>
      </c>
      <c r="F18" s="51">
        <v>66.195520000000002</v>
      </c>
      <c r="G18" s="51">
        <v>70.770880000000005</v>
      </c>
      <c r="H18" s="51">
        <v>72.265190000000004</v>
      </c>
      <c r="I18" s="51">
        <v>64.413269999999997</v>
      </c>
      <c r="J18" s="51">
        <v>76.384535005224649</v>
      </c>
      <c r="K18" s="51">
        <v>81.588032220943617</v>
      </c>
      <c r="L18" s="51">
        <v>78.405797101449281</v>
      </c>
      <c r="M18" s="51">
        <v>72.598425196850386</v>
      </c>
      <c r="N18" s="51">
        <v>66.521738999999997</v>
      </c>
      <c r="O18" s="51">
        <f>AVERAGE(B18:N18)</f>
        <v>75.471990528805222</v>
      </c>
      <c r="P18" s="51">
        <f>STDEV(B18:N18)</f>
        <v>8.1589988270424705</v>
      </c>
      <c r="Q18" s="45">
        <f>COUNT(B18:N18)</f>
        <v>13</v>
      </c>
      <c r="R18" s="51">
        <f>SQRT(Q18)</f>
        <v>3.6055512754639891</v>
      </c>
      <c r="S18" s="51">
        <f>P18/R18</f>
        <v>2.2628991251809363</v>
      </c>
    </row>
    <row r="19" spans="1:19" x14ac:dyDescent="0.4">
      <c r="A19" s="55">
        <v>2</v>
      </c>
      <c r="B19" s="51">
        <v>41.742081450000001</v>
      </c>
      <c r="C19" s="51">
        <v>44.665885109999998</v>
      </c>
      <c r="D19" s="51">
        <v>51.141078839999999</v>
      </c>
      <c r="E19" s="51">
        <v>34.210529999999999</v>
      </c>
      <c r="F19" s="51">
        <v>33.568899999999999</v>
      </c>
      <c r="G19" s="51">
        <v>36.18844</v>
      </c>
      <c r="H19" s="51">
        <v>38.232039999999998</v>
      </c>
      <c r="I19" s="51">
        <v>40.051020000000001</v>
      </c>
      <c r="J19" s="51">
        <v>43.260188087774296</v>
      </c>
      <c r="K19" s="51">
        <v>56.731875719217484</v>
      </c>
      <c r="L19" s="51">
        <v>43.478260869565219</v>
      </c>
      <c r="M19" s="51">
        <v>42.834645669291341</v>
      </c>
      <c r="N19" s="51">
        <v>39.565216999999997</v>
      </c>
      <c r="O19" s="51">
        <f>AVERAGE(B19:N19)</f>
        <v>41.974627903526795</v>
      </c>
      <c r="P19" s="51">
        <f>STDEV(B19:N19)</f>
        <v>6.465809291270741</v>
      </c>
      <c r="Q19" s="45">
        <f>COUNT(B19:N19)</f>
        <v>13</v>
      </c>
      <c r="R19" s="51">
        <f>SQRT(Q19)</f>
        <v>3.6055512754639891</v>
      </c>
      <c r="S19" s="51">
        <f>P19/R19</f>
        <v>1.7932928413113949</v>
      </c>
    </row>
    <row r="20" spans="1:19" x14ac:dyDescent="0.4">
      <c r="A20" s="55">
        <v>3</v>
      </c>
      <c r="B20" s="51">
        <v>17.420814480000001</v>
      </c>
      <c r="C20" s="51">
        <v>21.68815944</v>
      </c>
      <c r="D20" s="51">
        <v>23.02904564</v>
      </c>
      <c r="E20" s="51">
        <v>16.447369999999999</v>
      </c>
      <c r="F20" s="51">
        <v>21.201409999999999</v>
      </c>
      <c r="G20" s="51">
        <v>17.98715</v>
      </c>
      <c r="H20" s="51">
        <v>20.773479999999999</v>
      </c>
      <c r="I20" s="51">
        <v>20.535710000000002</v>
      </c>
      <c r="J20" s="51">
        <v>30.825496342737722</v>
      </c>
      <c r="K20" s="51">
        <v>33.256616800920597</v>
      </c>
      <c r="L20" s="51">
        <v>16.231884057971012</v>
      </c>
      <c r="M20" s="51">
        <v>18.26771653543307</v>
      </c>
      <c r="N20" s="51">
        <v>15.760870000000001</v>
      </c>
      <c r="O20" s="51">
        <f>AVERAGE(B20:N20)</f>
        <v>21.032747945927877</v>
      </c>
      <c r="P20" s="51">
        <f>STDEV(B20:N20)</f>
        <v>5.4153499740642213</v>
      </c>
      <c r="Q20" s="45">
        <f>COUNT(B20:N20)</f>
        <v>13</v>
      </c>
      <c r="R20" s="51">
        <f>SQRT(Q20)</f>
        <v>3.6055512754639891</v>
      </c>
      <c r="S20" s="51">
        <f>P20/R20</f>
        <v>1.5019478466208565</v>
      </c>
    </row>
    <row r="21" spans="1:19" x14ac:dyDescent="0.4">
      <c r="A21" s="55">
        <v>4</v>
      </c>
      <c r="B21" s="51">
        <v>8.6764705880000008</v>
      </c>
      <c r="C21" s="51">
        <v>14.1852286</v>
      </c>
      <c r="D21" s="51">
        <v>21.473029050000001</v>
      </c>
      <c r="E21" s="51">
        <v>7.9385960000000004</v>
      </c>
      <c r="F21" s="51">
        <v>10.306240000000001</v>
      </c>
      <c r="G21" s="51">
        <v>8.9293359999999993</v>
      </c>
      <c r="H21" s="51">
        <v>10.640879999999999</v>
      </c>
      <c r="I21" s="51">
        <v>10.85459</v>
      </c>
      <c r="J21" s="51">
        <v>12.225705329153604</v>
      </c>
      <c r="K21" s="51">
        <v>19.792865362485614</v>
      </c>
      <c r="L21" s="51">
        <v>8.3188405797101446</v>
      </c>
      <c r="M21" s="51">
        <v>9.1181102362204722</v>
      </c>
      <c r="N21" s="51">
        <v>7.7608696000000004</v>
      </c>
      <c r="O21" s="51">
        <f>AVERAGE(B21:N21)</f>
        <v>11.555443180428448</v>
      </c>
      <c r="P21" s="51">
        <f>STDEV(B21:N21)</f>
        <v>4.4304652552439965</v>
      </c>
      <c r="Q21" s="45">
        <f>COUNT(B21:N21)</f>
        <v>13</v>
      </c>
      <c r="R21" s="51">
        <f>SQRT(Q21)</f>
        <v>3.6055512754639891</v>
      </c>
      <c r="S21" s="51">
        <f>P21/R21</f>
        <v>1.2287899732264524</v>
      </c>
    </row>
    <row r="33" spans="18:19" x14ac:dyDescent="0.2">
      <c r="R33" s="5"/>
      <c r="S33" s="5"/>
    </row>
    <row r="34" spans="18:19" x14ac:dyDescent="0.2">
      <c r="R34" s="5"/>
      <c r="S34" s="5"/>
    </row>
    <row r="35" spans="18:19" x14ac:dyDescent="0.2">
      <c r="R35" s="5"/>
      <c r="S35" s="5"/>
    </row>
  </sheetData>
  <mergeCells count="3">
    <mergeCell ref="B9:N9"/>
    <mergeCell ref="B16:N16"/>
    <mergeCell ref="B2:N2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7CB88-F9AE-4352-88C6-9DB867F015B5}">
  <dimension ref="A1:L3"/>
  <sheetViews>
    <sheetView zoomScale="80" zoomScaleNormal="80" workbookViewId="0"/>
  </sheetViews>
  <sheetFormatPr defaultRowHeight="14.25" x14ac:dyDescent="0.4"/>
  <cols>
    <col min="1" max="16384" width="9" style="2"/>
  </cols>
  <sheetData>
    <row r="1" spans="1:12" x14ac:dyDescent="0.4">
      <c r="A1" s="46"/>
      <c r="B1" s="36" t="s">
        <v>71</v>
      </c>
      <c r="C1" s="37"/>
      <c r="D1" s="37"/>
      <c r="E1" s="37"/>
      <c r="F1" s="38"/>
      <c r="G1" s="4" t="s">
        <v>13</v>
      </c>
      <c r="H1" s="4" t="s">
        <v>14</v>
      </c>
      <c r="I1" s="20" t="s">
        <v>16</v>
      </c>
      <c r="J1" s="4" t="s">
        <v>17</v>
      </c>
      <c r="K1" s="4" t="s">
        <v>15</v>
      </c>
      <c r="L1" s="22"/>
    </row>
    <row r="2" spans="1:12" x14ac:dyDescent="0.4">
      <c r="A2" s="42" t="s">
        <v>5</v>
      </c>
      <c r="B2" s="52">
        <v>28.1</v>
      </c>
      <c r="C2" s="52">
        <v>48.5</v>
      </c>
      <c r="D2" s="52">
        <v>54.8</v>
      </c>
      <c r="E2" s="52">
        <v>40.4</v>
      </c>
      <c r="F2" s="52">
        <v>70.2</v>
      </c>
      <c r="G2" s="51">
        <f>AVERAGE(B2:F2)</f>
        <v>48.4</v>
      </c>
      <c r="H2" s="51">
        <f>STDEV(B2:F2)</f>
        <v>15.750396820397885</v>
      </c>
      <c r="I2" s="45">
        <f>COUNT(B2:F2)</f>
        <v>5</v>
      </c>
      <c r="J2" s="51">
        <f>SQRT(I2)</f>
        <v>2.2360679774997898</v>
      </c>
      <c r="K2" s="51">
        <f>H2/J2</f>
        <v>7.0437915926012433</v>
      </c>
      <c r="L2" s="22"/>
    </row>
    <row r="3" spans="1:12" x14ac:dyDescent="0.4">
      <c r="A3" s="42" t="s">
        <v>1</v>
      </c>
      <c r="B3" s="52">
        <v>23.4</v>
      </c>
      <c r="C3" s="52">
        <v>14.3</v>
      </c>
      <c r="D3" s="52">
        <v>15.4</v>
      </c>
      <c r="E3" s="52">
        <v>32.299999999999997</v>
      </c>
      <c r="F3" s="50"/>
      <c r="G3" s="51">
        <f>AVERAGE(B3:F3)</f>
        <v>21.35</v>
      </c>
      <c r="H3" s="51">
        <f>STDEV(B3:F3)</f>
        <v>8.3508482603066447</v>
      </c>
      <c r="I3" s="45">
        <f>COUNT(B3:F3)</f>
        <v>4</v>
      </c>
      <c r="J3" s="51">
        <f>SQRT(I3)</f>
        <v>2</v>
      </c>
      <c r="K3" s="51">
        <f>H3/J3</f>
        <v>4.1754241301533224</v>
      </c>
      <c r="L3" s="22"/>
    </row>
  </sheetData>
  <mergeCells count="1">
    <mergeCell ref="B1:F1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81EB3-56B5-44EE-85EF-D3CC7B7EFA39}">
  <dimension ref="A1:M13"/>
  <sheetViews>
    <sheetView zoomScale="80" zoomScaleNormal="80" workbookViewId="0"/>
  </sheetViews>
  <sheetFormatPr defaultRowHeight="14.25" x14ac:dyDescent="0.4"/>
  <cols>
    <col min="1" max="1" width="9" style="23"/>
    <col min="2" max="16384" width="9" style="2"/>
  </cols>
  <sheetData>
    <row r="1" spans="1:13" x14ac:dyDescent="0.4">
      <c r="B1" s="36" t="s">
        <v>5</v>
      </c>
      <c r="C1" s="37"/>
      <c r="D1" s="37"/>
      <c r="E1" s="37"/>
      <c r="F1" s="37"/>
      <c r="G1" s="38"/>
      <c r="H1" s="4" t="s">
        <v>13</v>
      </c>
      <c r="I1" s="4" t="s">
        <v>14</v>
      </c>
      <c r="J1" s="20" t="s">
        <v>16</v>
      </c>
      <c r="K1" s="4" t="s">
        <v>17</v>
      </c>
      <c r="L1" s="4" t="s">
        <v>15</v>
      </c>
      <c r="M1" s="8"/>
    </row>
    <row r="2" spans="1:13" x14ac:dyDescent="0.4">
      <c r="A2" s="55" t="s">
        <v>23</v>
      </c>
      <c r="B2" s="52">
        <v>8.5299999999999994</v>
      </c>
      <c r="C2" s="52">
        <v>2.64</v>
      </c>
      <c r="D2" s="52">
        <v>4.13</v>
      </c>
      <c r="E2" s="52">
        <v>1.55</v>
      </c>
      <c r="F2" s="52">
        <v>1.58</v>
      </c>
      <c r="G2" s="52">
        <v>2.77</v>
      </c>
      <c r="H2" s="51">
        <f>AVERAGE(B2:G2)</f>
        <v>3.5333333333333332</v>
      </c>
      <c r="I2" s="51">
        <f>STDEV(B2:G2)</f>
        <v>2.6249774602206899</v>
      </c>
      <c r="J2" s="45">
        <f>COUNT(B2:G2)</f>
        <v>6</v>
      </c>
      <c r="K2" s="59">
        <f>SQRT(J2)</f>
        <v>2.4494897427831779</v>
      </c>
      <c r="L2" s="59">
        <f>I2/K2</f>
        <v>1.0716425606412698</v>
      </c>
    </row>
    <row r="3" spans="1:13" x14ac:dyDescent="0.4">
      <c r="A3" s="55" t="s">
        <v>19</v>
      </c>
      <c r="B3" s="52">
        <v>12.6</v>
      </c>
      <c r="C3" s="52">
        <v>11.3</v>
      </c>
      <c r="D3" s="52">
        <v>7.55</v>
      </c>
      <c r="E3" s="52">
        <v>13.7</v>
      </c>
      <c r="F3" s="52">
        <v>11</v>
      </c>
      <c r="G3" s="52">
        <v>11.8</v>
      </c>
      <c r="H3" s="51">
        <f>AVERAGE(B3:G3)</f>
        <v>11.325000000000001</v>
      </c>
      <c r="I3" s="51">
        <f>STDEV(B3:G3)</f>
        <v>2.0903946995723026</v>
      </c>
      <c r="J3" s="45">
        <f>COUNT(B3:G3)</f>
        <v>6</v>
      </c>
      <c r="K3" s="59">
        <f>SQRT(J3)</f>
        <v>2.4494897427831779</v>
      </c>
      <c r="L3" s="59">
        <f>I3/K3</f>
        <v>0.85340006249511313</v>
      </c>
    </row>
    <row r="4" spans="1:13" x14ac:dyDescent="0.4">
      <c r="A4" s="55" t="s">
        <v>20</v>
      </c>
      <c r="B4" s="52">
        <v>56.1</v>
      </c>
      <c r="C4" s="52">
        <v>61.3</v>
      </c>
      <c r="D4" s="52">
        <v>56.1</v>
      </c>
      <c r="E4" s="52">
        <v>61.9</v>
      </c>
      <c r="F4" s="52">
        <v>64.400000000000006</v>
      </c>
      <c r="G4" s="52">
        <v>61.8</v>
      </c>
      <c r="H4" s="51">
        <f>AVERAGE(B4:G4)</f>
        <v>60.266666666666673</v>
      </c>
      <c r="I4" s="51">
        <f>STDEV(B4:G4)</f>
        <v>3.4027439907619654</v>
      </c>
      <c r="J4" s="45">
        <f>COUNT(B4:G4)</f>
        <v>6</v>
      </c>
      <c r="K4" s="59">
        <f>SQRT(J4)</f>
        <v>2.4494897427831779</v>
      </c>
      <c r="L4" s="59">
        <f>I4/K4</f>
        <v>1.3891644171147555</v>
      </c>
    </row>
    <row r="5" spans="1:13" x14ac:dyDescent="0.4">
      <c r="A5" s="55" t="s">
        <v>21</v>
      </c>
      <c r="B5" s="52">
        <v>16</v>
      </c>
      <c r="C5" s="52">
        <v>18.5</v>
      </c>
      <c r="D5" s="52">
        <v>25.4</v>
      </c>
      <c r="E5" s="52">
        <v>16.2</v>
      </c>
      <c r="F5" s="52">
        <v>16.2</v>
      </c>
      <c r="G5" s="52">
        <v>16.7</v>
      </c>
      <c r="H5" s="51">
        <f>AVERAGE(B5:G5)</f>
        <v>18.166666666666668</v>
      </c>
      <c r="I5" s="51">
        <f>STDEV(B5:G5)</f>
        <v>3.6609652643348882</v>
      </c>
      <c r="J5" s="45">
        <f>COUNT(B5:G5)</f>
        <v>6</v>
      </c>
      <c r="K5" s="59">
        <f>SQRT(J5)</f>
        <v>2.4494897427831779</v>
      </c>
      <c r="L5" s="59">
        <f>I5/K5</f>
        <v>1.4945828106123027</v>
      </c>
    </row>
    <row r="6" spans="1:13" x14ac:dyDescent="0.4">
      <c r="A6" s="55" t="s">
        <v>22</v>
      </c>
      <c r="B6" s="52">
        <v>1.66</v>
      </c>
      <c r="C6" s="52">
        <v>3</v>
      </c>
      <c r="D6" s="52">
        <v>3.38</v>
      </c>
      <c r="E6" s="52">
        <v>3.86</v>
      </c>
      <c r="F6" s="52">
        <v>4.16</v>
      </c>
      <c r="G6" s="52">
        <v>4.07</v>
      </c>
      <c r="H6" s="51">
        <f>AVERAGE(B6:G6)</f>
        <v>3.355</v>
      </c>
      <c r="I6" s="51">
        <f>STDEV(B6:G6)</f>
        <v>0.93956905015012071</v>
      </c>
      <c r="J6" s="45">
        <f>COUNT(B6:G6)</f>
        <v>6</v>
      </c>
      <c r="K6" s="59">
        <f>SQRT(J6)</f>
        <v>2.4494897427831779</v>
      </c>
      <c r="L6" s="59">
        <f>I6/K6</f>
        <v>0.3835774584965424</v>
      </c>
    </row>
    <row r="7" spans="1:13" x14ac:dyDescent="0.4"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3" ht="15" customHeight="1" x14ac:dyDescent="0.4">
      <c r="A8" s="27"/>
      <c r="B8" s="36" t="s">
        <v>1</v>
      </c>
      <c r="C8" s="37"/>
      <c r="D8" s="37"/>
      <c r="E8" s="37"/>
      <c r="F8" s="37"/>
      <c r="G8" s="38"/>
      <c r="H8" s="4" t="s">
        <v>13</v>
      </c>
      <c r="I8" s="4" t="s">
        <v>14</v>
      </c>
      <c r="J8" s="20" t="s">
        <v>16</v>
      </c>
      <c r="K8" s="4" t="s">
        <v>17</v>
      </c>
      <c r="L8" s="4" t="s">
        <v>15</v>
      </c>
    </row>
    <row r="9" spans="1:13" x14ac:dyDescent="0.4">
      <c r="A9" s="55" t="s">
        <v>23</v>
      </c>
      <c r="B9" s="52">
        <v>6.01</v>
      </c>
      <c r="C9" s="52">
        <v>5.47</v>
      </c>
      <c r="D9" s="52">
        <v>5.56</v>
      </c>
      <c r="E9" s="52">
        <v>6.2</v>
      </c>
      <c r="F9" s="52">
        <v>6.2</v>
      </c>
      <c r="G9" s="60">
        <v>3.9</v>
      </c>
      <c r="H9" s="51">
        <f>AVERAGE(B9:G9)</f>
        <v>5.5566666666666658</v>
      </c>
      <c r="I9" s="51">
        <f>STDEV(B9:G9)</f>
        <v>0.87009578016829825</v>
      </c>
      <c r="J9" s="45">
        <f>COUNT(B9:G9)</f>
        <v>6</v>
      </c>
      <c r="K9" s="59">
        <f>SQRT(J9)</f>
        <v>2.4494897427831779</v>
      </c>
      <c r="L9" s="59">
        <f>I9/K9</f>
        <v>0.35521511479352896</v>
      </c>
    </row>
    <row r="10" spans="1:13" x14ac:dyDescent="0.4">
      <c r="A10" s="55" t="s">
        <v>19</v>
      </c>
      <c r="B10" s="52">
        <v>9.1300000000000008</v>
      </c>
      <c r="C10" s="52">
        <v>7.05</v>
      </c>
      <c r="D10" s="52">
        <v>7.8</v>
      </c>
      <c r="E10" s="52">
        <v>8.69</v>
      </c>
      <c r="F10" s="52">
        <v>9.86</v>
      </c>
      <c r="G10" s="52">
        <v>10.6</v>
      </c>
      <c r="H10" s="51">
        <f>AVERAGE(B10:G10)</f>
        <v>8.8550000000000004</v>
      </c>
      <c r="I10" s="51">
        <f>STDEV(B10:G10)</f>
        <v>1.3060589573216022</v>
      </c>
      <c r="J10" s="45">
        <f>COUNT(B10:G10)</f>
        <v>6</v>
      </c>
      <c r="K10" s="59">
        <f>SQRT(J10)</f>
        <v>2.4494897427831779</v>
      </c>
      <c r="L10" s="59">
        <f>I10/K10</f>
        <v>0.53319633657155951</v>
      </c>
    </row>
    <row r="11" spans="1:13" x14ac:dyDescent="0.4">
      <c r="A11" s="55" t="s">
        <v>20</v>
      </c>
      <c r="B11" s="52">
        <v>58.7</v>
      </c>
      <c r="C11" s="52">
        <v>53.9</v>
      </c>
      <c r="D11" s="52">
        <v>55.9</v>
      </c>
      <c r="E11" s="52">
        <v>52</v>
      </c>
      <c r="F11" s="52">
        <v>53.5</v>
      </c>
      <c r="G11" s="52">
        <v>53.8</v>
      </c>
      <c r="H11" s="51">
        <f>AVERAGE(B11:G11)</f>
        <v>54.633333333333333</v>
      </c>
      <c r="I11" s="51">
        <f>STDEV(B11:G11)</f>
        <v>2.3491842555803646</v>
      </c>
      <c r="J11" s="45">
        <f>COUNT(B11:G11)</f>
        <v>6</v>
      </c>
      <c r="K11" s="59">
        <f>SQRT(J11)</f>
        <v>2.4494897427831779</v>
      </c>
      <c r="L11" s="59">
        <f>I11/K11</f>
        <v>0.95905045632530661</v>
      </c>
    </row>
    <row r="12" spans="1:13" x14ac:dyDescent="0.4">
      <c r="A12" s="55" t="s">
        <v>21</v>
      </c>
      <c r="B12" s="52">
        <v>18</v>
      </c>
      <c r="C12" s="52">
        <v>24.8</v>
      </c>
      <c r="D12" s="52">
        <v>20.6</v>
      </c>
      <c r="E12" s="52">
        <v>21.7</v>
      </c>
      <c r="F12" s="52">
        <v>20.2</v>
      </c>
      <c r="G12" s="52">
        <v>23.6</v>
      </c>
      <c r="H12" s="51">
        <f>AVERAGE(B12:G12)</f>
        <v>21.483333333333334</v>
      </c>
      <c r="I12" s="51">
        <f>STDEV(B12:G12)</f>
        <v>2.4530932853575989</v>
      </c>
      <c r="J12" s="45">
        <f>COUNT(B12:G12)</f>
        <v>6</v>
      </c>
      <c r="K12" s="59">
        <f>SQRT(J12)</f>
        <v>2.4494897427831779</v>
      </c>
      <c r="L12" s="59">
        <f>I12/K12</f>
        <v>1.0014711400956211</v>
      </c>
    </row>
    <row r="13" spans="1:13" x14ac:dyDescent="0.4">
      <c r="A13" s="55" t="s">
        <v>22</v>
      </c>
      <c r="B13" s="52">
        <v>3.63</v>
      </c>
      <c r="C13" s="52">
        <v>5.03</v>
      </c>
      <c r="D13" s="52">
        <v>4.5599999999999996</v>
      </c>
      <c r="E13" s="52">
        <v>7.69</v>
      </c>
      <c r="F13" s="52">
        <v>6.24</v>
      </c>
      <c r="G13" s="52">
        <v>4.76</v>
      </c>
      <c r="H13" s="51">
        <f>AVERAGE(B13:G13)</f>
        <v>5.3183333333333325</v>
      </c>
      <c r="I13" s="51">
        <f>STDEV(B13:G13)</f>
        <v>1.4348995319069124</v>
      </c>
      <c r="J13" s="45">
        <f>COUNT(B13:G13)</f>
        <v>6</v>
      </c>
      <c r="K13" s="59">
        <f>SQRT(J13)</f>
        <v>2.4494897427831779</v>
      </c>
      <c r="L13" s="59">
        <f>I13/K13</f>
        <v>0.58579528088839428</v>
      </c>
    </row>
  </sheetData>
  <mergeCells count="2">
    <mergeCell ref="B1:G1"/>
    <mergeCell ref="B8:G8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52EA-E0A1-43B9-A391-CF48612774D4}">
  <dimension ref="A1:Q18"/>
  <sheetViews>
    <sheetView zoomScale="80" zoomScaleNormal="80" workbookViewId="0">
      <selection sqref="A1:O3"/>
    </sheetView>
  </sheetViews>
  <sheetFormatPr defaultRowHeight="14.25" x14ac:dyDescent="0.4"/>
  <cols>
    <col min="1" max="2" width="9" style="2"/>
    <col min="3" max="3" width="9.5" style="2" bestFit="1" customWidth="1"/>
    <col min="4" max="16384" width="9" style="2"/>
  </cols>
  <sheetData>
    <row r="1" spans="1:17" x14ac:dyDescent="0.4">
      <c r="A1" s="46"/>
      <c r="B1" s="36" t="s">
        <v>59</v>
      </c>
      <c r="C1" s="37"/>
      <c r="D1" s="37"/>
      <c r="E1" s="37"/>
      <c r="F1" s="37"/>
      <c r="G1" s="37"/>
      <c r="H1" s="37"/>
      <c r="I1" s="37"/>
      <c r="J1" s="38"/>
      <c r="K1" s="4" t="s">
        <v>13</v>
      </c>
      <c r="L1" s="4" t="s">
        <v>14</v>
      </c>
      <c r="M1" s="20" t="s">
        <v>16</v>
      </c>
      <c r="N1" s="4" t="s">
        <v>17</v>
      </c>
      <c r="O1" s="4" t="s">
        <v>15</v>
      </c>
      <c r="P1" s="22"/>
      <c r="Q1" s="43"/>
    </row>
    <row r="2" spans="1:17" x14ac:dyDescent="0.4">
      <c r="A2" s="42" t="s">
        <v>5</v>
      </c>
      <c r="B2" s="51">
        <v>5.1082799999999997</v>
      </c>
      <c r="C2" s="51">
        <v>7.8232879999999998</v>
      </c>
      <c r="D2" s="51">
        <v>5.0066670000000002</v>
      </c>
      <c r="E2" s="51">
        <v>5.2568630000000001</v>
      </c>
      <c r="F2" s="51">
        <v>5.8986080000000003</v>
      </c>
      <c r="G2" s="51">
        <v>6.2121019000000004</v>
      </c>
      <c r="H2" s="51">
        <v>8.1653850000000006</v>
      </c>
      <c r="I2" s="59">
        <v>5.354558610709117</v>
      </c>
      <c r="J2" s="59">
        <v>5.3103448275862064</v>
      </c>
      <c r="K2" s="51">
        <f>AVERAGE(B2:J2)</f>
        <v>6.0151218153661468</v>
      </c>
      <c r="L2" s="51">
        <f>STDEV(B2:J2)</f>
        <v>1.1881091759083962</v>
      </c>
      <c r="M2" s="45">
        <f>COUNT(B2:J2)</f>
        <v>9</v>
      </c>
      <c r="N2" s="59">
        <f>SQRT(M2)</f>
        <v>3</v>
      </c>
      <c r="O2" s="59">
        <f>L2/N2</f>
        <v>0.39603639196946538</v>
      </c>
      <c r="P2" s="22"/>
      <c r="Q2" s="43"/>
    </row>
    <row r="3" spans="1:17" x14ac:dyDescent="0.4">
      <c r="A3" s="42" t="s">
        <v>1</v>
      </c>
      <c r="B3" s="51">
        <v>5.1721209999999997</v>
      </c>
      <c r="C3" s="51">
        <v>4.266286</v>
      </c>
      <c r="D3" s="51">
        <v>4.9542859999999997</v>
      </c>
      <c r="E3" s="51">
        <v>4.417808</v>
      </c>
      <c r="F3" s="51">
        <v>3.4132449999999999</v>
      </c>
      <c r="G3" s="51">
        <v>4.221374</v>
      </c>
      <c r="H3" s="51">
        <v>4.1816009557945044</v>
      </c>
      <c r="I3" s="59">
        <v>3.5943517329910142</v>
      </c>
      <c r="J3" s="59"/>
      <c r="K3" s="51">
        <f>AVERAGE(B3:J3)</f>
        <v>4.2776340860981898</v>
      </c>
      <c r="L3" s="51">
        <f>STDEV(B3:J3)</f>
        <v>0.59811286352066972</v>
      </c>
      <c r="M3" s="45">
        <f>COUNT(B3:J3)</f>
        <v>8</v>
      </c>
      <c r="N3" s="59">
        <f>SQRT(M3)</f>
        <v>2.8284271247461903</v>
      </c>
      <c r="O3" s="59">
        <f>L3/N3</f>
        <v>0.21146483085518478</v>
      </c>
      <c r="P3" s="22"/>
      <c r="Q3" s="43"/>
    </row>
    <row r="4" spans="1:17" x14ac:dyDescent="0.2">
      <c r="M4" s="1"/>
      <c r="N4" s="1"/>
      <c r="O4" s="1"/>
      <c r="P4" s="1"/>
    </row>
    <row r="15" spans="1:17" x14ac:dyDescent="0.4">
      <c r="D15" s="8"/>
    </row>
    <row r="16" spans="1:17" x14ac:dyDescent="0.4">
      <c r="D16" s="8"/>
    </row>
    <row r="17" spans="4:4" x14ac:dyDescent="0.4">
      <c r="D17" s="8"/>
    </row>
    <row r="18" spans="4:4" x14ac:dyDescent="0.4">
      <c r="D18" s="8"/>
    </row>
  </sheetData>
  <mergeCells count="1">
    <mergeCell ref="B1:J1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1A</vt:lpstr>
      <vt:lpstr>1B</vt:lpstr>
      <vt:lpstr>1D</vt:lpstr>
      <vt:lpstr>1E</vt:lpstr>
      <vt:lpstr>1F</vt:lpstr>
      <vt:lpstr>1H</vt:lpstr>
      <vt:lpstr>1J</vt:lpstr>
      <vt:lpstr>1L</vt:lpstr>
      <vt:lpstr>1N</vt:lpstr>
      <vt:lpstr>1P</vt:lpstr>
      <vt:lpstr>1R</vt:lpstr>
      <vt:lpstr>1S</vt:lpstr>
      <vt:lpstr>S1A</vt:lpstr>
      <vt:lpstr>S1B</vt:lpstr>
      <vt:lpstr>S1C</vt:lpstr>
      <vt:lpstr>S1D</vt:lpstr>
      <vt:lpstr>S1E</vt:lpstr>
      <vt:lpstr>S1F</vt:lpstr>
      <vt:lpstr>S1G</vt:lpstr>
      <vt:lpstr>S2B</vt:lpstr>
      <vt:lpstr>S2D</vt:lpstr>
      <vt:lpstr>S3B</vt:lpstr>
      <vt:lpstr>S3D</vt:lpstr>
      <vt:lpstr>S3F</vt:lpstr>
      <vt:lpstr>S3H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Maiko Sezaki</dc:creator>
  <cp:lastModifiedBy>Maiko Sezaki</cp:lastModifiedBy>
  <dcterms:created xsi:type="dcterms:W3CDTF">2025-07-07T19:38:54Z</dcterms:created>
  <dcterms:modified xsi:type="dcterms:W3CDTF">2025-11-24T18:45:04Z</dcterms:modified>
</cp:coreProperties>
</file>