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Smita _1/1-Currently working on/1 Research/0-STA4 MANUSCRIPT/00-FINAL SUBMISSION/SUPP/"/>
    </mc:Choice>
  </mc:AlternateContent>
  <xr:revisionPtr revIDLastSave="0" documentId="13_ncr:1_{FBF83E1D-834A-A549-9B87-8E69426B5464}" xr6:coauthVersionLast="47" xr6:coauthVersionMax="47" xr10:uidLastSave="{00000000-0000-0000-0000-000000000000}"/>
  <bookViews>
    <workbookView xWindow="5920" yWindow="600" windowWidth="38400" windowHeight="18600" firstSheet="13" activeTab="31" xr2:uid="{793A4F8A-F849-E343-A47C-3F800527FD6E}"/>
  </bookViews>
  <sheets>
    <sheet name="1A" sheetId="20" r:id="rId1"/>
    <sheet name="1B-F" sheetId="16" r:id="rId2"/>
    <sheet name="S1A" sheetId="14" r:id="rId3"/>
    <sheet name="S1E-F" sheetId="15" r:id="rId4"/>
    <sheet name="sc Figure 2B" sheetId="2" r:id="rId5"/>
    <sheet name="sc Figure 2D" sheetId="11" r:id="rId6"/>
    <sheet name="sc Figure 2K" sheetId="4" r:id="rId7"/>
    <sheet name="Supp 2" sheetId="3" r:id="rId8"/>
    <sheet name="Figure 3B Nano" sheetId="13" r:id="rId9"/>
    <sheet name="Figure 3B- Nanostring" sheetId="12" r:id="rId10"/>
    <sheet name="Figure 3H" sheetId="21" r:id="rId11"/>
    <sheet name="Figure 4 viral loads" sheetId="5" r:id="rId12"/>
    <sheet name="Figure 6A-B" sheetId="17" r:id="rId13"/>
    <sheet name="Figure 6C-D" sheetId="32" r:id="rId14"/>
    <sheet name="Figure 6E-I" sheetId="6" r:id="rId15"/>
    <sheet name="Figure 7B" sheetId="22" r:id="rId16"/>
    <sheet name="Figure 7C" sheetId="23" r:id="rId17"/>
    <sheet name="Figure 7E" sheetId="24" r:id="rId18"/>
    <sheet name="Figure 7G-I" sheetId="25" r:id="rId19"/>
    <sheet name="Figure 8A" sheetId="26" r:id="rId20"/>
    <sheet name="Figure 8B-D" sheetId="27" r:id="rId21"/>
    <sheet name="Figure 8E" sheetId="28" r:id="rId22"/>
    <sheet name="Figure 9A-D" sheetId="29" r:id="rId23"/>
    <sheet name="Figure 9E" sheetId="30" r:id="rId24"/>
    <sheet name="Figure 9F-H" sheetId="31" r:id="rId25"/>
    <sheet name="Supplemental data-S1" sheetId="33" r:id="rId26"/>
    <sheet name="S2" sheetId="34" r:id="rId27"/>
    <sheet name="S3" sheetId="36" r:id="rId28"/>
    <sheet name="S6" sheetId="37" r:id="rId29"/>
    <sheet name="S10" sheetId="38" r:id="rId30"/>
    <sheet name="S11" sheetId="39" r:id="rId31"/>
    <sheet name="S12" sheetId="40" r:id="rId3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1" l="1"/>
  <c r="E12" i="21"/>
  <c r="E13" i="21"/>
  <c r="E14" i="21"/>
  <c r="E15" i="21"/>
  <c r="E16" i="21"/>
  <c r="E17" i="21"/>
  <c r="E18" i="21"/>
  <c r="E2" i="21"/>
  <c r="E3" i="21"/>
  <c r="E4" i="21"/>
  <c r="E5" i="21"/>
  <c r="E6" i="21"/>
  <c r="E7" i="21"/>
  <c r="E8" i="21"/>
  <c r="E9" i="21"/>
  <c r="O24" i="15"/>
  <c r="O38" i="15"/>
  <c r="O37" i="15"/>
  <c r="O36" i="15"/>
  <c r="O35" i="15"/>
  <c r="O34" i="15"/>
  <c r="O33" i="15"/>
  <c r="O32" i="15"/>
  <c r="O31" i="15"/>
  <c r="O30" i="15"/>
  <c r="O29" i="15"/>
  <c r="O28" i="15"/>
  <c r="O27" i="15"/>
  <c r="O26" i="15"/>
  <c r="O25" i="15"/>
  <c r="O20" i="15"/>
  <c r="O19" i="15"/>
  <c r="O18" i="15"/>
  <c r="O16" i="15"/>
  <c r="O15" i="15"/>
  <c r="O14" i="15"/>
  <c r="O13" i="15"/>
  <c r="O12" i="15"/>
  <c r="O11" i="15"/>
  <c r="O10" i="15"/>
  <c r="O9" i="15"/>
  <c r="O8" i="15"/>
  <c r="O7" i="15"/>
  <c r="O6" i="15"/>
  <c r="O5" i="15"/>
  <c r="O4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4" i="15"/>
  <c r="J31" i="3"/>
  <c r="I27" i="2"/>
  <c r="O81" i="4"/>
  <c r="O14" i="4"/>
  <c r="J34" i="3"/>
  <c r="J33" i="3"/>
  <c r="J32" i="3"/>
  <c r="J30" i="3"/>
  <c r="K34" i="3"/>
  <c r="L34" i="3"/>
  <c r="K33" i="3"/>
  <c r="L33" i="3"/>
  <c r="K32" i="3"/>
  <c r="L32" i="3"/>
  <c r="L31" i="3"/>
  <c r="K31" i="3"/>
  <c r="K30" i="3"/>
  <c r="L30" i="3"/>
  <c r="F27" i="3"/>
  <c r="E27" i="3"/>
  <c r="D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10" i="2"/>
  <c r="J11" i="2"/>
  <c r="J13" i="2"/>
  <c r="J18" i="2"/>
  <c r="J21" i="2"/>
  <c r="J31" i="2"/>
  <c r="I10" i="2"/>
  <c r="I11" i="2"/>
  <c r="I13" i="2"/>
  <c r="I18" i="2"/>
  <c r="I21" i="2"/>
  <c r="I31" i="2"/>
  <c r="J9" i="2"/>
  <c r="J12" i="2"/>
  <c r="J30" i="2"/>
  <c r="I9" i="2"/>
  <c r="I12" i="2"/>
  <c r="I30" i="2"/>
  <c r="J15" i="2"/>
  <c r="J29" i="2"/>
  <c r="I15" i="2"/>
  <c r="I29" i="2"/>
  <c r="J6" i="2"/>
  <c r="J7" i="2"/>
  <c r="J14" i="2"/>
  <c r="J28" i="2"/>
  <c r="I6" i="2"/>
  <c r="I7" i="2"/>
  <c r="I14" i="2"/>
  <c r="I28" i="2"/>
  <c r="J5" i="2"/>
  <c r="J8" i="2"/>
  <c r="J16" i="2"/>
  <c r="J17" i="2"/>
  <c r="J20" i="2"/>
  <c r="J27" i="2"/>
  <c r="I5" i="2"/>
  <c r="I8" i="2"/>
  <c r="I16" i="2"/>
  <c r="I17" i="2"/>
  <c r="I20" i="2"/>
  <c r="J19" i="2"/>
  <c r="J22" i="2"/>
  <c r="J23" i="2"/>
  <c r="J24" i="2"/>
  <c r="J25" i="2"/>
  <c r="I19" i="2"/>
  <c r="I22" i="2"/>
  <c r="I23" i="2"/>
  <c r="I24" i="2"/>
  <c r="I25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E25" i="2"/>
  <c r="D25" i="2"/>
  <c r="C25" i="2"/>
</calcChain>
</file>

<file path=xl/sharedStrings.xml><?xml version="1.0" encoding="utf-8"?>
<sst xmlns="http://schemas.openxmlformats.org/spreadsheetml/2006/main" count="8759" uniqueCount="4266">
  <si>
    <t>Control</t>
  </si>
  <si>
    <t>IgG</t>
  </si>
  <si>
    <t>a4</t>
  </si>
  <si>
    <t>CD8 TEM</t>
  </si>
  <si>
    <t>BRAIN</t>
  </si>
  <si>
    <t>C</t>
  </si>
  <si>
    <t>seurat_clusters</t>
  </si>
  <si>
    <t>SingleR.cluster.labels_blueprint_encode</t>
  </si>
  <si>
    <t>N</t>
  </si>
  <si>
    <t>CD8+ Tcm</t>
  </si>
  <si>
    <t>CD8+ Tem</t>
  </si>
  <si>
    <t>NK cells</t>
  </si>
  <si>
    <t>Monocytes</t>
  </si>
  <si>
    <t>CD4+ Tcm</t>
  </si>
  <si>
    <t>Class-switched memory B-cells</t>
  </si>
  <si>
    <t>Adipocytes</t>
  </si>
  <si>
    <t>DC</t>
  </si>
  <si>
    <t>Macrophages</t>
  </si>
  <si>
    <t>sample size</t>
  </si>
  <si>
    <t>CD8 TCM</t>
  </si>
  <si>
    <t>CD4 TCM</t>
  </si>
  <si>
    <t>NK</t>
  </si>
  <si>
    <t>Mono</t>
  </si>
  <si>
    <t>Cell counts</t>
  </si>
  <si>
    <t>Proportions</t>
  </si>
  <si>
    <t xml:space="preserve"> </t>
  </si>
  <si>
    <t>n=2</t>
  </si>
  <si>
    <t>n=4</t>
  </si>
  <si>
    <t>SPLEEN</t>
  </si>
  <si>
    <t>naive B-cells</t>
  </si>
  <si>
    <t>Memory B-cells</t>
  </si>
  <si>
    <t>Plasma cells</t>
  </si>
  <si>
    <t>Endothelial cells</t>
  </si>
  <si>
    <t>n=3</t>
  </si>
  <si>
    <t>orig.ident</t>
  </si>
  <si>
    <t>nCount_RNA</t>
  </si>
  <si>
    <t>nFeature_RNA</t>
  </si>
  <si>
    <t>percent.mt</t>
  </si>
  <si>
    <t>stim</t>
  </si>
  <si>
    <t>tissue</t>
  </si>
  <si>
    <t>integrated_snn_res.0.5</t>
  </si>
  <si>
    <t>condition</t>
  </si>
  <si>
    <t>SingleR.cluster.labels_immune</t>
  </si>
  <si>
    <t>SingleR.cluster.labels_monacco_encode</t>
  </si>
  <si>
    <t>SingleR.cluster.labels_hpca</t>
  </si>
  <si>
    <t>percent.siv</t>
  </si>
  <si>
    <t>ACCTGAATCCGTCCTA-1_2</t>
  </si>
  <si>
    <t>Brain_IgG</t>
  </si>
  <si>
    <t>Brain</t>
  </si>
  <si>
    <t>T cells, CD4+, Th1</t>
  </si>
  <si>
    <t>MAIT cells</t>
  </si>
  <si>
    <t>T_cell:CD8+_Central_memory</t>
  </si>
  <si>
    <t>AGGACTTCAATCACGT-1_2</t>
  </si>
  <si>
    <t>AGGATCTAGTTGGACG-1_2</t>
  </si>
  <si>
    <t>CAGATTGCACCAATTG-1_2</t>
  </si>
  <si>
    <t>CCTGTTGTCAAGTCGT-1_2</t>
  </si>
  <si>
    <t>T cells, CD4+, Th1_17</t>
  </si>
  <si>
    <t>Th1/Th17 cells</t>
  </si>
  <si>
    <t>T_cell:CD4+_effector_memory</t>
  </si>
  <si>
    <t>CTCAGGGGTGGATGAC-1_2</t>
  </si>
  <si>
    <t>GACCGTGGTCTGTCCT-1_2</t>
  </si>
  <si>
    <t>GCAACCGGTATCGCAT-1_2</t>
  </si>
  <si>
    <t>Monocytes, CD16+</t>
  </si>
  <si>
    <t>Intermediate monocytes</t>
  </si>
  <si>
    <t>Monocyte:CD16+</t>
  </si>
  <si>
    <t>GCACGTGGTCAACCTA-1_2</t>
  </si>
  <si>
    <t>GGAGAACGTCCGGTGT-1_2</t>
  </si>
  <si>
    <t>GGAGATGCATCTTCGC-1_2</t>
  </si>
  <si>
    <t>Effector memory CD8 T cells</t>
  </si>
  <si>
    <t>T_cell:gamma-delta</t>
  </si>
  <si>
    <t>TTTAGTCTCCGACGGT-1_2</t>
  </si>
  <si>
    <t>AAAGAACCAATCAGCT-1_3</t>
  </si>
  <si>
    <t>Brain_a4</t>
  </si>
  <si>
    <t>AAAGAACTCCCGAGGT-1_3</t>
  </si>
  <si>
    <t>AATGCCATCCGAACGC-1_3</t>
  </si>
  <si>
    <t>ACACCAAAGTATTAGG-1_3</t>
  </si>
  <si>
    <t>ACCCTCAAGACTCCGC-1_3</t>
  </si>
  <si>
    <t>ACGTCCTGTAATGCTC-1_3</t>
  </si>
  <si>
    <t>ACTGTGAGTCCTGGTG-1_3</t>
  </si>
  <si>
    <t>AGACCCGTCAAAGGAT-1_3</t>
  </si>
  <si>
    <t>NK_cell</t>
  </si>
  <si>
    <t>AGCGCTGGTGTTGATC-1_3</t>
  </si>
  <si>
    <t>AGGCCACTCGCGCTGA-1_3</t>
  </si>
  <si>
    <t>AGGTCTACAACGCCCA-1_3</t>
  </si>
  <si>
    <t>Progenitor cells</t>
  </si>
  <si>
    <t>Endothelial_cells:lymphatic:TNFa_48h</t>
  </si>
  <si>
    <t>AGTGTTGAGCTCCATA-1_3</t>
  </si>
  <si>
    <t>AGTGTTGAGTGGCGAT-1_3</t>
  </si>
  <si>
    <t>ATATCCTGTAGACAGC-1_3</t>
  </si>
  <si>
    <t>ATCCGTCTCTACTCAT-1_3</t>
  </si>
  <si>
    <t>ATGATCGCAAGGCTTT-1_3</t>
  </si>
  <si>
    <t>ATGGGAGCAAATGCTC-1_3</t>
  </si>
  <si>
    <t>Vd2 gd T cells</t>
  </si>
  <si>
    <t>CAAGACTTCCATTCAT-1_3</t>
  </si>
  <si>
    <t>CACAACACACCTTCCA-1_3</t>
  </si>
  <si>
    <t>CACATGAGTTCTGAGT-1_3</t>
  </si>
  <si>
    <t>CATGAGTTCCATTGTT-1_3</t>
  </si>
  <si>
    <t>Monocytes, CD14+</t>
  </si>
  <si>
    <t>CATTTCAGTTCGGTTA-1_3</t>
  </si>
  <si>
    <t>CCAAGCGAGAAGCCAC-1_3</t>
  </si>
  <si>
    <t>CCATAAGTCGTGTCAA-1_3</t>
  </si>
  <si>
    <t>CCTCAACAGTAGGCCA-1_3</t>
  </si>
  <si>
    <t>CGCATAAAGCGTCAGA-1_3</t>
  </si>
  <si>
    <t>CGGAATTAGGTTCACT-1_3</t>
  </si>
  <si>
    <t>CGTGTCTAGGCGTTAG-1_3</t>
  </si>
  <si>
    <t>CTATCCGTCAAGAAAC-1_3</t>
  </si>
  <si>
    <t>GAAGCGAAGCGAGGAG-1_3</t>
  </si>
  <si>
    <t>GACCCAGGTCTTGCTC-1_3</t>
  </si>
  <si>
    <t>GAGGCAAAGGCATGGT-1_3</t>
  </si>
  <si>
    <t>GATAGCTAGAGAGCAA-1_3</t>
  </si>
  <si>
    <t>GCACATAAGTGGCAGT-1_3</t>
  </si>
  <si>
    <t>GCCAACGCATTGACTG-1_3</t>
  </si>
  <si>
    <t>GCGTGCAGTAACGGTG-1_3</t>
  </si>
  <si>
    <t>GCTACCTGTTTGGAGG-1_3</t>
  </si>
  <si>
    <t>GTCCACTTCGAACGGA-1_3</t>
  </si>
  <si>
    <t>GTCGAATCAAACACCT-1_3</t>
  </si>
  <si>
    <t>GTCTAGATCAAAGGAT-1_3</t>
  </si>
  <si>
    <t>GTGTTAGTCATTACGG-1_3</t>
  </si>
  <si>
    <t>GTTACCCAGGACTAAT-1_3</t>
  </si>
  <si>
    <t>GTTCATTAGTGATGGC-1_3</t>
  </si>
  <si>
    <t>GTTGAACGTTTCAGAC-1_3</t>
  </si>
  <si>
    <t>TACCCACAGCATGGGT-1_3</t>
  </si>
  <si>
    <t>TAGCACAGTAATGTGA-1_3</t>
  </si>
  <si>
    <t>TATCTTGGTGACATCT-1_3</t>
  </si>
  <si>
    <t>TCACACCAGGTTCTAC-1_3</t>
  </si>
  <si>
    <t>TCACGCTAGACTTGTC-1_3</t>
  </si>
  <si>
    <t>TCAGTTTTCTTCGATT-1_3</t>
  </si>
  <si>
    <t>TCCCACAGTAGAGTTA-1_3</t>
  </si>
  <si>
    <t>TCGGGACAGATGCGAC-1_3</t>
  </si>
  <si>
    <t>TCGTGGGCAGTTGCGC-1_3</t>
  </si>
  <si>
    <t>TGCGATAAGTGGCCTC-1_3</t>
  </si>
  <si>
    <t>TGTAAGCCAGGATTCT-1_3</t>
  </si>
  <si>
    <t>TGTACAGGTCACCGCA-1_3</t>
  </si>
  <si>
    <t>TGTCCCATCGTGCACG-1_3</t>
  </si>
  <si>
    <t>TGTGGCGGTGGGTCAA-1_3</t>
  </si>
  <si>
    <t>TGTTCTAGTAGAGGAA-1_3</t>
  </si>
  <si>
    <t>TTACCATTCATTACTC-1_3</t>
  </si>
  <si>
    <t>Classical monocytes</t>
  </si>
  <si>
    <t>Macrophage:monocyte-derived:M-CSF/IFNg/Pam3Cys</t>
  </si>
  <si>
    <t>TTCCAATCAGGCTATT-1_3</t>
  </si>
  <si>
    <t>TTCCTAAGTCACTAGT-1_3</t>
  </si>
  <si>
    <t>TTCGCTGAGGGCAATC-1_3</t>
  </si>
  <si>
    <t>TTGGATGAGAGTGAAG-1_3</t>
  </si>
  <si>
    <t>TTGTGTTCAGTAGAAT-1_3</t>
  </si>
  <si>
    <t>TTTACGTTCCTACGAA-1_3</t>
  </si>
  <si>
    <t>Week 1</t>
  </si>
  <si>
    <t>Week 2</t>
  </si>
  <si>
    <t>Week 3</t>
  </si>
  <si>
    <t>Plasma</t>
  </si>
  <si>
    <t>CSF</t>
  </si>
  <si>
    <t>55,000,000</t>
  </si>
  <si>
    <t>43,000</t>
  </si>
  <si>
    <t>74,000,000</t>
  </si>
  <si>
    <t>470,000</t>
  </si>
  <si>
    <t>12,000,000</t>
  </si>
  <si>
    <t>49,000</t>
  </si>
  <si>
    <t>10,000,000</t>
  </si>
  <si>
    <t>500</t>
  </si>
  <si>
    <t>100,000,000</t>
  </si>
  <si>
    <t>370,000</t>
  </si>
  <si>
    <t>16,000,000</t>
  </si>
  <si>
    <t>530,000</t>
  </si>
  <si>
    <t>38,000,000</t>
  </si>
  <si>
    <t>200,000,000</t>
  </si>
  <si>
    <t>2,100,000</t>
  </si>
  <si>
    <t>30,000,000</t>
  </si>
  <si>
    <t>16,000</t>
  </si>
  <si>
    <t>94,000,000</t>
  </si>
  <si>
    <t>780,000</t>
  </si>
  <si>
    <t>250,000,000</t>
  </si>
  <si>
    <t>6,400</t>
  </si>
  <si>
    <t>460,000,000</t>
  </si>
  <si>
    <t>1,400,000</t>
  </si>
  <si>
    <t>150,000,000</t>
  </si>
  <si>
    <t>1,100,000</t>
  </si>
  <si>
    <t>23,000,000</t>
  </si>
  <si>
    <t>15</t>
  </si>
  <si>
    <t>860,000,000</t>
  </si>
  <si>
    <t>290,000</t>
  </si>
  <si>
    <t>160,000,000</t>
  </si>
  <si>
    <t>610,000</t>
  </si>
  <si>
    <t>180,000,000</t>
  </si>
  <si>
    <t>550,000</t>
  </si>
  <si>
    <t>110</t>
  </si>
  <si>
    <t>5,900,000</t>
  </si>
  <si>
    <t>2,500,000</t>
  </si>
  <si>
    <t>a4 Group</t>
  </si>
  <si>
    <t>IgG group</t>
  </si>
  <si>
    <t>3A and B</t>
  </si>
  <si>
    <t>Tissue and Cell Pellet PCR results for DNA and RNA</t>
  </si>
  <si>
    <t>values in BOLD are below threshold</t>
  </si>
  <si>
    <t>DNA undiluted or as appropriate</t>
  </si>
  <si>
    <t>RNA undiluted or as appropriate</t>
  </si>
  <si>
    <t>Animal</t>
  </si>
  <si>
    <t>Sample</t>
  </si>
  <si>
    <t>Date</t>
  </si>
  <si>
    <t>Run #</t>
  </si>
  <si>
    <t>Sample volume</t>
  </si>
  <si>
    <t>Diln</t>
  </si>
  <si>
    <t>Est. cell eq extracted</t>
  </si>
  <si>
    <t>SIV copies extracted</t>
  </si>
  <si>
    <t>Freq positive</t>
  </si>
  <si>
    <t>SIV copies per 10^6 cell eq</t>
  </si>
  <si>
    <t>Total cell eq. assayed</t>
  </si>
  <si>
    <t>PVL</t>
  </si>
  <si>
    <t>41812</t>
  </si>
  <si>
    <t>STS (g)</t>
  </si>
  <si>
    <t>rpl12069 DNA01</t>
  </si>
  <si>
    <t>rpl12069 RNA01B</t>
  </si>
  <si>
    <t>41812 STS (g) 6/14/22</t>
  </si>
  <si>
    <t>PFC (g)</t>
  </si>
  <si>
    <t>41812 PFC (g) 6/14/22</t>
  </si>
  <si>
    <t>Pituitary</t>
  </si>
  <si>
    <t>rpl12069 DNA03</t>
  </si>
  <si>
    <t>41812 Pituitary 6/14/22</t>
  </si>
  <si>
    <t>CP</t>
  </si>
  <si>
    <t>rpl12069 DNA02</t>
  </si>
  <si>
    <t>rpl12069 RNA02B</t>
  </si>
  <si>
    <t>41812 CP 6/14/22</t>
  </si>
  <si>
    <t>Hipp</t>
  </si>
  <si>
    <t>41812 Hipp 6/14/22</t>
  </si>
  <si>
    <t>Dura</t>
  </si>
  <si>
    <t>rpl12069 RNA03</t>
  </si>
  <si>
    <t>41812 Dura 6/14/22</t>
  </si>
  <si>
    <t>STS(w)</t>
  </si>
  <si>
    <t>41812 STS(w) 6/14/22</t>
  </si>
  <si>
    <t>PFC(w)</t>
  </si>
  <si>
    <t>41812 PFC(w) 6/14/22</t>
  </si>
  <si>
    <t>40742</t>
  </si>
  <si>
    <t>40742 STS (g) 6/17/22</t>
  </si>
  <si>
    <t>40742 PFC (g) 6/17/22</t>
  </si>
  <si>
    <t>40742 Pituitary 6/17/22</t>
  </si>
  <si>
    <t>40742 CP 6/17/22</t>
  </si>
  <si>
    <t>40742 Hipp 6/17/22</t>
  </si>
  <si>
    <t>40742 Dura 6/17/22</t>
  </si>
  <si>
    <t>40742 STS(w) 6/17/22</t>
  </si>
  <si>
    <t>40742 PFC(w) 6/17/22</t>
  </si>
  <si>
    <t>37164</t>
  </si>
  <si>
    <t>37164 STS (g) 6/28/22</t>
  </si>
  <si>
    <t>37164 PFC (g) 6/28/22</t>
  </si>
  <si>
    <t>37164 Pituitary 6/28/22</t>
  </si>
  <si>
    <t>37164 CP 6/28/22</t>
  </si>
  <si>
    <t>37164 Hipp 6/28/22</t>
  </si>
  <si>
    <t>37164 Dura 6/28/22</t>
  </si>
  <si>
    <t>37164 STS(w) 6/28/22</t>
  </si>
  <si>
    <t>37164 PFC(w) 6/28/22</t>
  </si>
  <si>
    <t>35488</t>
  </si>
  <si>
    <t>35488 STS (g) 7/5/22</t>
  </si>
  <si>
    <t>35488 PFC (g) 7/5/22</t>
  </si>
  <si>
    <t>rpl12069 RNA01A</t>
  </si>
  <si>
    <t>35488 Pituitary 7/5/22</t>
  </si>
  <si>
    <t>35488 CP 7/5/22</t>
  </si>
  <si>
    <t>35488 Hipp 7/5/22</t>
  </si>
  <si>
    <t>35488 Dura 7/5/22</t>
  </si>
  <si>
    <t>35488 STS(w) 7/5/22</t>
  </si>
  <si>
    <t>35488 PFC(w) 7/5/22</t>
  </si>
  <si>
    <t>40234</t>
  </si>
  <si>
    <t>40234 STS (g) 6/14/22</t>
  </si>
  <si>
    <t>40234 PFC (g) 6/14/22</t>
  </si>
  <si>
    <t>40234 Pituitary 6/14/22</t>
  </si>
  <si>
    <t>40234 CP 6/14/22</t>
  </si>
  <si>
    <t>40234 Hipp 6/14/22</t>
  </si>
  <si>
    <t>rpl12069 RNA04</t>
  </si>
  <si>
    <t>40234 Dura 6/14/22</t>
  </si>
  <si>
    <t>rpl12069 RNA02A</t>
  </si>
  <si>
    <t>40234 STS(w) 6/14/22</t>
  </si>
  <si>
    <t>40234 PFC(w) 6/14/22</t>
  </si>
  <si>
    <t>41217</t>
  </si>
  <si>
    <t>41217 STS (g) 6/17/22</t>
  </si>
  <si>
    <t>41217 PFC (g) 6/17/22</t>
  </si>
  <si>
    <t>41217 Pituitary 6/17/22</t>
  </si>
  <si>
    <t>41217 CP 6/17/22</t>
  </si>
  <si>
    <t>41217 Hipp 6/17/22</t>
  </si>
  <si>
    <t>41217 Dura 6/17/22</t>
  </si>
  <si>
    <t>41217 STS(w) 6/17/22</t>
  </si>
  <si>
    <t>41217 PFC(w) 6/17/22</t>
  </si>
  <si>
    <t>36798</t>
  </si>
  <si>
    <t>36798 STS (g) 6/28/22</t>
  </si>
  <si>
    <t>36798 PFC (g) 6/28/22</t>
  </si>
  <si>
    <t>36798 Pituitary 6/28/22</t>
  </si>
  <si>
    <t>36798 CP 6/28/22</t>
  </si>
  <si>
    <t>36798 Hipp 6/28/22</t>
  </si>
  <si>
    <t>36798 Dura 6/28/22</t>
  </si>
  <si>
    <t>36798 STS(w) 6/28/22</t>
  </si>
  <si>
    <t>36798 PFC(w) 6/28/22</t>
  </si>
  <si>
    <t>34051</t>
  </si>
  <si>
    <t>34051 STS (g) 7/5/22</t>
  </si>
  <si>
    <t>34051 PFC (g) 7/5/22</t>
  </si>
  <si>
    <t>34051 Pituitary 7/5/22</t>
  </si>
  <si>
    <t>34051 CP 7/5/22</t>
  </si>
  <si>
    <t>34051 Hipp 7/5/22</t>
  </si>
  <si>
    <t>34051 Dura 7/5/22</t>
  </si>
  <si>
    <t>34051 STS(w) 7/5/22</t>
  </si>
  <si>
    <t>34051 PFC(w) 7/5/22</t>
  </si>
  <si>
    <t>Sample:</t>
  </si>
  <si>
    <t>Brain_41812 - STA4_029.fcs</t>
  </si>
  <si>
    <t>Brain_40742 - STA4_027.fcs</t>
  </si>
  <si>
    <t>Brain_37164 - STA4_025.fcs</t>
  </si>
  <si>
    <t>Brain_35488 - STA4_024.fcs</t>
  </si>
  <si>
    <t>Brain_40234 - STA4_026.fcs</t>
  </si>
  <si>
    <t>Brain_41217 - STA4_028.fcs</t>
  </si>
  <si>
    <t>Brain_36798 - STA4_023.fcs</t>
  </si>
  <si>
    <t>Brain_34051 - STA4_022.fcs</t>
  </si>
  <si>
    <t>Brain_36056 - HAD03_018.fcs</t>
  </si>
  <si>
    <t>Brain_36511 - HAD03_019.fcs</t>
  </si>
  <si>
    <t>Brain_38889 - HAD03_020.fcs</t>
  </si>
  <si>
    <t>Brain_38919 - HAD03_021.fcs</t>
  </si>
  <si>
    <t>Brain_33100 - HAD02_015.fcs</t>
  </si>
  <si>
    <t>Brain_33994 - HAD02_016.fcs</t>
  </si>
  <si>
    <t>Brain_34194 - HAD02_017.fcs</t>
  </si>
  <si>
    <t>Spleen_35488 - STA4_041.fcs</t>
  </si>
  <si>
    <t>Spleen_37164 - STA4_042.fcs</t>
  </si>
  <si>
    <t>Spleen_40742 - STA4_044.fcs</t>
  </si>
  <si>
    <t>Spleen_41812 - STA4_046.fcs</t>
  </si>
  <si>
    <t>Spleen_34051 - STA4_039.fcs</t>
  </si>
  <si>
    <t>Spleen_36798 - STA4_040.fcs</t>
  </si>
  <si>
    <t>Spleen_40234 - STA4_043.fcs</t>
  </si>
  <si>
    <t>Spleen_41217 - STA4_045.fcs</t>
  </si>
  <si>
    <t>Spleen_36056 - HAD03_035.fcs</t>
  </si>
  <si>
    <t>Spleen_36511 - HAD03_036.fcs</t>
  </si>
  <si>
    <t>Spleen_38889 - HAD03_037.fcs</t>
  </si>
  <si>
    <t>Spleen_38919 - HAD03_038.fcs</t>
  </si>
  <si>
    <t>Spleen_33100 - HAD02_030.fcs</t>
  </si>
  <si>
    <t>Spleen_33994 - HAD02_033.fcs</t>
  </si>
  <si>
    <t>Spleen_34194 - HAD02_034.fcs</t>
  </si>
  <si>
    <t>Spleen_33980 - HAD02_032.fcs</t>
  </si>
  <si>
    <t>Spleen_33171 - HAD02_031.fcs</t>
  </si>
  <si>
    <t>of total a4</t>
  </si>
  <si>
    <t>a4b1+</t>
  </si>
  <si>
    <t>CD4</t>
  </si>
  <si>
    <t>CD8</t>
  </si>
  <si>
    <t>of total B1</t>
  </si>
  <si>
    <t>Panel A</t>
  </si>
  <si>
    <t>Panel B</t>
  </si>
  <si>
    <t>of CD4</t>
  </si>
  <si>
    <t>a4b1+ CD4 T cells brain</t>
  </si>
  <si>
    <t>a4b1+ CD4 T cells Spleen</t>
  </si>
  <si>
    <t>a4b1+ CD8 T cells brain</t>
  </si>
  <si>
    <t>L1/L2/Live/CD45/CD3/CD8/CD95/A4+B1_ | Freq. of CD8</t>
  </si>
  <si>
    <t>Panel  C</t>
  </si>
  <si>
    <t>of CD8</t>
  </si>
  <si>
    <t>a4b7+  T cells brain</t>
  </si>
  <si>
    <t>a4b7+  T cells Spleen</t>
  </si>
  <si>
    <t>34051_CP_096.fcs</t>
  </si>
  <si>
    <t>36798_CP_072.fcs</t>
  </si>
  <si>
    <t>40234_CP_019.fcs</t>
  </si>
  <si>
    <t>41217_CP_057.fcs</t>
  </si>
  <si>
    <t>35488_CP_108.fcs</t>
  </si>
  <si>
    <t>37164_CP_084.fcs</t>
  </si>
  <si>
    <t>40742_CP_045.fcs</t>
  </si>
  <si>
    <t>41812_CP_032.fcs</t>
  </si>
  <si>
    <t>34051_SKULL BM_099.fcs</t>
  </si>
  <si>
    <t>36798_SKULL BM_075.fcs</t>
  </si>
  <si>
    <t>40234_SKULL BM_022.fcs</t>
  </si>
  <si>
    <t>41217_SKULL BM_060.fcs</t>
  </si>
  <si>
    <t>35488_SKULL BM_111.fcs</t>
  </si>
  <si>
    <t>37164_SKULL BM_087.fcs</t>
  </si>
  <si>
    <t>40742_SKULL BM_048.fcs</t>
  </si>
  <si>
    <t>41812_SKULL BM_035.fcs</t>
  </si>
  <si>
    <t>34051_SPINAL CORD - (P)_104.fcs</t>
  </si>
  <si>
    <t>36798_SPINAL CORD - (P)_080.fcs</t>
  </si>
  <si>
    <t>40234_SPINAL CORD - (P)_028.fcs</t>
  </si>
  <si>
    <t>41217_SPINAL CORD - (P)_065.fcs</t>
  </si>
  <si>
    <t>35488_SPINAL CORD - (P)_116.fcs</t>
  </si>
  <si>
    <t>37164_SPINAL CORD - (P)_092.fcs</t>
  </si>
  <si>
    <t>40742_SPINAL CORD - (P)_053.fcs</t>
  </si>
  <si>
    <t>41812_SPINAL CORD (P)_041.fcs</t>
  </si>
  <si>
    <t>34051_DURA_097.fcs</t>
  </si>
  <si>
    <t>36798_DURA_073.fcs</t>
  </si>
  <si>
    <t>40234_DURA_020.fcs</t>
  </si>
  <si>
    <t>41217_DURA_058.fcs</t>
  </si>
  <si>
    <t>35488_DURA_109.fcs</t>
  </si>
  <si>
    <t>37164_DURA_085.fcs</t>
  </si>
  <si>
    <t>40742_DURA_046.fcs</t>
  </si>
  <si>
    <t>41812_DURA_033.fcs</t>
  </si>
  <si>
    <t>34051_DCLN_095.fcs</t>
  </si>
  <si>
    <t>36798_DCLN_071.fcs</t>
  </si>
  <si>
    <t>40234_DCLN_018.fcs</t>
  </si>
  <si>
    <t>41217_DCLN_056.fcs</t>
  </si>
  <si>
    <t>35488_DCLN_107.fcs</t>
  </si>
  <si>
    <t>37164_DCLN_083.fcs</t>
  </si>
  <si>
    <t>40742_DCLN_044.fcs</t>
  </si>
  <si>
    <t>41812_DCLN_031.fcs</t>
  </si>
  <si>
    <t>dCLN</t>
  </si>
  <si>
    <t>41812_BRAIN_034.fcs</t>
  </si>
  <si>
    <t>40742_BRAIN_047.fcs</t>
  </si>
  <si>
    <t>37164_BRAIN_086.fcs</t>
  </si>
  <si>
    <t>35488_BRAIN_110.fcs</t>
  </si>
  <si>
    <t>40234_BRAIN_021.fcs</t>
  </si>
  <si>
    <t>41217_BRAIN_059.fcs</t>
  </si>
  <si>
    <t>36798_BRAIN_074.fcs</t>
  </si>
  <si>
    <t>34051_BRAIN_098.fcs</t>
  </si>
  <si>
    <t>34051_CSF_093.fcs</t>
  </si>
  <si>
    <t>36798_CSF_069.fcs</t>
  </si>
  <si>
    <t>40234_CSF_016.fcs</t>
  </si>
  <si>
    <t>41217_CSF_054.fcs</t>
  </si>
  <si>
    <t>35488_CSF_105.fcs</t>
  </si>
  <si>
    <t>37164_CSF_081.fcs</t>
  </si>
  <si>
    <t>40742_CSF_042.fcs</t>
  </si>
  <si>
    <t>41812_CSF_029.fcs</t>
  </si>
  <si>
    <t>CD4 CXCR3</t>
  </si>
  <si>
    <t>% CD3</t>
  </si>
  <si>
    <t>34051_FEMUR BM_100.fcs</t>
  </si>
  <si>
    <t>36798_FEMUR BM_076.fcs</t>
  </si>
  <si>
    <t>40234_FEMUR BM_023.fcs</t>
  </si>
  <si>
    <t>41217_FEMUR BM_061.fcs</t>
  </si>
  <si>
    <t>35488_FEMUR BM_112.fcs</t>
  </si>
  <si>
    <t>37164_FEMUR BM_088.fcs</t>
  </si>
  <si>
    <t>40742_FEMUR BM_049.fcs</t>
  </si>
  <si>
    <t>41812_FEMUR BM_036.fcs</t>
  </si>
  <si>
    <t>34051_WB_094.fcs</t>
  </si>
  <si>
    <t>36798_WB_070.fcs</t>
  </si>
  <si>
    <t>40234_WB_017.fcs</t>
  </si>
  <si>
    <t>41217_WB_055.fcs</t>
  </si>
  <si>
    <t>35488_WB_106.fcs</t>
  </si>
  <si>
    <t>37164_WB_082.fcs</t>
  </si>
  <si>
    <t>40742_WB_043.fcs</t>
  </si>
  <si>
    <t>41812_WB_030.fcs</t>
  </si>
  <si>
    <t>38169_CP_021.fcs</t>
  </si>
  <si>
    <t>40369_CP_029.fcs</t>
  </si>
  <si>
    <t>38169_Sk BM_022.fcs</t>
  </si>
  <si>
    <t>40369_Sk BM_030.fcs</t>
  </si>
  <si>
    <t>38169_Dura_019.fcs</t>
  </si>
  <si>
    <t>40369_Dura_027.fcs</t>
  </si>
  <si>
    <t>38169_DCLN_017.fcs</t>
  </si>
  <si>
    <t>40369_DCLN_025.fcs</t>
  </si>
  <si>
    <t>38169_CSF_018.fcs</t>
  </si>
  <si>
    <t>40369_CSF_026.fcs</t>
  </si>
  <si>
    <t>38169_Blood_016.fcs</t>
  </si>
  <si>
    <t>40369_Blood_024.fcs</t>
  </si>
  <si>
    <t>38163_CSF_021.fcs</t>
  </si>
  <si>
    <t>38163_CP_024.fcs</t>
  </si>
  <si>
    <t>38163_Sk BM_017.fcs</t>
  </si>
  <si>
    <t>38163_Dura_023.fcs</t>
  </si>
  <si>
    <t>38163_DCLN_025.fcs</t>
  </si>
  <si>
    <t>38163_Blood_022.fcs</t>
  </si>
  <si>
    <t>38163_Brain_020.fcs</t>
  </si>
  <si>
    <t>38169_Brain_020.fcs</t>
  </si>
  <si>
    <t>40369_Brain_028.fcs</t>
  </si>
  <si>
    <t>40691_Brain_030.fcs</t>
  </si>
  <si>
    <t>40691_CP_034.fcs</t>
  </si>
  <si>
    <t>40691_Sk BM_027.fcs</t>
  </si>
  <si>
    <t>40691_Blood_032.fcs</t>
  </si>
  <si>
    <t>40691_Dura_033.fcs</t>
  </si>
  <si>
    <t>40691_DCLN_035.fcs</t>
  </si>
  <si>
    <t>40691_CSF_031.fcs</t>
  </si>
  <si>
    <t>CCR5+</t>
  </si>
  <si>
    <t>FC</t>
  </si>
  <si>
    <t>pct.1</t>
  </si>
  <si>
    <t>pct.2</t>
  </si>
  <si>
    <t>LOC694372</t>
  </si>
  <si>
    <t>GZMM</t>
  </si>
  <si>
    <t>RYR2</t>
  </si>
  <si>
    <t>LOC114674108</t>
  </si>
  <si>
    <t>LOC697476</t>
  </si>
  <si>
    <t>CAPG</t>
  </si>
  <si>
    <t>LOC719250</t>
  </si>
  <si>
    <t>RORA</t>
  </si>
  <si>
    <t>S100A4</t>
  </si>
  <si>
    <t>ARHGAP32</t>
  </si>
  <si>
    <t>KLF2</t>
  </si>
  <si>
    <t>LOC719702</t>
  </si>
  <si>
    <t>CCL5</t>
  </si>
  <si>
    <t>LOC114677642</t>
  </si>
  <si>
    <t>RPL37</t>
  </si>
  <si>
    <t>INPP4B</t>
  </si>
  <si>
    <t>LOC693820</t>
  </si>
  <si>
    <t>Unnamed: 0</t>
  </si>
  <si>
    <t>RPL14</t>
  </si>
  <si>
    <t>SCML4</t>
  </si>
  <si>
    <t>SIPA1L2</t>
  </si>
  <si>
    <t>RPL31</t>
  </si>
  <si>
    <t>ITGA1</t>
  </si>
  <si>
    <t>ROBO2</t>
  </si>
  <si>
    <t>JTB</t>
  </si>
  <si>
    <t>APOL6</t>
  </si>
  <si>
    <t>THEMIS</t>
  </si>
  <si>
    <t>SCLT1</t>
  </si>
  <si>
    <t>RASGRF2</t>
  </si>
  <si>
    <t>CST6</t>
  </si>
  <si>
    <t>ACTG1</t>
  </si>
  <si>
    <t>RARRES1</t>
  </si>
  <si>
    <t>ITGB1</t>
  </si>
  <si>
    <t>TGFBR3</t>
  </si>
  <si>
    <t>LMNA</t>
  </si>
  <si>
    <t>BTF3</t>
  </si>
  <si>
    <t>RPS15A</t>
  </si>
  <si>
    <t>LOC114669857</t>
  </si>
  <si>
    <t>KLRB1</t>
  </si>
  <si>
    <t>GNLY</t>
  </si>
  <si>
    <t>TYROBP</t>
  </si>
  <si>
    <t>PRSS57</t>
  </si>
  <si>
    <t>LOC106995452</t>
  </si>
  <si>
    <t>AKT3</t>
  </si>
  <si>
    <t>LOC114677644</t>
  </si>
  <si>
    <t>PAG1</t>
  </si>
  <si>
    <t>NFKB1</t>
  </si>
  <si>
    <t>LOC100430627</t>
  </si>
  <si>
    <t>PDGFD</t>
  </si>
  <si>
    <t>LOC701976</t>
  </si>
  <si>
    <t>MYO1E</t>
  </si>
  <si>
    <t>BTBD11</t>
  </si>
  <si>
    <t>PDE4B</t>
  </si>
  <si>
    <t>GRK5</t>
  </si>
  <si>
    <t>HOPX</t>
  </si>
  <si>
    <t>GNAQ</t>
  </si>
  <si>
    <t>RRAD</t>
  </si>
  <si>
    <t>SAMHD1</t>
  </si>
  <si>
    <t>PHLPP1</t>
  </si>
  <si>
    <t>LOC100425072</t>
  </si>
  <si>
    <t>IKZF2</t>
  </si>
  <si>
    <t>IL12RB2</t>
  </si>
  <si>
    <t>TXK</t>
  </si>
  <si>
    <t>PRKCA</t>
  </si>
  <si>
    <t>LOC114677140</t>
  </si>
  <si>
    <t>VAV3</t>
  </si>
  <si>
    <t>RCSD1</t>
  </si>
  <si>
    <t>MTSS1</t>
  </si>
  <si>
    <t>IL7R</t>
  </si>
  <si>
    <t>KLHL29</t>
  </si>
  <si>
    <t>DUSP5</t>
  </si>
  <si>
    <t>PDZRN3</t>
  </si>
  <si>
    <t>LOC114674534</t>
  </si>
  <si>
    <t>PDE7A</t>
  </si>
  <si>
    <t>CMIP</t>
  </si>
  <si>
    <t>CD7</t>
  </si>
  <si>
    <t>MAP3K5</t>
  </si>
  <si>
    <t>HSPA1A</t>
  </si>
  <si>
    <t>HSPH1</t>
  </si>
  <si>
    <t>KCNQ5</t>
  </si>
  <si>
    <t>LOC716530</t>
  </si>
  <si>
    <t>KEG06-r02</t>
  </si>
  <si>
    <t>DOCK9</t>
  </si>
  <si>
    <t>KDM6B</t>
  </si>
  <si>
    <t>LOC100426197</t>
  </si>
  <si>
    <t>GZMK</t>
  </si>
  <si>
    <t>GAS7</t>
  </si>
  <si>
    <t>ZFP36L2</t>
  </si>
  <si>
    <t>ARHGAP9</t>
  </si>
  <si>
    <t>HIVEP1</t>
  </si>
  <si>
    <t>CLEC12A</t>
  </si>
  <si>
    <t>CD8B</t>
  </si>
  <si>
    <t>MTPN</t>
  </si>
  <si>
    <t>UGCG</t>
  </si>
  <si>
    <t>LAT</t>
  </si>
  <si>
    <t>CRY1</t>
  </si>
  <si>
    <t>TMSB10</t>
  </si>
  <si>
    <t>MBNL1</t>
  </si>
  <si>
    <t>PDE4D</t>
  </si>
  <si>
    <t>ARHGEF3</t>
  </si>
  <si>
    <t>LOC106996627</t>
  </si>
  <si>
    <t>AAK1</t>
  </si>
  <si>
    <t>HNRNPLL</t>
  </si>
  <si>
    <t>NTN4</t>
  </si>
  <si>
    <t>IFI27L2</t>
  </si>
  <si>
    <t>STAMBPL1</t>
  </si>
  <si>
    <t>TTLL10</t>
  </si>
  <si>
    <t>MAMU-E</t>
  </si>
  <si>
    <t>LOC106992647</t>
  </si>
  <si>
    <t>RAPGEF2</t>
  </si>
  <si>
    <t>INPP4A</t>
  </si>
  <si>
    <t>NMB</t>
  </si>
  <si>
    <t>TEAD1</t>
  </si>
  <si>
    <t>ITM2A</t>
  </si>
  <si>
    <t>TOX2</t>
  </si>
  <si>
    <t>CDKL5</t>
  </si>
  <si>
    <t>LOC703029</t>
  </si>
  <si>
    <t>OXSR1</t>
  </si>
  <si>
    <t>ROR2</t>
  </si>
  <si>
    <t>KLF7</t>
  </si>
  <si>
    <t>LRP12</t>
  </si>
  <si>
    <t>PTMS</t>
  </si>
  <si>
    <t>DAPK2</t>
  </si>
  <si>
    <t>LOC114675357</t>
  </si>
  <si>
    <t>SOX5</t>
  </si>
  <si>
    <t>RIMBP2</t>
  </si>
  <si>
    <t>GADD45A</t>
  </si>
  <si>
    <t>C1H1orf21</t>
  </si>
  <si>
    <t>EVL</t>
  </si>
  <si>
    <t>COL11A1</t>
  </si>
  <si>
    <t>CSGALNACT1</t>
  </si>
  <si>
    <t>RRAS2</t>
  </si>
  <si>
    <t>LOC705095</t>
  </si>
  <si>
    <t>CD6</t>
  </si>
  <si>
    <t>APBB2</t>
  </si>
  <si>
    <t>TNFRSF18</t>
  </si>
  <si>
    <t>Enriched in a4</t>
  </si>
  <si>
    <t>Enriched in IgG</t>
  </si>
  <si>
    <t>WARS</t>
  </si>
  <si>
    <t>SOD2</t>
  </si>
  <si>
    <t>LOC694538</t>
  </si>
  <si>
    <t>PLAC8</t>
  </si>
  <si>
    <t>PSME2</t>
  </si>
  <si>
    <t>EPSTI1</t>
  </si>
  <si>
    <t>APOL2</t>
  </si>
  <si>
    <t>PPA1</t>
  </si>
  <si>
    <t>UBE2E2</t>
  </si>
  <si>
    <t>CD274</t>
  </si>
  <si>
    <t>LAP3</t>
  </si>
  <si>
    <t>CAMK2D</t>
  </si>
  <si>
    <t>IRF1</t>
  </si>
  <si>
    <t>CALHM6</t>
  </si>
  <si>
    <t>LOC723473</t>
  </si>
  <si>
    <t>ASAP1</t>
  </si>
  <si>
    <t>STAT1</t>
  </si>
  <si>
    <t>SMAD3</t>
  </si>
  <si>
    <t>MED13L</t>
  </si>
  <si>
    <t>ADAM19</t>
  </si>
  <si>
    <t>HBA1</t>
  </si>
  <si>
    <t>LOC695158</t>
  </si>
  <si>
    <t>RGS1</t>
  </si>
  <si>
    <t>DUSP2</t>
  </si>
  <si>
    <t>MIR147B</t>
  </si>
  <si>
    <t>PELI1</t>
  </si>
  <si>
    <t>RNASET2</t>
  </si>
  <si>
    <t>MAMU-DQA1</t>
  </si>
  <si>
    <t>BMP6</t>
  </si>
  <si>
    <t>MAMU-DRB5</t>
  </si>
  <si>
    <t>CD8 TEM BRAIN CLUSTER 1</t>
  </si>
  <si>
    <t>CD4 TCM Brain Cluster 10</t>
  </si>
  <si>
    <t>MONOCYTE BRAIN CLUSTER 13</t>
  </si>
  <si>
    <t>7 Pathway Analysis | Spatial Data Analysis Report</t>
  </si>
  <si>
    <t>Pathway</t>
  </si>
  <si>
    <t>Comparison</t>
  </si>
  <si>
    <t>Estimate</t>
  </si>
  <si>
    <t>P</t>
  </si>
  <si>
    <t>TargetNumber</t>
  </si>
  <si>
    <t>Targets</t>
  </si>
  <si>
    <t>Feature</t>
  </si>
  <si>
    <t>Non-integrin membrane-ECM interactions</t>
  </si>
  <si>
    <t>SIVpos vs SIVneg</t>
  </si>
  <si>
    <t>AGRN;DDR1;DMD;FGF2;HSPG2;ITGA2;ITGB1;ITGB4;LAMB1;LAMB2;NRXN1;NTN4;PRKCA;SDC3;TGFB1;TRAPPC4;TTR</t>
  </si>
  <si>
    <t>Plasma lipoprotein remodeling</t>
  </si>
  <si>
    <t>APOE;FURIN;MBTPS1;MBTPS2;P4HB;PCSK6;PLTP</t>
  </si>
  <si>
    <t>Phosphorylation of CD3 and TCR zeta c...</t>
  </si>
  <si>
    <t>CD3D;CD3E;CD4;CSK;HLA-DPA1;HLA-DPB1;HLA-DQA1;HLA-DQA2;HLA-DQB1;HLA-DQB2;HLA-DRA;HLA-DRB1;PTPRJ</t>
  </si>
  <si>
    <t>Phosphorylation of CD3 and TCR zeta chains</t>
  </si>
  <si>
    <t>Loss of Function of SMAD2/3 in Cancer</t>
  </si>
  <si>
    <t>SMAD2;SMAD4;TGFB1;TGFBR1;TGFBR2;ZFYVE9</t>
  </si>
  <si>
    <t>Extracellular matrix organization</t>
  </si>
  <si>
    <t>A2M;ADAM10;ADAM15;ADAM9;ADAMTS4;AGRN;BCAN;BSG;CAPN2;CAPNS1;CD151;CD44;CD47;COL11A2;COL16A1;COL1A2;COL4A5;COL9A1;COL9A2;CTSB;CTSL;DCN;DDR1;DMD;DST;EFEMP1;EFEMP2;FBLN1;FGF2;FMOD;FN1;FURIN;HSPG2;HTRA1;ICAM1;ITGA2;ITGA4;ITGAE;ITGAL;ITGAM;ITGB1;ITGB2;ITGB4;ITGB7;ITGB8;JAM2;JAM3;LAMB1;LAMB2;LRP4;MADCAM1;MFAP3;MFAP4;MMP3;NCAM1;NCAN;NCSTN;NID1;NRXN1;NTN4;P4HA1;P4HB;PECAM1;PLEC;PLOD1;PRKCA;PSEN1;PTPRS;PXDN;SDC3;SPARC;SPOCK3;SPP1;TGFB1;TIMP1;TIMP2;TNR;TRAPPC4;TTR;VCAM1;VCAN</t>
  </si>
  <si>
    <t>Translocation of ZAP-70 to Immunologi...</t>
  </si>
  <si>
    <t>CD3D;CD3E;CD4;HLA-DPA1;HLA-DPB1;HLA-DQA1;HLA-DQA2;HLA-DQB1;HLA-DQB2;HLA-DRA;HLA-DRB1</t>
  </si>
  <si>
    <t>Translocation of ZAP-70 to Immunological synapse</t>
  </si>
  <si>
    <t>Formation of Fibrin Clot (Clotting Ca...</t>
  </si>
  <si>
    <t>A2M;C1QBP;F13A1;GP1BB;PROS1;SERPIND1;TFPI;VWF</t>
  </si>
  <si>
    <t>Formation of Fibrin Clot (Clotting Cascade)</t>
  </si>
  <si>
    <t>Integrin cell surface interactions</t>
  </si>
  <si>
    <t>AGRN;BSG;CD44;CD47;COL16A1;COL9A1;COL9A2;FN1;HSPG2;ICAM1;ITGA2;ITGA4;ITGAE;ITGAL;ITGAM;ITGB1;ITGB2;ITGB7;ITGB8;JAM2;JAM3;MADCAM1;PECAM1;SPP1;VCAM1</t>
  </si>
  <si>
    <t>Collagen biosynthesis and modifying e...</t>
  </si>
  <si>
    <t>COL11A2;COL16A1;COL1A2;COL4A5;COL9A1;COL9A2;P4HA1;P4HB;PLOD1</t>
  </si>
  <si>
    <t>Collagen biosynthesis and modifying enzymes</t>
  </si>
  <si>
    <t>PD-1 signaling</t>
  </si>
  <si>
    <t>CD3D;CD3E;CD4;CSK;HLA-DPA1;HLA-DPB1;HLA-DQA1;HLA-DQA2;HLA-DQB1;HLA-DQB2;HLA-DRA;HLA-DRB1;PDCD1;PDCD1LG2;PTPN11</t>
  </si>
  <si>
    <t>Transcriptional regulation of granulo...</t>
  </si>
  <si>
    <t>DEK;E2F1;EP300;GATA2;H2AJ;H2AZ1;H2BC15;H2BC21;H2BC4;H3-3A;H4C1;PML;SPI1;STAT3;TFDP1</t>
  </si>
  <si>
    <t>Transcriptional regulation of granulopoiesis</t>
  </si>
  <si>
    <t>Laminin interactions</t>
  </si>
  <si>
    <t>HSPG2;ITGA2;ITGB1;ITGB4;LAMB1;LAMB2;NID1</t>
  </si>
  <si>
    <t>SMAD2/3 Phosphorylation Motif Mutants...</t>
  </si>
  <si>
    <t>SMAD2;TGFB1;TGFBR1;TGFBR2;ZFYVE9</t>
  </si>
  <si>
    <t>SMAD2/3 Phosphorylation Motif Mutants in Cancer</t>
  </si>
  <si>
    <t>TGFBR1 KD Mutants in Cancer</t>
  </si>
  <si>
    <t>HDMs demethylate histones</t>
  </si>
  <si>
    <t>ARID5B;H4C1;KDM1A;KDM2A;KDM2B;KDM4A;KDM4B;KDM4C;KDM5C;KDM6B</t>
  </si>
  <si>
    <t>Transport of bile salts and organic a...</t>
  </si>
  <si>
    <t>BSG;CP;SLC11A2;SLC13A3;SLC13A4;SLC13A5;SLC22A8;SLC2A13;SLC39A1;SLC39A10;SLC39A3;SLC39A6;SLC40A1;SLC41A1;SLC44A1;SLC44A2;SLC44A5;SLC6A1;SLC6A11;SLC6A18;SLC6A20</t>
  </si>
  <si>
    <t>Transport of bile salts and organic acids, metal ions and amine compounds</t>
  </si>
  <si>
    <t>Interleukin receptor SHC signaling</t>
  </si>
  <si>
    <t>GAB2;GRB2;IL2;IL2RA;IL2RB;IL2RG;IL3;IL5;INPPL1;JAK1;JAK2;PIK3CA;PIK3CB;PIK3R1;SHC1;SOS1</t>
  </si>
  <si>
    <t>Interleukin-10 signaling</t>
  </si>
  <si>
    <t>CCL2;CCL3;CCR2;CCR5;CD80;CD86;FCER2;ICAM1;IL10;IL10RA;IL12A;IL12B;IL18;IL1A;IL1B;IL6;JAK1;STAT3;TIMP1;TNF;TYK2</t>
  </si>
  <si>
    <t>Intrinsic Pathway of Fibrin Clot Form...</t>
  </si>
  <si>
    <t>A2M;C1QBP;GP1BB;PROS1;SERPIND1;VWF</t>
  </si>
  <si>
    <t>Intrinsic Pathway of Fibrin Clot Formation</t>
  </si>
  <si>
    <t>Transcriptional regulation of white a...</t>
  </si>
  <si>
    <t>ADIRF;CARM1;CCNC;CCND3;CDK19;CDK8;EP300;FAM120B;HELZ2;MED13;MED13L;MED14;MED15;MED16;MED19;MED21;MED24;MED25;MED28;MED6;MED8;NCOR1;NCOR2;NR2F2;PPARGC1A;RELA;SMARCD3;SREBF1;SREBF2;TBL1XR1;TGFB1;THRAP3;TNF;ZNF638</t>
  </si>
  <si>
    <t>Transcriptional regulation of white adipocyte differentiation</t>
  </si>
  <si>
    <t>ECM proteoglycans</t>
  </si>
  <si>
    <t>AGRN;BCAN;COL9A1;COL9A2;DCN;FMOD;HSPG2;ITGA2;ITGB1;LAMB1;LAMB2;LRP4;NCAM1;NCAN;PTPRS;SPARC;TGFB1;TNR;VCAN</t>
  </si>
  <si>
    <t>RUNX1 and FOXP3 control the developme...</t>
  </si>
  <si>
    <t>FOXP3;IL2;IL2RA;NFATC2;TNFRSF18</t>
  </si>
  <si>
    <t>RUNX1 and FOXP3 control the development of regulatory T lymphocytes (Tregs)</t>
  </si>
  <si>
    <t>Creation of C4 and C2 activators</t>
  </si>
  <si>
    <t>C1QB;C1QC;C1S;IGHG2;IGHG3;IGHG4;IGKC;MASP2</t>
  </si>
  <si>
    <t>Interleukin-37 signaling</t>
  </si>
  <si>
    <t>CASP1;IL37;PTPN11;PTPN12;PTPN2;SIGIRR;STAT3</t>
  </si>
  <si>
    <t>MET activates PTK2 signaling</t>
  </si>
  <si>
    <t>ITGA2;ITGB1;LAMB1;LAMB2;PTK2</t>
  </si>
  <si>
    <t>Metal ion SLC transporters</t>
  </si>
  <si>
    <t>CP;SLC11A2;SLC39A1;SLC39A10;SLC39A3;SLC39A6;SLC40A1;SLC41A1</t>
  </si>
  <si>
    <t>Interleukin-15 signaling</t>
  </si>
  <si>
    <t>GAB2;GRB2;IL15;IL15RA;IL2RB;IL2RG;JAK1;SHC1;SOS1;STAT3;STAT5A</t>
  </si>
  <si>
    <t>NOTCH4 Intracellular Domain Regulates...</t>
  </si>
  <si>
    <t>ACTA2;EP300;HES1;KAT2A;KAT2B;RBPJ;SNW1</t>
  </si>
  <si>
    <t>NOTCH4 Intracellular Domain Regulates Transcription</t>
  </si>
  <si>
    <t>Keratinization</t>
  </si>
  <si>
    <t>CAPNS1;DSP;FURIN;KAZN;KRT18;KRT28;KRT31;KRTAP10-3;KRTAP2-4;KRTAP9-4;PCSK6;PKP4;SPINK5</t>
  </si>
  <si>
    <t>Interleukin-23 signaling</t>
  </si>
  <si>
    <t>IL12B;IL12RB1;IL23A;IL23R;JAK2;P4HB;STAT3;STAT4;TYK2</t>
  </si>
  <si>
    <t>N-glycan antennae elongation in the m...</t>
  </si>
  <si>
    <t>B4GALT2;B4GALT5;B4GALT6;FUT3;MAN2A1;MGAT4A;MGAT4B;MGAT5;ST3GAL4;ST8SIA3</t>
  </si>
  <si>
    <t>N-glycan antennae elongation in the medial/trans-Golgi</t>
  </si>
  <si>
    <t>Interleukin-4 and Interleukin-13 sign...</t>
  </si>
  <si>
    <t>ANXA1;BCL2L1;CCL2;COL1A2;F13A1;FCER2;FGF2;FN1;FOS;FOXO3;FSCN1;GATA3;HIF1A;HMOX1;HSP90AA1;HSPA8;ICAM1;IGHG4;IL10;IL12A;IL12B;IL13;IL13RA1;IL17A;IL18;IL1A;IL1B;IL23A;IL23R;IL2RG;IL4;IL4R;IL6;IRF4;ITGAM;ITGB1;ITGB2;JAK1;JAK2;JUNB;MMP3;NDN;NOS2;PIK3R1;POU2F1;RORC;S1PR1;SOCS5;SOX2;STAT1;STAT3;STAT6;TGFB1;TIMP1;TNF;TWIST1;TYK2;VCAM1;VEGFA;VIM;ZEB1</t>
  </si>
  <si>
    <t>Interleukin-4 and Interleukin-13 signaling</t>
  </si>
  <si>
    <t>Collagen formation</t>
  </si>
  <si>
    <t>CD151;COL11A2;COL16A1;COL1A2;COL4A5;COL9A1;COL9A2;CTSB;CTSL;DST;ITGB4;MMP3;P4HA1;P4HB;PLEC;PLOD1;PXDN</t>
  </si>
  <si>
    <t>Classical antibody-mediated complemen...</t>
  </si>
  <si>
    <t>C1QB;C1QC;C1S;IGHG2;IGHG3;IGHG4;IGKC</t>
  </si>
  <si>
    <t>Classical antibody-mediated complement activation</t>
  </si>
  <si>
    <t>Interleukin-2 family signaling</t>
  </si>
  <si>
    <t>GAB2;GRB2;IL15;IL15RA;IL2;IL21;IL2RA;IL2RB;IL2RG;IL3;IL5;IL9;INPPL1;JAK1;JAK2;PIK3CA;PIK3CB;PIK3R1;PTK2B;SHC1;SOS1;STAT1;STAT3;STAT4;STAT5A</t>
  </si>
  <si>
    <t>N-Glycan antennae elongation</t>
  </si>
  <si>
    <t>B4GALT2;B4GALT5;B4GALT6;MGAT4A;MGAT4B;MGAT5;ST3GAL4;ST8SIA3</t>
  </si>
  <si>
    <t>Initial triggering of complement</t>
  </si>
  <si>
    <t>C1QB;C1QC;C1S;C3;C4B;CFB;CFD;IGHG2;IGHG3;IGHG4;IGKC;MASP2</t>
  </si>
  <si>
    <t>Syndecan interactions</t>
  </si>
  <si>
    <t>FGF2;ITGA2;ITGB1;ITGB4;PRKCA;SDC3;TGFB1;TRAPPC4</t>
  </si>
  <si>
    <t>Collagen chain trimerization</t>
  </si>
  <si>
    <t>COL11A2;COL16A1;COL1A2;COL4A5;COL9A1;COL9A2</t>
  </si>
  <si>
    <t>Immunoregulatory interactions between...</t>
  </si>
  <si>
    <t>B2M;C3;CD200;CD3D;CD3E;CD40;CD81;CD8A;CD8B;CD99;COLEC12;HLA-A;HLA-B;HLA-C;HLA-E;HLA-F;HLA-G;ICAM1;IGKC;ITGA4;ITGAL;ITGB1;ITGB2;ITGB7;KIR3DL1;LILRB2;MADCAM1;NPDC1;PIANP;PILRA;PILRB;SELL;TYROBP;VCAM1</t>
  </si>
  <si>
    <t>Immunoregulatory interactions between a Lymphoid and a non-Lymphoid cell</t>
  </si>
  <si>
    <t>NOTCH2 intracellular domain regulates...</t>
  </si>
  <si>
    <t>EP300;FCER2;GZMB;HES1;RBPJ</t>
  </si>
  <si>
    <t>NOTCH2 intracellular domain regulates transcription</t>
  </si>
  <si>
    <t>Complement cascade</t>
  </si>
  <si>
    <t>C1QB;C1QC;C1S;C3;C3AR1;C4B;C4BPB;C7;CD59;CD81;CFB;CFD;CFH;CFHR1;CLU;IGHG2;IGHG3;IGHG4;IGKC;MASP2;PROS1</t>
  </si>
  <si>
    <t>Elastic fibre formation</t>
  </si>
  <si>
    <t>EFEMP1;EFEMP2;FBLN1;FURIN;ITGB1;ITGB8;MFAP3;MFAP4;TGFB1</t>
  </si>
  <si>
    <t>Pre-NOTCH Transcription and Translation</t>
  </si>
  <si>
    <t>AGO1;E2F1;EP300;H2AJ;H2AZ1;H2BC15;H2BC21;H2BC4;H3-3A;H4C1;KAT2A;KAT2B;PRKCI;RBPJ;SIRT6;SNW1;TFDP1;TNRC6A</t>
  </si>
  <si>
    <t>Generation of second messenger molecules</t>
  </si>
  <si>
    <t>CD3D;CD3E;CD4;EVL;GRAP2;HLA-DPA1;HLA-DPB1;HLA-DQA1;HLA-DQA2;HLA-DQB1;HLA-DQB2;HLA-DRA;HLA-DRB1;NCK1;PAK1;PAK3;VASP</t>
  </si>
  <si>
    <t>Signaling by TGF-beta Receptor Comple...</t>
  </si>
  <si>
    <t>FKBP1A;SMAD2;SMAD4;TGFB1;TGFBR1;TGFBR2;ZFYVE9</t>
  </si>
  <si>
    <t>Signaling by TGF-beta Receptor Complex in Cancer</t>
  </si>
  <si>
    <t>Regulation of Complement cascade</t>
  </si>
  <si>
    <t>C1QB;C1QC;C1S;C3;C3AR1;C4B;C4BPB;C7;CD59;CD81;CFB;CFH;CFHR1;CLU;IGHG2;IGHG3;IGHG4;IGKC;PROS1</t>
  </si>
  <si>
    <t>Diseases of glycosylation</t>
  </si>
  <si>
    <t>ADAMTS4;AGRN;ALG12;B3GAT3;B3GLCT;B4GAT1;BCAN;CSPG5;CTSA;DCN;DPM1;DPM3;FMOD;GALT;GFPT1;GPC1;HEXB;HSPG2;LARGE1;MUC16;MUC5B;NCAN;NUS1;OGN;SDC3;SRD5A3;ST3GAL3;THSD7A;VCAN</t>
  </si>
  <si>
    <t>Integrin signaling</t>
  </si>
  <si>
    <t>APBB1IP;CSK;FN1;GRB2;PDPK1;PTK2;RAP1A;RAP1B;RAPGEF4;SHC1;SOS1;TLN1;VWF</t>
  </si>
  <si>
    <t>Platelet Aggregation (Plug Formation)</t>
  </si>
  <si>
    <t>APBB1IP;CSK;FN1;GP1BB;GRB2;PDPK1;PTK2;RAP1A;RAP1B;RAPGEF4;SHC1;SOS1;TLN1;VWF</t>
  </si>
  <si>
    <t>Chemokine receptors bind chemokines</t>
  </si>
  <si>
    <t>CCL2;CCL3;CCR2;CCR4;CCR5;CCR6;CCR7;CX3CR1;CXCL11;CXCL9;CXCR3;CXCR4</t>
  </si>
  <si>
    <t>RUNX3 regulates NOTCH signaling</t>
  </si>
  <si>
    <t>EP300;HES1;KAT2A;KAT2B;RBPJ;RUNX3;SNW1</t>
  </si>
  <si>
    <t>OAS antiviral response</t>
  </si>
  <si>
    <t>FLNA;OAS1;OAS2;OASL;RNASEL</t>
  </si>
  <si>
    <t>Diseases of metabolism</t>
  </si>
  <si>
    <t>ADAMTS4;AGRN;AHCY;ALG12;AMN;B3GAT3;B3GLCT;B4GAT1;BCAN;CSPG5;CTSA;CYP1B1;CYP27A1;DCN;DCXR;DPM1;DPM3;EPM2A;FDX1;FMOD;GALT;GCLC;GFPT1;GNS;GPC1;HEXB;HGSNAT;HPRT1;HSPG2;IDS;LARGE1;LCT;LMBRD1;MMADHC;MUC16;MUC5B;NCAN;NUS1;OGN;PC;PPP1R3C;RPS27A;SDC3;SRD5A3;ST3GAL3;TCN2;THSD7A;UBA52;UBB;VCAN</t>
  </si>
  <si>
    <t>Regulation of lipid metabolism by PPA...</t>
  </si>
  <si>
    <t>ACADM;ACSL1;ARNT2;CARM1;CCNC;CDK19;CDK8;EP300;FAM120B;FDFT1;GPS2;HELZ2;HMGCR;HMGCS1;MED13;MED13L;MED14;MED15;MED16;MED19;MED21;MED24;MED25;MED28;MED6;MED8;NCOR1;NCOR2;NFYB;PPARGC1A;RGL1;SIN3A;SIN3B;SMARCD3;SP1;SREBF1;SREBF2;TBL1XR1;THRAP3;TNFRSF21</t>
  </si>
  <si>
    <t>Regulation of lipid metabolism by PPARalpha</t>
  </si>
  <si>
    <t>Hyaluronan metabolism</t>
  </si>
  <si>
    <t>ABCC5;CD44;CEMIP;CHP1;HEXB</t>
  </si>
  <si>
    <t>Interleukin-35 Signalling</t>
  </si>
  <si>
    <t>CANX;EBI3;IL12A;IL12RB2;IL6ST;JAK1;JAK2;STAT1;STAT3;STAT4;TYK2</t>
  </si>
  <si>
    <t>PPARA activates gene expression</t>
  </si>
  <si>
    <t>ACADM;ACSL1;ARNT2;CARM1;CCNC;CDK19;CDK8;EP300;FAM120B;FDFT1;GPS2;HELZ2;HMGCR;HMGCS1;MED13;MED13L;MED14;MED15;MED16;MED19;MED21;MED24;MED25;MED28;MED6;MED8;NCOR1;NCOR2;NFYB;PPARGC1A;RGL1;SMARCD3;SP1;SREBF1;SREBF2;TBL1XR1;THRAP3;TNFRSF21</t>
  </si>
  <si>
    <t>TRAF6 mediated IRF7 activation</t>
  </si>
  <si>
    <t>EP300;IFIH1;IFNA6;IRF3;IRF7;MAVS</t>
  </si>
  <si>
    <t>Molecules associated with elastic fibres</t>
  </si>
  <si>
    <t>EFEMP1;EFEMP2;FBLN1;ITGB1;ITGB8;MFAP3;MFAP4;TGFB1</t>
  </si>
  <si>
    <t>Interferon gamma signaling</t>
  </si>
  <si>
    <t>B2M;CAMK2A;CAMK2B;CAMK2D;CAMK2G;CD44;CIITA;HLA-A;HLA-B;HLA-C;HLA-DPA1;HLA-DPB1;HLA-DQA1;HLA-DQA2;HLA-DQB1;HLA-DQB2;HLA-DRA;HLA-DRB1;HLA-E;HLA-F;HLA-G;ICAM1;IFI30;IFNGR1;IFNGR2;IRF1;IRF2;IRF3;IRF4;IRF5;IRF6;IRF7;IRF8;IRF9;JAK1;JAK2;MT2A;NCAM1;OAS1;OAS2;OASL;PIAS1;PML;PTPN11;PTPN2;SMAD7;STAT1;SUMO1;TRIM2;TRIM22;TRIM45;TRIM5;TRIM8;VCAM1</t>
  </si>
  <si>
    <t>Transport of vitamins, nucleosides, a...</t>
  </si>
  <si>
    <t>APOD;PDZD11;SLC25A4;SLC25A5;SLC27A4;SLC5A6;SLCO2B1;SLCO3A1</t>
  </si>
  <si>
    <t>Transport of vitamins, nucleosides, and related molecules</t>
  </si>
  <si>
    <t>POU5F1 (OCT4), SOX2, NANOG activate g...</t>
  </si>
  <si>
    <t>FGF2;SALL1;SOX2;STAT3;ZIC3</t>
  </si>
  <si>
    <t>POU5F1 (OCT4), SOX2, NANOG activate genes related to proliferation</t>
  </si>
  <si>
    <t>p130Cas linkage to MAPK signaling for...</t>
  </si>
  <si>
    <t>APBB1IP;FN1;PTK2;RAP1A;RAP1B;TLN1;VWF</t>
  </si>
  <si>
    <t>p130Cas linkage to MAPK signaling for integrins</t>
  </si>
  <si>
    <t>STAT3 nuclear events downstream of AL...</t>
  </si>
  <si>
    <t>EP300;HDAC2;HIF1A;IL2RG;SIN3A;STAT3</t>
  </si>
  <si>
    <t>STAT3 nuclear events downstream of ALK signaling</t>
  </si>
  <si>
    <t>Interleukin-27 signaling</t>
  </si>
  <si>
    <t>CANX;CRLF1;EBI3;IL27;IL6ST;JAK1;JAK2;STAT1;STAT3;TYK2</t>
  </si>
  <si>
    <t>Formation of the beta-catenin:TCF tra...</t>
  </si>
  <si>
    <t>ASH2L;BCL9;CDC73;CTNNB1;EP300;H2AJ;H2AZ1;H2BC15;H2BC21;H2BC4;H3-3A;H4C1;LEO1;PYGO2;RUNX3;RUVBL1;SMARCA4;TCF4;TCF7L2;TLE2;TLE4</t>
  </si>
  <si>
    <t>Formation of the beta-catenin:TCF transactivating complex</t>
  </si>
  <si>
    <t>Degradation of the extracellular matrix</t>
  </si>
  <si>
    <t>A2M;ADAM10;ADAM15;ADAM9;ADAMTS4;BCAN;BSG;CAPN2;CAPNS1;CD44;COL16A1;COL9A1;COL9A2;CTSB;CTSL;DCN;FURIN;HSPG2;HTRA1;LAMB1;MMP3;NCSTN;NID1;PSEN1;SPOCK3;SPP1;TIMP1;TIMP2</t>
  </si>
  <si>
    <t>Diseases associated with glycosylatio...</t>
  </si>
  <si>
    <t>DPM1;DPM3;GALT;GFPT1;NUS1;SRD5A3</t>
  </si>
  <si>
    <t>Diseases associated with glycosylation precursor biosynthesis</t>
  </si>
  <si>
    <t>Other semaphorin interactions</t>
  </si>
  <si>
    <t>CD72;ITGB1;PLXNB3;PLXNC1;PLXND1;SEMA4D;SEMA6A;SEMA6D;TYROBP</t>
  </si>
  <si>
    <t>Class B/2 (Secretin family receptors)</t>
  </si>
  <si>
    <t>ADCYAP1;ADCYAP1R1;CALCRL;CRH;CRHR1;FZD4;FZD6;FZD9;GNAS;GNB1;GNB2;GNG2;GNG7;PTCH1;PTCH2;PTHLH;WNT8A</t>
  </si>
  <si>
    <t>Regulation of Insulin-like Growth Fac...</t>
  </si>
  <si>
    <t>ADAM10;APLP2;APOE;APP;C3;CDH2;CHGB;CP;CST3;FAM20C;FN1;GAS6;GOLM1;IGF2;IGFBP2;IGFBP3;IGFBP4;IGFBP5;IGFBP7;IL6;KTN1;LAMB1;LAMB2;LGALS1;MBTPS1;MGAT4A;MIA3;NUCB1;P4HB;PDIA6;PRKCSH;RCN1;SCG2;SCG3;SERPINA1;SERPIND1;SPARCL1;SPP1;TF;TGOLN2;TIMP1;VCAN;VGF;WFS1</t>
  </si>
  <si>
    <t>Regulation of Insulin-like Growth Factor (IGF) transport and uptake by Insulin-like Growth Factor Binding Proteins (IGFBPs)</t>
  </si>
  <si>
    <t>GRB2:SOS provides linkage to MAPK sig...</t>
  </si>
  <si>
    <t>APBB1IP;FN1;GRB2;PTK2;RAP1A;RAP1B;SOS1;TLN1;VWF</t>
  </si>
  <si>
    <t>GRB2:SOS provides linkage to MAPK signaling for Integrins</t>
  </si>
  <si>
    <t>Interleukin-2 signaling</t>
  </si>
  <si>
    <t>IL2;IL2RA;IL2RB;IL2RG;JAK1;PTK2B;SHC1;STAT5A</t>
  </si>
  <si>
    <t>B-WICH complex positively regulates r...</t>
  </si>
  <si>
    <t>BAZ1B;DEK;EP300;GSK3B;H2AJ;H2AZ1;H2BC15;H2BC21;H2BC4;H3-3A;H4C1;KAT2A;KAT2B;POLR1G;POLR2E;POLR2F;SF3B1;SMARCA5</t>
  </si>
  <si>
    <t>B-WICH complex positively regulates rRNA expression</t>
  </si>
  <si>
    <t>TNFR1-induced NFkappaB signaling pathway</t>
  </si>
  <si>
    <t>IKBKG;RACK1;RBCK1;TAB2;TNF;USP2;USP4;XIAP</t>
  </si>
  <si>
    <t>Noncanonical activation of NOTCH3</t>
  </si>
  <si>
    <t>APH1A;NCSTN;PSEN1;PSENEN;YBX1</t>
  </si>
  <si>
    <t>Interleukin-12 family signaling</t>
  </si>
  <si>
    <t>ANXA2;ARF1;CANX;CAPZA1;CDC42;CFL1;CNN2;CRLF1;EBI3;GSTA2;GSTO1;HNRNPA2B1;HNRNPDL;HSPA9;IL10;IL12A;IL12B;IL12RB1;IL12RB2;IL23A;IL23R;IL27;IL6ST;JAK1;JAK2;LCP1;MIF;MSN;P4HB;PDCD4;PITPNA;PPIA;PSME2;RALA;RAP1B;RPLP0;SERPINB2;SNRPA1;SOD2;STAT1;STAT3;STAT4;TCP1;TYK2</t>
  </si>
  <si>
    <t>Loss of Function of TGFBR1 in Cancer</t>
  </si>
  <si>
    <t>FKBP1A;SMAD2;TGFB1;TGFBR1;TGFBR2;ZFYVE9</t>
  </si>
  <si>
    <t>G1/S-Specific Transcription</t>
  </si>
  <si>
    <t>E2F1;E2F4;LIN37;RBBP4;TFDP1</t>
  </si>
  <si>
    <t>Transcription of E2F targets under ne...</t>
  </si>
  <si>
    <t>Transcription of E2F targets under negative control by p107 (RBL1) and p130 (RBL2) in complex with HDAC1</t>
  </si>
  <si>
    <t>Bile acid and bile salt metabolism</t>
  </si>
  <si>
    <t>CYP27A1;HSD17B4;OSBP;OSBPL1A;OSBPL2;SCP2</t>
  </si>
  <si>
    <t>Synthesis of bile acids and bile salts</t>
  </si>
  <si>
    <t>Synthesis of PC</t>
  </si>
  <si>
    <t>ACHE;CEPT1;CHKB;CHPT1;CSNK2B;LPIN1;LPIN2;PCYT1A;SLC44A1;SLC44A2;SLC44A5</t>
  </si>
  <si>
    <t>Transport of Mature mRNA Derived from...</t>
  </si>
  <si>
    <t>ALYREF;CPSF1;CPSF2;CPSF4;EIF4E;FIP1L1;NUP58;NUP85;NUP98;NXF1;RANBP2;SEH1L;WDR33</t>
  </si>
  <si>
    <t>Transport of Mature mRNA Derived from an Intronless Transcript</t>
  </si>
  <si>
    <t>Transport of Mature mRNAs Derived fro...</t>
  </si>
  <si>
    <t>Transport of Mature mRNAs Derived from Intronless Transcripts</t>
  </si>
  <si>
    <t>Deadenylation-dependent mRNA decay</t>
  </si>
  <si>
    <t>CNOT1;CNOT10;CNOT11;CNOT2;CNOT3;CNOT7;CNOT8;DCP1B;DDX6;EDC3;EIF4A1;EIF4A2;EIF4B;EIF4E;EIF4G1;EXOSC1;EXOSC3;EXOSC4;EXOSC9;HBS1L;LSM1;LSM2;LSM4;LSM6;NT5C3B;PABPC1;PAIP1;TNKS1BP1</t>
  </si>
  <si>
    <t>Diseases associated with glycosaminog...</t>
  </si>
  <si>
    <t>AGRN;B3GAT3;BCAN;CSPG5;DCN;FMOD;GPC1;HEXB;HSPG2;NCAN;OGN;SDC3;ST3GAL3;VCAN</t>
  </si>
  <si>
    <t>Diseases associated with glycosaminoglycan metabolism</t>
  </si>
  <si>
    <t>Pre-NOTCH Expression and Processing</t>
  </si>
  <si>
    <t>AGO1;ATP2A2;E2F1;EP300;FURIN;H2AJ;H2AZ1;H2BC15;H2BC21;H2BC4;H3-3A;H4C1;KAT2A;KAT2B;POFUT1;PRKCI;RBPJ;SEL1L;SIRT6;SNW1;ST3GAL3;ST3GAL4;ST3GAL6;TFDP1;TNRC6A</t>
  </si>
  <si>
    <t>GPCR ligand binding</t>
  </si>
  <si>
    <t>ADCYAP1;ADCYAP1R1;ADRA1D;ANXA1;APLNR;APP;C3;C3AR1;CALCRL;CCK;CCL2;CCL3;CCR2;CCR4;CCR5;CCR6;CCR7;CMKLR1;CRH;CRHR1;CX3CR1;CXCL11;CXCL9;CXCR3;CXCR4;EDNRB;FZD4;FZD6;FZD9;GABBR1;GABBR2;GALR3;GNAS;GNB1;GNB2;GNG2;GNG7;GPHB5;GPR37;GPR37L1;GRM5;GRM8;HCAR1;HEBP1;HRH3;HTR1E;HTR2C;LPAR2;MTNR1A;NPB;NPY;NTSR2;OPRL1;P2RY1;P2RY12;PLPPR2;PLPPR4;PROKR2;PTCH1;PTCH2;PTGER2;PTHLH;S1PR1;S1PR5;SST;SSTR5;TAC1;TAS1R3;WNT8A</t>
  </si>
  <si>
    <t>RA biosynthesis pathway</t>
  </si>
  <si>
    <t>ALDH1A1;ALDH1A2;DHRS3;DHRS4;RDH10;RDH13</t>
  </si>
  <si>
    <t>E2F1;E2F4;LIN37;MAX;RBBP4;TFDP1</t>
  </si>
  <si>
    <t>Transcription of E2F targets under negative control by DREAM complex</t>
  </si>
  <si>
    <t>Phase I - Functionalization of compounds</t>
  </si>
  <si>
    <t>ADH5;ALDH1A1;ALDH2;ARNT2;BPHL;CES1;CYB5B;CYB5R3;CYP1B1;CYP27A1;CYP2W1;CYP51A1;EPHX1;FDX1;HSP90AB1;MAOB;NQO2;PAOX;PTGES3</t>
  </si>
  <si>
    <t>Regulation of gene expression in late...</t>
  </si>
  <si>
    <t>EP300;HES1;KAT2A;KAT2B;RBPJ;SNW1</t>
  </si>
  <si>
    <t>Regulation of gene expression in late stage (branching morphogenesis) pancreatic bud precursor cells</t>
  </si>
  <si>
    <t>Metabolism of porphyrins</t>
  </si>
  <si>
    <t>BLVRA;COX15;FECH;HMOX1;HMOX2;SLCO2B1;UROD;UROS</t>
  </si>
  <si>
    <t>Notch-HLH transcription pathway</t>
  </si>
  <si>
    <t>HDAC11;HDAC2;HDAC5;HDAC6;KAT2A;KAT2B;NCOR1;NCOR2;RBPJ;SNW1;TBL1XR1</t>
  </si>
  <si>
    <t>Glycosaminoglycan metabolism</t>
  </si>
  <si>
    <t>ABCC5;AGRN;B3GAT3;B4GALT2;B4GALT5;B4GALT6;B4GAT1;BCAN;CD44;CEMIP;CHP1;CHST1;CSPG5;DCN;FMOD;GNS;GPC1;HEXB;HS3ST1;HS3ST4;HS6ST2;HS6ST3;HSPG2;IDS;NCAN;NDST1;NDST3;OGN;PAPSS1;SDC3;ST3GAL2;ST3GAL3;ST3GAL4;ST3GAL6;VCAN;XYLT1</t>
  </si>
  <si>
    <t>Class A/1 (Rhodopsin-like receptors)</t>
  </si>
  <si>
    <t>ADRA1D;ANXA1;APLNR;APP;C3;C3AR1;CCK;CCL2;CCL3;CCR2;CCR4;CCR5;CCR6;CCR7;CMKLR1;CX3CR1;CXCL11;CXCL9;CXCR3;CXCR4;EDNRB;GALR3;GPHB5;GPR37;GPR37L1;HCAR1;HEBP1;HRH3;HTR1E;HTR2C;LPAR2;MTNR1A;NPB;NPY;NTSR2;OPRL1;P2RY1;P2RY12;PLPPR2;PLPPR4;PROKR2;PTGER2;S1PR1;S1PR5;SST;SSTR5;TAC1</t>
  </si>
  <si>
    <t>FOXO-mediated transcription of oxidat...</t>
  </si>
  <si>
    <t>ATXN3;FBXO32;FOXO3;FOXO4;HDAC2;INS;NPY;NR3C1;PPARGC1A;SIN3A;SMAD2;SMAD4;SOD2;SREBF1</t>
  </si>
  <si>
    <t>FOXO-mediated transcription of oxidative stress, metabolic and neuronal genes</t>
  </si>
  <si>
    <t>Synthesis of PIPs at the late endosom...</t>
  </si>
  <si>
    <t>MTMR2;MTMR4;PIK3C3;PIK3R4;PIKFYVE</t>
  </si>
  <si>
    <t>Synthesis of PIPs at the late endosome membrane</t>
  </si>
  <si>
    <t>SMAD2/SMAD3:SMAD4 heterotrimer regula...</t>
  </si>
  <si>
    <t>CCNC;CCNK;CDK8;CDK9;COL1A2;E2F4;EP300;FURIN;JUNB;MAPK1;MAPK3;RNF111;RPS27A;SMAD2;SMAD4;SMAD7;SP1;TFDP1;UBA52;UBB;YBX1</t>
  </si>
  <si>
    <t>SMAD2/SMAD3:SMAD4 heterotrimer regulates transcription</t>
  </si>
  <si>
    <t>MET promotes cell motility</t>
  </si>
  <si>
    <t>CRKL;GAB1;GRB2;ITGA2;ITGB1;LAMB1;LAMB2;PTK2;RAP1A;RAP1B;RAPGEF1</t>
  </si>
  <si>
    <t>Negative epigenetic regulation of rRN...</t>
  </si>
  <si>
    <t>ARID4B;CCNH;DNMT1;ERCC2;H2AJ;H2AZ1;H2BC15;H2BC21;H2BC4;H3-3A;H4C1;HDAC2;MBD2;MNAT1;POLR1G;POLR2E;POLR2F;SAP130;SAP18;SIN3A;SIN3B;SIRT1;SMARCA5;SUDS3;UBTF</t>
  </si>
  <si>
    <t>Negative epigenetic regulation of rRNA expression</t>
  </si>
  <si>
    <t>Chromatin modifying enzymes</t>
  </si>
  <si>
    <t>AEBP2;ARID1B;ARID4A;ARID4B;ARID5B;ASH2L;ATF7IP;ATXN7;ATXN7L3;BRD8;BRMS1;BRWD1;CARM1;CHD3;CHD4;COPRS;DPY30;EHMT2;ELP2;ELP3;ENY2;EP300;EPC1;GATAD2A;GATAD2B;GPS2;H2AC12;H2AC21;H2AJ;H2AZ1;H2BC15;H2BC21;H2BC4;H4C1;HCFC1;HDAC2;ING4;ING5;JAK2;KANSL1;KANSL2;KAT2A;KAT2B;KAT6A;KAT7;KDM1A;KDM2A;KDM2B;KDM4A;KDM4B;KDM4C;KDM5C;KDM6B;KMT2C;KMT2E;KMT5B;MEAF6;MORF4L1;MORF4L2;MSL1;MSL2;MTA1;MTA3;NCOR1;NCOR2;NFKB2;NSD2;NSD3;OGT;PADI2;PRMT1;PRMT5;PRMT7;RBBP4;RBBP7;RELA;RPS2;RUVBL1;RUVBL2;SAP130;SAP18;SETD1A;SETD3;SETD7;SMARCA2;SMARCA4;SMARCB1;SMARCC2;SMARCD3;SMARCE1;SUDS3;SUPT7L;SUZ12;TADA1;TAF10;TBL1XR1;USP22;VPS72;WDR5;YEATS2</t>
  </si>
  <si>
    <t>Chromatin organization</t>
  </si>
  <si>
    <t>Interleukin-12 signaling</t>
  </si>
  <si>
    <t>ANXA2;ARF1;CAPZA1;CDC42;CFL1;CNN2;GSTA2;GSTO1;HNRNPA2B1;HNRNPDL;HSPA9;IL10;IL12A;IL12B;IL12RB1;IL12RB2;JAK1;JAK2;LCP1;MIF;MSN;P4HB;PDCD4;PITPNA;PPIA;PSME2;RALA;RAP1B;RPLP0;SERPINB2;SNRPA1;SOD2;STAT4;TCP1;TYK2</t>
  </si>
  <si>
    <t>Scavenging by Class A Receptors</t>
  </si>
  <si>
    <t>APOE;CALR;COL1A2;COLEC12;FTH1;MARCO</t>
  </si>
  <si>
    <t>Base Excision Repair</t>
  </si>
  <si>
    <t>ADPRS;H2AJ;H2AZ1;H2BC15;H2BC21;H2BC4;H4C1;MBD4;PARP1;POLB;RPA3;TERF1;TERF2IP</t>
  </si>
  <si>
    <t>Assembly of collagen fibrils and othe...</t>
  </si>
  <si>
    <t>CD151;COL11A2;COL1A2;COL4A5;COL9A1;COL9A2;CTSB;CTSL;DST;ITGB4;MMP3;PLEC;PXDN</t>
  </si>
  <si>
    <t>Assembly of collagen fibrils and other multimeric structures</t>
  </si>
  <si>
    <t>IL-6-type cytokine receptor ligand in...</t>
  </si>
  <si>
    <t>CNTFR;CRLF1;IL11;IL11RA;IL6ST;JAK1;JAK2;LIFR;TYK2</t>
  </si>
  <si>
    <t>IL-6-type cytokine receptor ligand interactions</t>
  </si>
  <si>
    <t>The canonical retinoid cycle in rods ...</t>
  </si>
  <si>
    <t>MYO7A;NAPEPLD;RBP1;RDH10;TTR</t>
  </si>
  <si>
    <t>The canonical retinoid cycle in rods (twilight vision)</t>
  </si>
  <si>
    <t>Response to elevated platelet cytosol...</t>
  </si>
  <si>
    <t>A2M;ACTN2;ACTN4;ALDOA;ANXA5;APLP2;APP;CALM1;CAP1;CD63;CD9;CDC37L1;CFD;CFL1;CLU;ENDOD1;F13A1;FAM3C;FLNA;FN1;GAS6;GTPBP2;HABP4;HSPA5;IGF2;LAMP2;MAGED2;MANF;OLA1;PCDH7;PECAM1;PFN1;PPIA;PRKCA;PRKCB;PROS1;SCCPDH;SCG3;SELENOP;SELP;SERPINA1;SERPINF2;SPARC;SRGN;TAGLN2;TF;TGFB1;TIMP1;TIMP3;TLN1;TMSB4X;TUBA4A;VEGFA;VEGFB;VTI1B;VWF;WDR1</t>
  </si>
  <si>
    <t>Response to elevated platelet cytosolic Ca2+</t>
  </si>
  <si>
    <t>Platelet degranulation</t>
  </si>
  <si>
    <t>A2M;ACTN2;ACTN4;ALDOA;ANXA5;APLP2;APP;CALM1;CAP1;CD63;CD9;CDC37L1;CFD;CFL1;CLU;ENDOD1;F13A1;FAM3C;FLNA;FN1;GAS6;GTPBP2;HABP4;HSPA5;IGF2;LAMP2;MAGED2;MANF;OLA1;PCDH7;PECAM1;PFN1;PPIA;PROS1;SCCPDH;SCG3;SELENOP;SELP;SERPINA1;SERPINF2;SPARC;SRGN;TAGLN2;TF;TGFB1;TIMP1;TIMP3;TLN1;TMSB4X;TUBA4A;VEGFA;VEGFB;VTI1B;VWF;WDR1</t>
  </si>
  <si>
    <t>G0 and Early G1</t>
  </si>
  <si>
    <t>DYRK1A;E2F1;E2F4;LIN37;MAX;RBBP4;TFDP1</t>
  </si>
  <si>
    <t>Post-translational protein phosphoryl...</t>
  </si>
  <si>
    <t>ADAM10;APLP2;APOE;APP;C3;CDH2;CHGB;CP;CST3;FAM20C;FN1;GAS6;GOLM1;IGFBP3;IGFBP4;IGFBP5;IGFBP7;IL6;KTN1;LAMB1;LAMB2;LGALS1;MBTPS1;MGAT4A;MIA3;NUCB1;P4HB;PDIA6;PRKCSH;RCN1;SCG2;SCG3;SERPINA1;SERPIND1;SPARCL1;SPP1;TF;TGOLN2;TIMP1;VCAN;VGF;WFS1</t>
  </si>
  <si>
    <t>Post-translational protein phosphorylation</t>
  </si>
  <si>
    <t>Interleukin-21 signaling</t>
  </si>
  <si>
    <t>IL21;IL2RG;JAK1;STAT1;STAT3;STAT4;STAT5A</t>
  </si>
  <si>
    <t>SIRT1 negatively regulates rRNA expre...</t>
  </si>
  <si>
    <t>H2AJ;H2AZ1;H2BC15;H2BC21;H2BC4;H3-3A;H4C1;SIRT1</t>
  </si>
  <si>
    <t>SIRT1 negatively regulates rRNA expression</t>
  </si>
  <si>
    <t>DNA methylation</t>
  </si>
  <si>
    <t>DNMT1;H2AJ;H2AZ1;H2BC15;H2BC21;H2BC4;H3-3A;H4C1</t>
  </si>
  <si>
    <t>Glycosphingolipid metabolism</t>
  </si>
  <si>
    <t>ASAH1;B3GALNT1;CTSA;ESYT2;GBA3;HEXB;SMPD1;UGT8</t>
  </si>
  <si>
    <t>Keratan sulfate/keratin metabolism</t>
  </si>
  <si>
    <t>B4GALT2;B4GALT5;B4GALT6;B4GAT1;CHST1;FMOD;GNS;HEXB;OGN;ST3GAL2;ST3GAL3;ST3GAL4;ST3GAL6</t>
  </si>
  <si>
    <t>Cell surface interactions at the vasc...</t>
  </si>
  <si>
    <t>ATP1B1;ATP1B2;ATP1B3;BSG;CD44;CD47;CD74;CD99;CD99L2;FCER1G;FN1;FYN;GAS6;GPC1;GRB2;GYPC;IGKC;ITGA4;ITGAL;ITGAM;ITGB1;ITGB2;JAM2;JAM3;JCHAIN;KRAS;MAG;MIF;OLR1;PECAM1;PIK3CA;PIK3CB;PIK3R1;PPIA;PROS1;PTPN11;SDC3;SELE;SELL;SELP;SELPLG;SHC1;SIRPA;SLC3A2;SLC7A11;SOS1;TGFB1;TSPAN7</t>
  </si>
  <si>
    <t>Cell surface interactions at the vascular wall</t>
  </si>
  <si>
    <t>Signaling by ALK</t>
  </si>
  <si>
    <t>EP300;FRS2;HDAC2;HIF1A;IL2RG;PIK3CA;PIK3CB;PIK3R1;PTN;PTPRZ1;SHC1;SIN3A;STAT3</t>
  </si>
  <si>
    <t>Interleukin-7 signaling</t>
  </si>
  <si>
    <t>BRWD1;IL2RG;IL7;IL7R;JAK1;PIK3R1;SMARCA4;STAT3;STAT5A</t>
  </si>
  <si>
    <t>Interleukin-6 family signaling</t>
  </si>
  <si>
    <t>CBL;CNTFR;CRLF1;IL11;IL11RA;IL6;IL6ST;JAK1;JAK2;LIFR;PTPN11;STAT1;STAT3;TYK2</t>
  </si>
  <si>
    <t>Striated Muscle Contraction</t>
  </si>
  <si>
    <t>ACTN2;DMD;TCAP;TMOD1;TMOD2;TNNT1;TPM1;TPM2;TPM3;TPM4;VIM</t>
  </si>
  <si>
    <t>Regulated proteolysis of p75NTR</t>
  </si>
  <si>
    <t>APH1A;NCSTN;PSEN1;PSENEN;RELA</t>
  </si>
  <si>
    <t>Pyroptosis</t>
  </si>
  <si>
    <t>CASP1;CASP5;CHMP3;CHMP4A;CHMP4B;CHMP7;CYCS;GZMB;HMGB1;IL18;IL1A;IL1B;IRF1;IRF2</t>
  </si>
  <si>
    <t>NoRC negatively regulates rRNA expres...</t>
  </si>
  <si>
    <t>ARID4B;CCNH;DNMT1;ERCC2;H2AJ;H2AZ1;H2BC15;H2BC21;H2BC4;H3-3A;H4C1;HDAC2;MBD2;MNAT1;POLR1G;POLR2E;POLR2F;SAP130;SAP18;SIN3A;SIN3B;SMARCA5;SUDS3;UBTF</t>
  </si>
  <si>
    <t>NoRC negatively regulates rRNA expression</t>
  </si>
  <si>
    <t>tRNA processing</t>
  </si>
  <si>
    <t>CDKAL1;CPSF1;CPSF4;CSTF2;DDX1;ELAC2;EPRS1;FAM98B;METTL1;NSUN2;NUP58;NUP85;NUP98;RAN;RANBP2;RPP14;RTCB;SEH1L;TP53RK;TSEN15;XPOT</t>
  </si>
  <si>
    <t>mRNA decay by 5' to 3' exoribonuclease</t>
  </si>
  <si>
    <t>DCP1B;DDX6;EDC3;LSM1;LSM2;LSM4;LSM6</t>
  </si>
  <si>
    <t>RUNX3 Regulates Immune Response and C...</t>
  </si>
  <si>
    <t>ITGA4;ITGAL;RORC;RUNX3;SPP1</t>
  </si>
  <si>
    <t>RUNX3 Regulates Immune Response and Cell Migration</t>
  </si>
  <si>
    <t>Signaling by Interleukins</t>
  </si>
  <si>
    <t>ANXA1;ANXA2;APP;ARF1;BCL2L1;BRWD1;BTRC;CANX;CAPZA1;CASP1;CBL;CCL2;CCL3;CCR2;CCR5;CD4;CD80;CD86;CDC42;CFL1;CNN2;CNTFR;COL1A2;CRKL;CRLF1;CSF1R;CUL1;DUSP7;EBI3;ELK1;F13A1;FBXW11;FCER2;FGF2;FN1;FOS;FOXO3;FSCN1;FYN;GAB2;GATA3;GRB2;GSTA2;GSTO1;HIF1A;HMGB1;HMOX1;HNRNPA2B1;HNRNPDL;HSP90AA1;HSPA8;HSPA9;ICAM1;IGHG4;IKBKG;IL10;IL10RA;IL11;IL11RA;IL12A;IL12B;IL12RB1;IL12RB2;IL13;IL13RA1;IL15;IL15RA;IL17A;IL17C;IL18;IL19;IL1A;IL1B;IL2;IL20;IL21;IL22;IL23A;IL23R;IL24;IL25;IL26;IL27;IL2RA;IL2RB;IL2RG;IL3;IL33;IL36A;IL36G;IL36RN;IL37;IL4;IL4R;IL5;IL6;IL6ST;IL7;IL7R;IL9;INPPL1;IRAK1;IRF4;ITGAM;ITGB1;ITGB2;JAK1;JAK2;JUNB;LCP1;LIFR;MAP2K1;MAP2K4;MAP2K7;MAPK1;MAPK10;MAPK14;MAPK3;MAPK8;MAPK9;MAPKAPK2;MEF2A;MEF2C;MIF;MMP3;MSN;NDN;NFKB2;NFKBIA;NKIRAS1;NOS2;P4HB;PDCD4;PIK3CA;PIK3CB;PIK3R1;PITPNA;POU2F1;PPIA;PPP2CA;PPP2CB;PPP2R1A;PRKACA;PSMA1;PSMA2;PSMA3;PSMA4;PSMB1;PSMB2;PSMB3;PSMB4;PSMB5;PSMB6;PSMB7;PSMB8;PSMC1;PSMC5;PSMC6;PSMD1;PSMD10;PSMD11;PSMD12;PSMD13;PSMD14;PSMD2;PSMD3;PSMD4;PSMD6;PSMD7;PSMD8;PSME1;PSME2;PTK2B;PTPN11;PTPN12;PTPN2;PTPRZ1;RALA;RAP1B;RAPGEF1;RBX1;RELA;RORC;RPLP0;RPS27A;RPS6KA1;RPS6KA3;S100B;S1PR1;SEM1;SERPINB2;SHC1;SIGIRR;SKP1;SMARCA4;SNAP25;SNRPA1;SOCS5;SOD2;SOS1;SOX2;STAT1;STAT2;STAT3;STAT4;STAT5A;STAT6;STX1A;TAB2;TCP1;TGFB1;TIMP1;TNF;TOLLIP;TWIST1;TYK2;UBA52;UBB;UBE2V1;USP14;VAMP2;VCAM1;VEGFA;VIM;YWHAZ;ZEB1</t>
  </si>
  <si>
    <t>Cytokine Signaling in Immune system</t>
  </si>
  <si>
    <t>ADAR;AKT2;AKT3;ANXA1;ANXA2;APP;ARF1;ARIH1;B2M;BCL2L1;BRWD1;BST2;BTRC;CAMK2A;CAMK2B;CAMK2D;CAMK2G;CANX;CAPZA1;CASP1;CBL;CCL2;CCL3;CCR2;CCR5;CD4;CD40;CD44;CD80;CD86;CDC42;CDKN1B;CFL1;CIITA;CNN2;CNTFR;COL1A2;CRKL;CRLF1;CSF1R;CSK;CUL1;DUSP7;EBI3;EGR1;EIF2AK2;EIF4A1;EIF4A2;EIF4E;EIF4E2;EIF4G1;EIF4G2;EIF4G3;ELK1;ELOB;ELOC;F13A1;FBXW11;FCER2;FGF2;FLNA;FN1;FOS;FOXO3;FSCN1;FYN;GAB2;GATA3;GRAP2;GRB10;GRB2;GSTA2;GSTO1;HIF1A;HLA-A;HLA-B;HLA-C;HLA-DPA1;HLA-DPB1;HLA-DQA1;HLA-DQA2;HLA-DQB1;HLA-DQB2;HLA-DRA;HLA-DRB1;HLA-E;HLA-F;HLA-G;HMGB1;HMOX1;HNRNPA2B1;HNRNPDL;HSP90AA1;HSPA8;HSPA9;ICAM1;IFI27;IFI30;IFI6;IFIT1;IFIT2;IFIT3;IFITM2;IFNA6;IFNAR1;IFNAR2;IFNGR1;IFNGR2;IGHG4;IKBKG;IL10;IL10RA;IL11;IL11RA;IL12A;IL12B;IL12RB1;IL12RB2;IL13;IL13RA1;IL15;IL15RA;IL17A;IL17C;IL18;IL19;IL1A;IL1B;IL2;IL20;IL21;IL22;IL23A;IL23R;IL24;IL25;IL26;IL27;IL2RA;IL2RB;IL2RG;IL3;IL33;IL36A;IL36G;IL36RN;IL37;IL4;IL4R;IL5;IL6;IL6ST;IL7;IL7R;IL9;INPPL1;IRAK1;IRF1;IRF2;IRF3;IRF4;IRF5;IRF6;IRF7;IRF8;IRF9;ISG15;ITGAM;ITGB1;ITGB2;JAK1;JAK2;JUNB;KPNA3;KPNB1;KRAS;LCP1;LIFR;LTB;MAP2K1;MAP2K4;MAP2K7;MAPK1;MAPK10;MAPK14;MAPK3;MAPK8;MAPK9;MAPKAPK2;MEF2A;MEF2C;MIF;MMP3;MSN;MT2A;MX1;MX2;NCAM1;NDN;NFKB2;NFKBIA;NKIRAS1;NOS2;NUP58;NUP85;NUP98;OAS1;OAS2;OASL;P4HB;PDCD4;PIAS1;PIK3CA;PIK3CB;PIK3R1;PITPNA;PML;POU2F1;PPIA;PPM1B;PPP2CA;PPP2CB;PPP2R1A;PRKACA;PRLR;PSMA1;PSMA2;PSMA3;PSMA4;PSMB1;PSMB2;PSMB3;PSMB4;PSMB5;PSMB6;PSMB7;PSMB8;PSMC1;PSMC5;PSMC6;PSMD1;PSMD10;PSMD11;PSMD12;PSMD13;PSMD14;PSMD2;PSMD3;PSMD4;PSMD6;PSMD7;PSMD8;PSME1;PSME2;PTK2B;PTPN11;PTPN12;PTPN2;PTPRJ;PTPRZ1;RALA;RANBP2;RAP1B;RAPGEF1;RBX1;RELA;RNASEL;RORC;RPLP0;RPS27A;RPS6KA1;RPS6KA3;S100B;S1PR1;SAMHD1;SEH1L;SEM1;SERPINB2;SHC1;SIGIRR;SKP1;SMAD7;SMARCA4;SNAP25;SNRPA1;SOCS5;SOD2;SOS1;SOX2;STAT1;STAT2;STAT3;STAT4;STAT5A;STAT6;STX1A;SUMO1;TAB2;TCP1;TGFB1;TIMP1;TNF;TNFRSF18;TOLLIP;TRAF3;TRIM2;TRIM22;TRIM45;TRIM5;TRIM8;TWIST1;TYK2;UBA3;UBA52;UBB;UBE2D2;UBE2D3;UBE2M;UBE2V1;USP14;VAMP2;VCAM1;VEGFA;VIM;YWHAZ;ZEB1</t>
  </si>
  <si>
    <t>Activated PKN1 stimulates transcripti...</t>
  </si>
  <si>
    <t>H2AJ;H2AZ1;H2BC15;H2BC21;H2BC4;H3-3A;H4C1;KDM1A;KDM4C</t>
  </si>
  <si>
    <t>Activated PKN1 stimulates transcription of AR (androgen receptor) regulated genes KLK2 and KLK3</t>
  </si>
  <si>
    <t>HATs acetylate histones</t>
  </si>
  <si>
    <t>ATXN7;ATXN7L3;BRD8;ELP2;ELP3;ENY2;EP300;EPC1;H2AC12;H2AC21;H2BC15;H2BC21;H2BC4;H4C1;HCFC1;ING4;ING5;KANSL1;KANSL2;KAT2A;KAT2B;KAT6A;KAT7;MEAF6;MORF4L1;MORF4L2;MSL1;MSL2;OGT;RBBP7;RUVBL1;RUVBL2;SAP130;SUPT7L;TADA1;TAF10;USP22;VPS72;WDR5;YEATS2</t>
  </si>
  <si>
    <t>alpha-linolenic (omega3) and linoleic...</t>
  </si>
  <si>
    <t>ACSL1;ELOVL1;ELOVL5;FADS2;HSD17B4;SCP2</t>
  </si>
  <si>
    <t>alpha-linolenic (omega3) and linoleic (omega6) acid metabolism</t>
  </si>
  <si>
    <t>alpha-linolenic acid (ALA) metabolism</t>
  </si>
  <si>
    <t>Peptide ligand-binding receptors</t>
  </si>
  <si>
    <t>ANXA1;APLNR;APP;C3;C3AR1;CCK;CCL2;CCL3;CCR2;CCR4;CCR5;CCR6;CCR7;CX3CR1;CXCL11;CXCL9;CXCR3;CXCR4;EDNRB;GALR3;GPR37;GPR37L1;HEBP1;NPB;NPY;NTSR2;OPRL1;PROKR2;SST;SSTR5;TAC1</t>
  </si>
  <si>
    <t>Interferon alpha/beta signaling</t>
  </si>
  <si>
    <t>ADAR;BST2;EGR1;HLA-A;HLA-B;HLA-C;HLA-E;HLA-F;HLA-G;IFI27;IFI6;IFIT1;IFIT2;IFIT3;IFITM2;IFNA6;IFNAR1;IFNAR2;IRF1;IRF2;IRF3;IRF4;IRF5;IRF6;IRF7;IRF8;IRF9;ISG15;JAK1;KPNB1;MX1;MX2;OAS1;OAS2;OASL;PSMB8;PTPN11;RNASEL;SAMHD1;STAT1;STAT2;TYK2</t>
  </si>
  <si>
    <t>Platelet Adhesion to exposed collagen</t>
  </si>
  <si>
    <t>FCER1G;FYN;GP1BB;ITGA2;ITGB1;VWF</t>
  </si>
  <si>
    <t>RUNX1 regulates genes involved in meg...</t>
  </si>
  <si>
    <t>AGO1;ASH2L;DPY30;EP300;H2AJ;H2AZ1;H2BC15;H2BC21;H2BC4;H3-3A;H4C1;KAT2B;KMT2C;KMT2E;MYL9;PRMT1;SETD1A;SIN3A;SIN3B;TNRC6A;WDR5</t>
  </si>
  <si>
    <t>RUNX1 regulates genes involved in megakaryocyte differentiation and platelet function</t>
  </si>
  <si>
    <t>Processing of Intronless Pre-mRNAs</t>
  </si>
  <si>
    <t>CPSF1;CPSF2;CPSF4;CPSF6;CSTF2;CSTF3;FIP1L1;NUDT21;PABPN1;WDR33</t>
  </si>
  <si>
    <t>Expression and translocation of olfac...</t>
  </si>
  <si>
    <t>LHX2;OR10AC1;OR14A2;OR4F6;OR51B6;OR56A5;OR8U9</t>
  </si>
  <si>
    <t>Expression and translocation of olfactory receptors</t>
  </si>
  <si>
    <t>Transcriptional regulation of pluripo...</t>
  </si>
  <si>
    <t>DKK1;EOMES;EPAS1;FGF2;FOXP1;GSC;PBX1;SALL1;SMAD2;SMAD4;SOX2;STAT3;TSC22D1;ZIC3</t>
  </si>
  <si>
    <t>Transcriptional regulation of pluripotent stem cells</t>
  </si>
  <si>
    <t>Pentose phosphate pathway</t>
  </si>
  <si>
    <t>G6PD;PGD;PGM2;PRPS1;TKT</t>
  </si>
  <si>
    <t>Cargo concentration in the ER</t>
  </si>
  <si>
    <t>CD59;CNIH1;CNIH2;CTSZ;FOLR1;GRIA1;MIA3;SEC23A;SERPINA1;STX5;TMED10</t>
  </si>
  <si>
    <t>TRAF3-dependent IRF activation pathway</t>
  </si>
  <si>
    <t>EP300;IFIH1;IRF3;IRF7;MAVS;TRAF3</t>
  </si>
  <si>
    <t>Resolution of Abasic Sites (AP sites)</t>
  </si>
  <si>
    <t>ADPRS;MBD4;PARP1;POLB;RPA3</t>
  </si>
  <si>
    <t>Interferon Signaling</t>
  </si>
  <si>
    <t>ADAR;ARIH1;B2M;BST2;CAMK2A;CAMK2B;CAMK2D;CAMK2G;CD44;CIITA;EGR1;EIF2AK2;EIF4A1;EIF4A2;EIF4E;EIF4E2;EIF4G1;EIF4G2;EIF4G3;FLNA;HLA-A;HLA-B;HLA-C;HLA-DPA1;HLA-DPB1;HLA-DQA1;HLA-DQA2;HLA-DQB1;HLA-DQB2;HLA-DRA;HLA-DRB1;HLA-E;HLA-F;HLA-G;ICAM1;IFI27;IFI30;IFI6;IFIT1;IFIT2;IFIT3;IFITM2;IFNA6;IFNAR1;IFNAR2;IFNGR1;IFNGR2;IRF1;IRF2;IRF3;IRF4;IRF5;IRF6;IRF7;IRF8;IRF9;ISG15;JAK1;JAK2;KPNA3;KPNB1;MAPK3;MT2A;MX1;MX2;NCAM1;NUP58;NUP85;NUP98;OAS1;OAS2;OASL;PIAS1;PML;PPM1B;PSMB8;PTPN11;PTPN2;RANBP2;RNASEL;RPS27A;SAMHD1;SEH1L;SMAD7;STAT1;STAT2;SUMO1;TRIM2;TRIM22;TRIM45;TRIM5;TRIM8;TYK2;UBA52;UBB;VCAM1</t>
  </si>
  <si>
    <t>NOD1/2 Signaling Pathway</t>
  </si>
  <si>
    <t>AAMP;CASP1;IKBKG;IRAK1;ITCH;MAPK14;TAB2;UBE2V1</t>
  </si>
  <si>
    <t>IGF1R signaling cascade</t>
  </si>
  <si>
    <t>AKT2;FGF1;FGF2;FGFR1;FGFR2;FRS2;GAB1;GAB2;GRB2;IGF2;KL;KRAS;PDPK1;PIK3C3;PIK3CA;PIK3CB;PIK3R1;PIK3R4;PTPN11;SHC1;SOS1</t>
  </si>
  <si>
    <t>Signaling by Type 1 Insulin-like Grow...</t>
  </si>
  <si>
    <t>Signaling by Type 1 Insulin-like Growth Factor 1 Receptor (IGF1R)</t>
  </si>
  <si>
    <t>RUNX3 regulates p14-ARF</t>
  </si>
  <si>
    <t>BRD2;CDKN2A;EP300;KRAS;RUNX3;TGFB1</t>
  </si>
  <si>
    <t>DEx/H-box helicases activate type I I...</t>
  </si>
  <si>
    <t>DHX36;DHX9;IRF7;NFKB2;RELA</t>
  </si>
  <si>
    <t>DEx/H-box helicases activate type I IFN and inflammatory cytokines production</t>
  </si>
  <si>
    <t>Condensation of Prophase Chromosomes</t>
  </si>
  <si>
    <t>H2AJ;H2AZ1;H2BC15;H2BC21;H2BC4;H3-3A;H4C1</t>
  </si>
  <si>
    <t>SHC-related events triggered by IGF1R</t>
  </si>
  <si>
    <t>GRB2;IGF2;KRAS;SHC1;SOS1</t>
  </si>
  <si>
    <t>Signaling by Retinoic Acid</t>
  </si>
  <si>
    <t>ALDH1A1;ALDH1A2;DHRS3;DHRS4;DLAT;DLD;FABP5;PDHA1;PDHB;PDHX;PDK1;PDK2;RARB;RDH10;RDH13</t>
  </si>
  <si>
    <t>Transport of the SLBP Dependant Matur...</t>
  </si>
  <si>
    <t>ALYREF;EIF4E;NUP58;NUP85;NUP98;NXF1;RANBP2;SEH1L</t>
  </si>
  <si>
    <t>Transport of the SLBP Dependant Mature mRNA</t>
  </si>
  <si>
    <t>Transport of the SLBP independent Mat...</t>
  </si>
  <si>
    <t>Transport of the SLBP independent Mature mRNA</t>
  </si>
  <si>
    <t>CD163 mediating an anti-inflammatory ...</t>
  </si>
  <si>
    <t>CD163;FURIN;IL10;IL6;MAPK14;MYH9;PLK2</t>
  </si>
  <si>
    <t>CD163 mediating an anti-inflammatory response</t>
  </si>
  <si>
    <t>Interleukin-9 signaling</t>
  </si>
  <si>
    <t>IL2RG;IL9;JAK1;STAT1;STAT3;STAT5A</t>
  </si>
  <si>
    <t>SHC1 events in ERBB2 signaling</t>
  </si>
  <si>
    <t>ERBB3;GRB2;KRAS;NRG1;NRG3;PRKCA;PRKCE;PTPN12;SHC1;SOS1</t>
  </si>
  <si>
    <t>Cellular hexose transport</t>
  </si>
  <si>
    <t>SLC2A1;SLC2A11;SLC2A12;SLC50A1;SLC5A9</t>
  </si>
  <si>
    <t>Base-Excision Repair, AP Site Formation</t>
  </si>
  <si>
    <t>H2AJ;H2AZ1;H2BC15;H2BC21;H2BC4;H4C1;MBD4;TERF1;TERF2IP</t>
  </si>
  <si>
    <t>Cleavage of the damaged pyrimidine</t>
  </si>
  <si>
    <t>Depyrimidination</t>
  </si>
  <si>
    <t>Recognition and association of DNA gl...</t>
  </si>
  <si>
    <t>Recognition and association of DNA glycosylase with site containing an affected pyrimidine</t>
  </si>
  <si>
    <t>Interleukin-1 processing</t>
  </si>
  <si>
    <t>CASP1;IL18;IL1A;IL1B;NFKB2;RELA</t>
  </si>
  <si>
    <t>Gamma carboxylation, hypusine formati...</t>
  </si>
  <si>
    <t>DPH1;DPH3;EIF5A;EIF5A2;FN3K;FURIN;GAS6;ICMT;PROS1;TPST1</t>
  </si>
  <si>
    <t>Gamma carboxylation, hypusine formation and arylsulfatase activation</t>
  </si>
  <si>
    <t>Transcriptional Regulation by E2F6</t>
  </si>
  <si>
    <t>BMI1;CBX3;CBX5;E2F1;EHMT2;EPC1;MAX;MGA;PHC3;RBBP4;RBBP7;RING1;SUZ12;TFDP1</t>
  </si>
  <si>
    <t>Termination of O-glycan biosynthesis</t>
  </si>
  <si>
    <t>MUC16;MUC5B;ST3GAL2;ST3GAL3;ST3GAL4</t>
  </si>
  <si>
    <t>Regulation of beta-cell development</t>
  </si>
  <si>
    <t>AKT2;AKT3;EP300;HES1;INS;KAT2A;KAT2B;NEUROD1;PAX6;RBPJ;SNW1</t>
  </si>
  <si>
    <t>Metabolism of fat-soluble vitamins</t>
  </si>
  <si>
    <t>AGRN;APOE;GPC1;HSPG2;LRP1;RBP1;RETSAT;SDC3;TTR;VKORC1L1</t>
  </si>
  <si>
    <t>SLC-mediated transmembrane transport</t>
  </si>
  <si>
    <t>APOD;BSG;CALM1;CP;PDZD11;SLC11A2;SLC12A2;SLC12A5;SLC13A3;SLC13A4;SLC13A5;SLC15A3;SLC17A5;SLC17A6;SLC17A7;SLC1A1;SLC1A2;SLC1A3;SLC20A1;SLC20A2;SLC22A8;SLC24A2;SLC24A3;SLC24A4;SLC25A18;SLC25A22;SLC25A26;SLC25A4;SLC25A5;SLC27A4;SLC2A1;SLC2A11;SLC2A12;SLC2A13;SLC36A4;SLC38A1;SLC38A2;SLC38A5;SLC39A1;SLC39A10;SLC39A3;SLC39A6;SLC3A2;SLC40A1;SLC41A1;SLC44A1;SLC44A2;SLC44A5;SLC4A10;SLC4A2;SLC4A4;SLC50A1;SLC5A6;SLC5A9;SLC6A1;SLC6A11;SLC6A18;SLC6A20;SLC7A11;SLC7A2;SLC8A1;SLC8A2;SLC9A6;SLCO2B1;SLCO3A1;SRI</t>
  </si>
  <si>
    <t>Activation of Matrix Metalloproteinases</t>
  </si>
  <si>
    <t>FURIN;MMP3;SPOCK3;TIMP1;TIMP2</t>
  </si>
  <si>
    <t>CS/DS degradation</t>
  </si>
  <si>
    <t>BCAN;CSPG5;DCN;HEXB;IDS;NCAN;VCAN</t>
  </si>
  <si>
    <t>EGR2 and SOX10-mediated initiation of...</t>
  </si>
  <si>
    <t>CYP51A1;GJB1;HDAC2;HMGCR;LAMB1;MAG;MBP;NAB1;PMP22;SCD5;SMARCA4;SOX10;SREBF2;YAP1</t>
  </si>
  <si>
    <t>EGR2 and SOX10-mediated initiation of Schwann cell myelination</t>
  </si>
  <si>
    <t>activated TAK1 mediates p38 MAPK acti...</t>
  </si>
  <si>
    <t>IKBKG;IRAK1;MAPK14;MAPKAPK2;TAB2;UBE2V1</t>
  </si>
  <si>
    <t>activated TAK1 mediates p38 MAPK activation</t>
  </si>
  <si>
    <t>SARS-CoV-2 activates/modulates innate...</t>
  </si>
  <si>
    <t>ATG14;B2M;BECN1;CNBP;G3BP1;G3BP2;HLA-A;HLA-B;HLA-C;HLA-E;HLA-F;HLA-G;HSP90AA1;HSP90AB1;IFIH1;IFNA6;IFNAR1;IFNAR2;IKBKG;IL17A;IRAK1;IRF3;IRF7;ISG15;JAK1;LARP1;MASP2;MAVS;NUP58;NUP85;NUP98;PIK3C3;PIK3R4;PTPN11;RANBP2;SEC23A;SEH1L;STAT1;STAT2;TAB2;TLR7;TLR8;TOMM70;TRAF3;TYK2;UBE2V1</t>
  </si>
  <si>
    <t>SARS-CoV-2 activates/modulates innate and adaptive immune responses</t>
  </si>
  <si>
    <t>Cell-extracellular matrix interactions</t>
  </si>
  <si>
    <t>FERMT2;FLNA;ITGB1;PARVA;PARVB;PXN;VASP</t>
  </si>
  <si>
    <t>Chondroitin sulfate biosynthesis</t>
  </si>
  <si>
    <t>BCAN;CSPG5;DCN;NCAN;VCAN</t>
  </si>
  <si>
    <t>Defective CHST14 causes EDS, musculoc...</t>
  </si>
  <si>
    <t>Defective CHST14 causes EDS, musculocontractural type</t>
  </si>
  <si>
    <t>Defective CHST3 causes SEDCJD</t>
  </si>
  <si>
    <t>Defective CHSY1 causes TPBS</t>
  </si>
  <si>
    <t>Dermatan sulfate biosynthesis</t>
  </si>
  <si>
    <t>Metabolic disorders of biological oxi...</t>
  </si>
  <si>
    <t>AHCY;CYP1B1;CYP27A1;FDX1;GCLC</t>
  </si>
  <si>
    <t>Metabolic disorders of biological oxidation enzymes</t>
  </si>
  <si>
    <t>VxPx cargo-targeting to cilium</t>
  </si>
  <si>
    <t>ARF4;ASAP1;EXOC1;EXOC2;EXOC4;EXOC7;EXOC8;PKD1;PKD2;RAB11A</t>
  </si>
  <si>
    <t>Physiological factors</t>
  </si>
  <si>
    <t>CES1;GATA4;HIPK1;HIPK2;KAT2B;NPPC;NPR2</t>
  </si>
  <si>
    <t>NOTCH3 Intracellular Domain Regulates...</t>
  </si>
  <si>
    <t>EP300;FABP7;HES1;KAT2A;KAT2B;PBX1;PLXND1;RBPJ;SNW1;STAT1;WWC1</t>
  </si>
  <si>
    <t>NOTCH3 Intracellular Domain Regulates Transcription</t>
  </si>
  <si>
    <t>Amino acid transport across the plasm...</t>
  </si>
  <si>
    <t>SLC36A4;SLC38A1;SLC38A2;SLC38A5;SLC3A2;SLC6A18;SLC6A20;SLC7A11;SLC7A2</t>
  </si>
  <si>
    <t>Amino acid transport across the plasma membrane</t>
  </si>
  <si>
    <t>O-linked glycosylation</t>
  </si>
  <si>
    <t>ADAMTS4;B3GLCT;B3GNTL1;B4GALT5;B4GALT6;B4GAT1;GALNT18;GALNT2;GALNTL5;LARGE1;MUC16;MUC5B;POMK;ST3GAL2;ST3GAL3;ST3GAL4;THSD7A</t>
  </si>
  <si>
    <t>Defective B3GALT6 causes EDSP2 and SE...</t>
  </si>
  <si>
    <t>AGRN;BCAN;CSPG5;DCN;GPC1;HSPG2;NCAN;SDC3;VCAN</t>
  </si>
  <si>
    <t>Defective B3GALT6 causes EDSP2 and SEMDJL1</t>
  </si>
  <si>
    <t>Defective B4GALT7 causes EDS, progero...</t>
  </si>
  <si>
    <t>Defective B4GALT7 causes EDS, progeroid type</t>
  </si>
  <si>
    <t>Defective B3GAT3 causes JDSSDHD</t>
  </si>
  <si>
    <t>AGRN;B3GAT3;BCAN;CSPG5;DCN;GPC1;HSPG2;NCAN;SDC3;VCAN</t>
  </si>
  <si>
    <t>Binding and Uptake of Ligands by Scav...</t>
  </si>
  <si>
    <t>APOE;CALR;CD163;COL1A2;COLEC12;FTH1;HBA1;HSP90AA1;HSPH1;HYOU1;IGKC;JCHAIN;LRP1;MARCO;SPARC;STAB1</t>
  </si>
  <si>
    <t>Binding and Uptake of Ligands by Scavenger Receptors</t>
  </si>
  <si>
    <t>Activation of HOX genes during differ...</t>
  </si>
  <si>
    <t>ASH2L;EP300;H2AJ;H2AZ1;H2BC15;H2BC21;H2BC4;H3-3A;H4C1;HOXB3;KMT2C;NCOR1;PAX6;PBX1;PIAS2;POLR2A;POLR2B;POLR2E;POLR2F;POLR2I;POLR2J;RARB;RBBP4;RBBP7;SUZ12;WDR5;YY1</t>
  </si>
  <si>
    <t>Activation of HOX genes during differentiation</t>
  </si>
  <si>
    <t>Activation of anterior HOX genes in h...</t>
  </si>
  <si>
    <t>Activation of anterior HOX genes in hindbrain development during early embryogenesis</t>
  </si>
  <si>
    <t>Positive epigenetic regulation of rRN...</t>
  </si>
  <si>
    <t>BAZ1B;CBX3;CHD3;CHD4;DEK;EHMT2;EP300;GATAD2A;GATAD2B;GSK3B;H2AJ;H2AZ1;H2BC15;H2BC21;H2BC4;H3-3A;H4C1;HDAC2;KAT2A;KAT2B;MTA1;MTA3;POLR1G;POLR2E;POLR2F;RBBP4;RBBP7;SF3B1;SMARCA5</t>
  </si>
  <si>
    <t>Positive epigenetic regulation of rRNA expression</t>
  </si>
  <si>
    <t>Chondroitin sulfate/dermatan sulfate ...</t>
  </si>
  <si>
    <t>AGRN;B3GAT3;BCAN;CSPG5;DCN;GPC1;HEXB;HSPG2;IDS;NCAN;SDC3;VCAN;XYLT1</t>
  </si>
  <si>
    <t>Chondroitin sulfate/dermatan sulfate metabolism</t>
  </si>
  <si>
    <t>Transcriptional regulation by RUNX1</t>
  </si>
  <si>
    <t>AGO1;ARID1B;ASH2L;AUTS2;BMI1;CBX4;CBX6;CCND2;CCND3;CCNH;CSNK2B;CTSL;DPY30;EP300;FOXP3;GATA2;GATA3;H2AJ;H2AZ1;H2BC15;H2BC21;H2BC4;H3-3A;H4C1;HIPK2;IL2;IL2RA;IL3;ITCH;KAT2B;KMT2C;KMT2E;LIFR;LMO2;MNAT1;MYL9;NFATC2;PCGF5;PHC2;PHC3;PML;PRKCB;PRMT1;PSMA1;PSMA2;PSMA3;PSMA4;PSMB1;PSMB2;PSMB3;PSMB4;PSMB5;PSMB6;PSMB7;PSMB8;PSMC1;PSMC5;PSMC6;PSMD1;PSMD10;PSMD11;PSMD12;PSMD13;PSMD14;PSMD2;PSMD3;PSMD4;PSMD6;PSMD7;PSMD8;PSME1;PSME2;PTPN11;RING1;RPS27A;SEM1;SETD1A;SIN3A;SIN3B;SMARCA2;SMARCA4;SMARCB1;SMARCC2;SMARCD3;SMARCE1;SPI1;TNFRSF18;TNRC6A;UBA52;UBB;WDR5;YAP1</t>
  </si>
  <si>
    <t>YAP1- and WWTR1 (TAZ)-stimulated gene...</t>
  </si>
  <si>
    <t>GATA4;HIPK1;HIPK2;KAT2B;YAP1</t>
  </si>
  <si>
    <t>YAP1- and WWTR1 (TAZ)-stimulated gene expression</t>
  </si>
  <si>
    <t>Aberrant regulation of mitotic G1/S t...</t>
  </si>
  <si>
    <t>CCND2;CCND3;CDKN1B;CDKN1C;E2F1;TFDP1</t>
  </si>
  <si>
    <t>Aberrant regulation of mitotic G1/S transition in cancer due to RB1 defects</t>
  </si>
  <si>
    <t>Defective binding of RB1 mutants to E...</t>
  </si>
  <si>
    <t>Defective binding of RB1 mutants to E2F1,(E2F2, E2F3)</t>
  </si>
  <si>
    <t>Caspase activation via extrinsic apop...</t>
  </si>
  <si>
    <t>APPL1;CD14;MAGED1;UNC5A;UNC5B</t>
  </si>
  <si>
    <t>Caspase activation via extrinsic apoptotic signalling pathway</t>
  </si>
  <si>
    <t>Viral Messenger RNA Synthesis</t>
  </si>
  <si>
    <t>GTF2F1;NUP58;NUP85;NUP98;POLR2A;POLR2B;POLR2E;POLR2F;POLR2I;POLR2J;RANBP2;SEH1L</t>
  </si>
  <si>
    <t>Meiotic recombination</t>
  </si>
  <si>
    <t>H2AJ;H2AZ1;H2BC15;H2BC21;H2BC4;H3-3A;H4C1;MLH3;RPA3</t>
  </si>
  <si>
    <t>Cytosolic sensors of pathogen-associa...</t>
  </si>
  <si>
    <t>CTNNB1;DHX36;DHX9;EP300;IFI16;IKBKG;IRF3;IRF7;LRRFIP1;NFKB2;NFKBIA;NKIRAS1;POLR2E;POLR2F;POLR3A;POLR3GL;RELA;RPS27A;STAT6;TLR3;TRIM56;UBA52;UBB;XRCC5;XRCC6</t>
  </si>
  <si>
    <t>Cytosolic sensors of pathogen-associated DNA</t>
  </si>
  <si>
    <t>Metabolism of non-coding RNA</t>
  </si>
  <si>
    <t>CLNS1A;GEMIN4;GEMIN7;NUP58;NUP85;NUP98;PRMT5;RANBP2;SEH1L;SMN1;SNRPD1;SNRPD2;SNRPD3;SNRPE;SNRPF</t>
  </si>
  <si>
    <t>snRNP Assembly</t>
  </si>
  <si>
    <t>Metabolism of vitamins and cofactors</t>
  </si>
  <si>
    <t>AASDHPPT;AGRN;AMN;APOE;CALM1;COQ9;CYB5A;CYB5R3;ENPP2;FASN;FLAD1;GPC1;GPHN;GSTO1;HSP90AA1;HSPG2;LMBRD1;LRP1;MMADHC;MTHFD1;MTHFS;NADK2;NAXE;NMNAT2;NMRK2;NUDT12;PANK2;PANK3;PARP14;PARP6;PC;PDXK;PDZD11;PNPO;PPCS;QPRT;RBP1;RETSAT;SDC3;SLC23A2;SLC2A1;SLC46A1;SLC5A6;TCN2;THTPA;TTR;VKORC1L1</t>
  </si>
  <si>
    <t>ZBP1(DAI) mediated induction of type ...</t>
  </si>
  <si>
    <t>DHX9;IKBKG;IRF3;NFKB2;NFKBIA;NKIRAS1;RELA;TLR3</t>
  </si>
  <si>
    <t>ZBP1(DAI) mediated induction of type I IFNs</t>
  </si>
  <si>
    <t>Interleukin-3, Interleukin-5 and GM-C...</t>
  </si>
  <si>
    <t>CBL;CRKL;FYN;GAB2;GRB2;IL2;IL2RA;IL2RB;IL2RG;IL3;IL5;INPPL1;JAK1;JAK2;PIK3CA;PIK3CB;PIK3R1;PRKACA;PTPN11;RAPGEF1;SHC1;SOS1;STAT5A;YWHAZ</t>
  </si>
  <si>
    <t>Interleukin-3, Interleukin-5 and GM-CSF signaling</t>
  </si>
  <si>
    <t>Metabolism of water-soluble vitamins ...</t>
  </si>
  <si>
    <t>AASDHPPT;AMN;CYB5A;CYB5R3;ENPP2;FASN;FLAD1;GPHN;GSTO1;LMBRD1;MMADHC;MTHFD1;MTHFS;NADK2;NAXE;NMNAT2;NMRK2;NUDT12;PANK2;PANK3;PARP14;PARP6;PC;PDXK;PDZD11;PNPO;PPCS;QPRT;SLC23A2;SLC2A1;SLC46A1;SLC5A6;TCN2;THTPA</t>
  </si>
  <si>
    <t>Metabolism of water-soluble vitamins and cofactors</t>
  </si>
  <si>
    <t>Meiotic synapsis</t>
  </si>
  <si>
    <t>H2AJ;H2AZ1;H2BC15;H2BC21;H2BC4;H4C1;HSPA2;RAD21;SMC1A;STAG2;SUN2;SYNE1;TERF1;TERF2IP;UBE2I</t>
  </si>
  <si>
    <t>SUMOylation of DNA methylation proteins</t>
  </si>
  <si>
    <t>BMI1;CBX4;DNMT1;PHC2;PHC3;RING1;SUMO1;UBE2I</t>
  </si>
  <si>
    <t>O-linked glycosylation of mucins</t>
  </si>
  <si>
    <t>B3GNTL1;B4GALT5;B4GALT6;GALNT18;GALNT2;GALNTL5;MUC16;MUC5B;ST3GAL2;ST3GAL3;ST3GAL4</t>
  </si>
  <si>
    <t>RHOBTB1 GTPase cycle</t>
  </si>
  <si>
    <t>CCT2;CCT7;COPS2;COPS4;CUL3;GPS1;MYO6;RBBP6;RBMX;ROCK2;SPEN;SRRM1;TRA2B;TXNL1;VIM</t>
  </si>
  <si>
    <t>RNA Polymerase I Promoter Escape</t>
  </si>
  <si>
    <t>CBX3;CCNH;ERCC2;H2AJ;H2AZ1;H2BC15;H2BC21;H2BC4;H3-3A;H4C1;MNAT1;POLR1G;POLR2E;POLR2F;UBTF</t>
  </si>
  <si>
    <t>Keratan sulfate biosynthesis</t>
  </si>
  <si>
    <t>B4GALT2;B4GALT5;B4GALT6;B4GAT1;CHST1;FMOD;OGN;ST3GAL2;ST3GAL3;ST3GAL4;ST3GAL6</t>
  </si>
  <si>
    <t>Olfactory Signaling Pathway</t>
  </si>
  <si>
    <t>GNAL;GNB1;LHX2;OR10AC1;OR14A2;OR4F6;OR51B6;OR56A5;OR8U9</t>
  </si>
  <si>
    <t>tRNA modification in the nucleus and ...</t>
  </si>
  <si>
    <t>CDKAL1;EPRS1;METTL1;NSUN2;TP53RK</t>
  </si>
  <si>
    <t>tRNA modification in the nucleus and cytosol</t>
  </si>
  <si>
    <t>Biological oxidations</t>
  </si>
  <si>
    <t>ACSM5;ADH5;AHCY;AKR1A1;ALDH1A1;ALDH2;ARNT2;BPHL;CES1;CYB5B;CYB5R3;CYP1B1;CYP27A1;CYP2W1;CYP51A1;EPHX1;FDX1;GCLC;GGT7;GSTA2;GSTA3;GSTK1;GSTO1;GSTP1;GSTT2;HSP90AB1;MAOB;MAT2A;MAT2B;MGST3;NQO2;PAOX;PAPSS1;PODXL2;PTGES3;SULT1C4;SULT4A1;TPST1;UGP2</t>
  </si>
  <si>
    <t>Deadenylation of mRNA</t>
  </si>
  <si>
    <t>CNOT1;CNOT10;CNOT11;CNOT2;CNOT3;CNOT7;CNOT8;EIF4A1;EIF4A2;EIF4B;EIF4E;EIF4G1;PABPC1;PAIP1;TNKS1BP1</t>
  </si>
  <si>
    <t>Telomere Maintenance</t>
  </si>
  <si>
    <t>ANKRD28;ATRX;CTC1;GAR1;H2AJ;H2AZ1;H2BC15;H2BC21;H2BC4;H3-3A;H4C1;NHP2;NOP10;POLR2A;POLR2B;POLR2E;POLR2F;POLR2I;POLR2J;PPP6C;PPP6R3;RPA3;RUVBL1;RUVBL2;TERF1;TERF2IP</t>
  </si>
  <si>
    <t>Formation of the cornified envelope</t>
  </si>
  <si>
    <t>CAPNS1;DSP;FURIN;KAZN;PCSK6;PKP4;SPINK5</t>
  </si>
  <si>
    <t>Processing of Capped Intronless Pre-mRNA</t>
  </si>
  <si>
    <t>CPSF1;CPSF2;CPSF4;CPSF6;CSTF2;CSTF3;FIP1L1;LSM10;NUDT21;PABPN1;SNRPD3;SNRPE;SNRPF;WDR33</t>
  </si>
  <si>
    <t>Antimicrobial peptides</t>
  </si>
  <si>
    <t>ART1;ATOX1;CCR2;CCR6;CD4;CHGA;CLU;GNLY;LYZ;PDZD11</t>
  </si>
  <si>
    <t>A tetrasaccharide linker sequence is ...</t>
  </si>
  <si>
    <t>AGRN;B3GAT3;BCAN;CSPG5;DCN;GPC1;HSPG2;NCAN;SDC3;VCAN;XYLT1</t>
  </si>
  <si>
    <t>A tetrasaccharide linker sequence is required for GAG synthesis</t>
  </si>
  <si>
    <t>Heme signaling</t>
  </si>
  <si>
    <t>CARM1;EP300;HBA1;HELZ2;HMOX1;MEF2C;MEF2D;NCOR1;NFE2L2;NRIP1;PPARGC1A;SIRT1;SLC46A1;SMARCD3;TBL1XR1;XPO1</t>
  </si>
  <si>
    <t>Role of phospholipids in phagocytosis</t>
  </si>
  <si>
    <t>AHCYL1;IGHG2;IGHG3;IGHG4;IGKC;ITPR2;PIK3CA;PIK3CB;PIK3R1;PLD2;PLD3;PLPP4;PRKCE</t>
  </si>
  <si>
    <t>Cytochrome P450 - arranged by substra...</t>
  </si>
  <si>
    <t>ARNT2;CYP1B1;CYP27A1;CYP2W1;CYP51A1;FDX1</t>
  </si>
  <si>
    <t>Cytochrome P450 - arranged by substrate type</t>
  </si>
  <si>
    <t>PIWI-interacting RNA (piRNA) biogenesis</t>
  </si>
  <si>
    <t>DDX4;HSP90AA1;PIWIL1;POLR2A;POLR2B;POLR2E;POLR2F;POLR2I;POLR2J</t>
  </si>
  <si>
    <t>Inhibition of DNA recombination at te...</t>
  </si>
  <si>
    <t>ATRX;H2AJ;H2AZ1;H2BC15;H2BC21;H2BC4;H3-3A;H4C1;POLR2A;POLR2B;POLR2E;POLR2F;POLR2I;POLR2J;TERF1;TERF2IP</t>
  </si>
  <si>
    <t>Inhibition of DNA recombination at telomere</t>
  </si>
  <si>
    <t>Collagen degradation</t>
  </si>
  <si>
    <t>ADAM10;ADAM9;COL16A1;COL9A1;COL9A2;CTSB;CTSL;FURIN;MMP3</t>
  </si>
  <si>
    <t>Metabolism of lipids</t>
  </si>
  <si>
    <t>ACADM;ACADVL;ACAT1;ACAT2;ACBD5;ACBD6;ACER2;ACHE;ACLY;ACOT1;ACSF2;ACSL1;ACSL3;ACSL4;ACSL6;AGK;AGPAT1;AGPS;AKR1B1;AKR1B15;ALDH3A2;ALOX12;ALOXE3;ARF1;ARF3;ARNT2;ARV1;ASAH1;B3GALNT1;BMX;CARM1;CBR1;CCNC;CDIPT;CDK19;CDK8;CEPT1;CERS2;CERS6;CHKB;CHPT1;CPNE1;CPNE6;CSNK1G2;CSNK2B;CTSA;CYP1B1;CYP27A1;CYP51A1;DBI;DDHD1;DDHD2;DECR1;DEGS1;DHCR24;ECHS1;ELOVL1;ELOVL4;ELOVL5;EP300;EPHX2;ESYT2;ETNPPL;FA2H;FABP3;FABP5;FABP7;FADS2;FAM120B;FAR1;FASN;FDFT1;FDX1;GBA3;GDE1;GDPD3;GGPS1;GPS2;GPX4;HACD3;HELZ2;HEXB;HMGCLL1;HMGCR;HMGCS1;HSD17B4;IDI1;INPP4A;INPP5F;INPP5J;INPPL1;KDSR;KPNB1;LIPE;LPCAT4;LPGAT1;LPIN1;LPIN2;MAPKAPK2;MBOAT2;MBTPS1;MBTPS2;MCEE;MED13;MED13L;MED14;MED15;MED16;MED19;MED21;MED24;MED25;MED28;MED6;MED8;MGLL;MID1IP1;MIGA1;MORC2;MTMR10;MTMR12;MTMR2;MTMR3;MTMR4;NCOR1;NCOR2;NDUFAB1;NFYB;OCRL;OSBP;OSBPL1A;OSBPL2;OXCT1;PCYT1A;PI4KA;PI4KB;PIAS4;PIK3C3;PIK3CA;PIK3CB;PIK3R1;PIK3R4;PIKFYVE;PIP4K2A;PIP4K2B;PIP4K2C;PISD;PLA2G15;PLAAT3;PLBD1;PLD2;PLD3;PLEKHA1;PLEKHA2;PLEKHA3;PLEKHA8;PLPP2;PLPP3;PNPLA8;PON2;PON3;PPARGC1A;PPM1L;PPP1CA;PPP1CB;PPP1CC;PPT1;PPT2;PRKAB2;PRKACA;PRKACB;PRKAG2;PTDSS1;PTEN;PTGDS;PTGES2;PTGES3;RAB14;RAB4A;RAB5A;RAN;RGL1;RUFY1;SACM1L;SAMD8;SC5D;SCAP;SCD;SCD5;SCP2;SEC23A;SELENOI;SGPP1;SIN3A;SIN3B;SLC25A1;SLC25A17;SLC44A1;SLC44A2;SLC44A5;SMARCD3;SMPD1;SP1;SPNS2;SRD5A3;SREBF1;SREBF2;STARD3;STARD3NL;STARD4;SUMO2;SYNJ1;TBL1XR1;TECR;THRAP3;TMEM86B;TNFRSF21;UBE2I;UGT8;VAPA</t>
  </si>
  <si>
    <t>Activated NTRK3 signals through RAS</t>
  </si>
  <si>
    <t>GRB2;KRAS;NTF3;NTRK3;SHC1;SOS1</t>
  </si>
  <si>
    <t>PI3K/AKT activation</t>
  </si>
  <si>
    <t>NGF;PIK3CA;PIK3CB;PIK3R1;RHOA</t>
  </si>
  <si>
    <t>HDACs deacetylate histones</t>
  </si>
  <si>
    <t>ARID4A;ARID4B;BRMS1;CHD3;CHD4;GATAD2A;GATAD2B;GPS2;H2AC12;H2AC21;H2BC15;H2BC21;H2BC4;H4C1;HDAC2;KDM1A;MTA1;MTA3;NCOR1;NCOR2;RBBP4;RBBP7;SAP18;SUDS3;TBL1XR1</t>
  </si>
  <si>
    <t>Cleavage of the damaged purine</t>
  </si>
  <si>
    <t>H2AJ;H2AZ1;H2BC15;H2BC21;H2BC4;H4C1;TERF1;TERF2IP</t>
  </si>
  <si>
    <t>Depurination</t>
  </si>
  <si>
    <t>Packaging Of Telomere Ends</t>
  </si>
  <si>
    <t>Recognition and association of DNA glycosylase with site containing an affected purine</t>
  </si>
  <si>
    <t>RIP-mediated NFkB activation via ZBP1</t>
  </si>
  <si>
    <t>DHX9;IKBKG;NFKB2;NFKBIA;NKIRAS1;RELA;TLR3</t>
  </si>
  <si>
    <t>Antigen Presentation: Folding, assemb...</t>
  </si>
  <si>
    <t>ATG14;B2M;BECN1;CALR;CANX;HLA-A;HLA-B;HLA-C;HLA-E;HLA-F;HLA-G;HSPA5;PIK3C3;PIK3R4;SEC23A;SEC31A;TAPBP</t>
  </si>
  <si>
    <t>Antigen Presentation: Folding, assembly and peptide loading of class I MHC</t>
  </si>
  <si>
    <t>Signalling to RAS</t>
  </si>
  <si>
    <t>GRB2;KRAS;MAPK14;MAPKAPK2;NGF;RALA;RALGDS;SHC1;SOS1</t>
  </si>
  <si>
    <t>NR1H3 &amp; NR1H2 regulate gene expressio...</t>
  </si>
  <si>
    <t>AGO1;APOD;APOE;EEPD1;EP300;GPS2;KDM1A;KDM4A;NCOR1;NCOR2;PLTP;TBL1XR1;TNRC6A</t>
  </si>
  <si>
    <t>NR1H3 &amp; NR1H2 regulate gene expression linked to cholesterol transport and efflux</t>
  </si>
  <si>
    <t>IRS-related events triggered by IGF1R</t>
  </si>
  <si>
    <t>AKT2;FGF1;FGF2;FGFR1;FGFR2;FRS2;GAB1;GAB2;GRB2;IGF2;KL;KRAS;PDPK1;PIK3C3;PIK3CA;PIK3CB;PIK3R1;PIK3R4;PTPN11;SOS1</t>
  </si>
  <si>
    <t>Gastrulation</t>
  </si>
  <si>
    <t>CTNNB1;EOMES;GSC;SMAD2;SMAD4;SOX2;TRIM33</t>
  </si>
  <si>
    <t>Germ layer formation at gastrulation</t>
  </si>
  <si>
    <t>Retinoid metabolism and transport</t>
  </si>
  <si>
    <t>AGRN;APOE;GPC1;HSPG2;LRP1;RBP1;RETSAT;SDC3;TTR</t>
  </si>
  <si>
    <t>SLC transporter disorders</t>
  </si>
  <si>
    <t>BSG;CP;HK1;NUP58;NUP85;NUP98;RANBP2;SEH1L;SLC11A2;SLC17A5;SLC1A1;SLC1A3;SLC20A2;SLC24A4;SLC27A4;SLC2A1;SLC3A2;SLC40A1;SLC4A4;SLC6A18;SLC6A20;SLC9A6</t>
  </si>
  <si>
    <t>Signaling by NOTCH3</t>
  </si>
  <si>
    <t>ADAM10;APH1A;EP300;FABP7;HES1;JAG2;KAT2A;KAT2B;MIB1;NCSTN;NEURL1B;PBX1;PLXND1;PSEN1;PSENEN;RBPJ;RPS27A;SNW1;STAT1;UBA52;UBB;WWC1;YBX1</t>
  </si>
  <si>
    <t>FCGR activation</t>
  </si>
  <si>
    <t>FYN;IGHG2;IGHG3;IGHG4;IGKC</t>
  </si>
  <si>
    <t>Arachidonic acid metabolism</t>
  </si>
  <si>
    <t>ALOX12;ALOXE3;CBR1;CYP1B1;EPHX2;GPX4;MAPKAPK2;PON2;PON3;PTGDS;PTGES2;PTGES3</t>
  </si>
  <si>
    <t>Diseases of mitotic cell cycle</t>
  </si>
  <si>
    <t>ANAPC11;ANAPC15;ANAPC5;ANAPC7;ATRX;CCND2;CCND3;CDC26;CDC27;CDKN1B;CDKN1C;E2F1;TFDP1</t>
  </si>
  <si>
    <t>Tristetraprolin (TTP, ZFP36) binds an...</t>
  </si>
  <si>
    <t>EXOSC1;EXOSC3;EXOSC4;EXOSC9;MAPKAPK2;TNPO1;YWHAB;ZFP36</t>
  </si>
  <si>
    <t>Tristetraprolin (TTP, ZFP36) binds and destabilizes mRNA</t>
  </si>
  <si>
    <t>Nonhomologous End-Joining (NHEJ)</t>
  </si>
  <si>
    <t>BARD1;H2BC15;H2BC21;H2BC4;H4C1;MDC1;NSD2;PIAS4;POLL;TDP2;TP53BP1;UBE2V2;XRCC5;XRCC6</t>
  </si>
  <si>
    <t>Heparan sulfate/heparin (HS-GAG) meta...</t>
  </si>
  <si>
    <t>AGRN;B3GAT3;BCAN;CSPG5;DCN;GPC1;HS3ST1;HS3ST4;HS6ST2;HS6ST3;HSPG2;IDS;NCAN;NDST1;NDST3;SDC3;VCAN;XYLT1</t>
  </si>
  <si>
    <t>Heparan sulfate/heparin (HS-GAG) metabolism</t>
  </si>
  <si>
    <t>NR1H2 and NR1H3-mediated signaling</t>
  </si>
  <si>
    <t>AGO1;APOD;APOE;EEPD1;EP300;FASN;GPS2;KDM1A;KDM4A;NCOR1;NCOR2;NRIP1;PLTP;SCD;SREBF1;TBL1XR1;TNRC6A</t>
  </si>
  <si>
    <t>Gene Silencing by RNA</t>
  </si>
  <si>
    <t>AGO1;DDX4;DROSHA;ELAC2;H2AJ;H2AZ1;H2BC15;H2BC21;H2BC4;H3-3A;H4C1;HSP90AA1;IPO8;NUP58;NUP85;NUP98;PIWIL1;POLR2A;POLR2B;POLR2E;POLR2F;POLR2I;POLR2J;RAN;RANBP2;SEH1L;TNRC6A;TSN;TSNAX;XPO5</t>
  </si>
  <si>
    <t>Interleukin-6 signaling</t>
  </si>
  <si>
    <t>CBL;IL6;IL6ST;JAK1;JAK2;PTPN11;STAT1;STAT3;TYK2</t>
  </si>
  <si>
    <t>Visual phototransduction</t>
  </si>
  <si>
    <t>AGRN;APOE;CALM1;CNGA1;DHRS3;FNTA;GNB1;GPC1;HSPG2;LRP1;METAP2;MYO7A;NAPEPLD;PRKCA;RBP1;RDH10;RETSAT;SDC3;TTR</t>
  </si>
  <si>
    <t>Signaling by NOTCH</t>
  </si>
  <si>
    <t>ACTA2;ADAM10;AGO1;APH1A;ARRB1;ATP2A2;CCNC;CDK8;CNTN1;CUL1;DNER;E2F1;EP300;FABP7;FBXW7;FCER2;FURIN;GZMB;H2AJ;H2AZ1;H2BC15;H2BC21;H2BC4;H3-3A;H4C1;HDAC11;HDAC2;HDAC5;HDAC6;HES1;HIF1A;ITCH;JAG2;KAT2A;KAT2B;MIB1;NCOR1;NCOR2;NCSTN;NEURL1B;PBX1;PLXND1;POFUT1;PRKCI;PSEN1;PSENEN;PSMA1;PSMA2;PSMA3;PSMA4;PSMB1;PSMB2;PSMB3;PSMB4;PSMB5;PSMB6;PSMB7;PSMB8;PSMC1;PSMC5;PSMC6;PSMD1;PSMD10;PSMD11;PSMD12;PSMD13;PSMD14;PSMD2;PSMD3;PSMD4;PSMD6;PSMD7;PSMD8;PSME1;PSME2;RBPJ;RBX1;RPS27A;SEL1L;SEM1;SIRT6;SKP1;SNW1;ST3GAL3;ST3GAL4;ST3GAL6;STAT1;TBL1XR1;TFDP1;TLE2;TLE4;TNRC6A;UBA52;UBB;WWC1;YBX1;YWHAZ</t>
  </si>
  <si>
    <t>Meiosis</t>
  </si>
  <si>
    <t>H2AJ;H2AZ1;H2BC15;H2BC21;H2BC4;H3-3A;H4C1;HSPA2;MLH3;RAD21;RPA3;SMC1A;STAG2;SUN2;SYNE1;TERF1;TERF2IP;UBE2I</t>
  </si>
  <si>
    <t>Fatty acid metabolism</t>
  </si>
  <si>
    <t>ACADM;ACADVL;ACBD5;ACBD6;ACLY;ACOT1;ACSF2;ACSL1;ACSL3;ACSL4;ACSL6;ALDH3A2;ALOX12;ALOXE3;CBR1;CYP1B1;DBI;DECR1;ECHS1;ELOVL1;ELOVL4;ELOVL5;EPHX2;FADS2;FASN;GPX4;HACD3;HSD17B4;MAPKAPK2;MCEE;MID1IP1;MORC2;NDUFAB1;PON2;PON3;PPT1;PPT2;PRKAB2;PRKAG2;PTGDS;PTGES2;PTGES3;SCD;SCD5;SCP2;SLC25A1;SLC25A17;TECR</t>
  </si>
  <si>
    <t>RNA Polymerase I Promoter Opening</t>
  </si>
  <si>
    <t>H2AJ;H2AZ1;H2BC15;H2BC21;H2BC4;H3-3A;H4C1;MAPK3;MBD2;UBTF</t>
  </si>
  <si>
    <t>TP53 Regulates Transcription of Genes...</t>
  </si>
  <si>
    <t>CARM1;E2F4;EP300;GADD45A;PRMT1;TFDP1;ZNF385A</t>
  </si>
  <si>
    <t>TP53 Regulates Transcription of Genes Involved in G2 Cell Cycle Arrest</t>
  </si>
  <si>
    <t>Transcriptional regulation by small RNAs</t>
  </si>
  <si>
    <t>AGO1;H2AJ;H2AZ1;H2BC15;H2BC21;H2BC4;H3-3A;H4C1;IPO8;NUP58;NUP85;NUP98;POLR2A;POLR2B;POLR2E;POLR2F;POLR2I;POLR2J;RAN;RANBP2;SEH1L;TNRC6A</t>
  </si>
  <si>
    <t>STING mediated induction of host immu...</t>
  </si>
  <si>
    <t>IFI16;IRF3;STAT6;XRCC5;XRCC6</t>
  </si>
  <si>
    <t>STING mediated induction of host immune responses</t>
  </si>
  <si>
    <t>Reproduction</t>
  </si>
  <si>
    <t>CD9;H2AJ;H2AZ1;H2BC15;H2BC21;H2BC4;H3-3A;H4C1;HSPA2;MLH3;RAD21;RPA3;SMC1A;STAG2;SUN2;SYNE1;TERF1;TERF2IP;UBE2I</t>
  </si>
  <si>
    <t>Nucleotide catabolism</t>
  </si>
  <si>
    <t>ENTPD4;ENTPD6;NUDT9;SAMHD1;UPP1</t>
  </si>
  <si>
    <t>GAB1 signalosome</t>
  </si>
  <si>
    <t>CSK;GAB1;GRB2;PIK3CA;PIK3R1;PTPN11;PXN</t>
  </si>
  <si>
    <t>Epigenetic regulation of gene expression</t>
  </si>
  <si>
    <t>AEBP2;ARID4B;BAZ1B;CBX3;CCNH;CHD3;CHD4;DEK;DNMT1;EHMT2;EP300;ERCC2;GATAD2A;GATAD2B;GSK3B;H2AJ;H2AZ1;H2BC15;H2BC21;H2BC4;H3-3A;H4C1;HDAC2;KAT2A;KAT2B;MBD2;MNAT1;MTA1;MTA3;PHF1;POLR1G;POLR2E;POLR2F;RBBP4;RBBP7;SAP130;SAP18;SF3B1;SIN3A;SIN3B;SIRT1;SMARCA5;SUDS3;SUZ12;TET3;UBTF</t>
  </si>
  <si>
    <t>Aberrant regulation of mitotic cell c...</t>
  </si>
  <si>
    <t>ANAPC11;ANAPC15;ANAPC5;ANAPC7;CCND2;CCND3;CDC26;CDC27;CDKN1B;CDKN1C;E2F1;TFDP1</t>
  </si>
  <si>
    <t>Aberrant regulation of mitotic cell cycle due to RB1 defects</t>
  </si>
  <si>
    <t>Antigen processing-Cross presentation</t>
  </si>
  <si>
    <t>B2M;CALR;CD14;CTSL;CYBA;HLA-A;HLA-B;HLA-C;HLA-E;HLA-F;HLA-G;HMGB1;IKBKG;MRC1;PSMA1;PSMA2;PSMA3;PSMA4;PSMB1;PSMB2;PSMB3;PSMB4;PSMB5;PSMB6;PSMB7;PSMB8;PSMC1;PSMC5;PSMC6;PSMD1;PSMD10;PSMD11;PSMD12;PSMD13;PSMD14;PSMD2;PSMD3;PSMD4;PSMD6;PSMD7;PSMD8;PSME1;PSME2;RPS27A;S100A1;SEC61A1;SEC61A2;SEC61B;SEC61G;SEM1;SNAP23;TAPBP;UBA52;UBB;VAMP3;VAMP8</t>
  </si>
  <si>
    <t>mRNA decay by 3' to 5' exoribonuclease</t>
  </si>
  <si>
    <t>EXOSC1;EXOSC3;EXOSC4;EXOSC9;HBS1L;NT5C3B</t>
  </si>
  <si>
    <t>tRNA processing in the nucleus</t>
  </si>
  <si>
    <t>CPSF1;CPSF4;CSTF2;DDX1;ELAC2;FAM98B;NUP58;NUP85;NUP98;RAN;RANBP2;RPP14;RTCB;SEH1L;TSEN15;XPOT</t>
  </si>
  <si>
    <t>Biosynthesis of the N-glycan precurso...</t>
  </si>
  <si>
    <t>ALG12;CMAS;CTSA;DPM1;DPM3;GFPT1;GFUS;GMPPA;NUS1;PMM1;SLC17A5;SRD5A3;ST3GAL2;ST3GAL3;ST3GAL4;ST3GAL5;ST3GAL6;ST6GALNAC6;ST8SIA3;ST8SIA5</t>
  </si>
  <si>
    <t>Biosynthesis of the N-glycan precursor (dolichol lipid-linked oligosaccharide, LLO) and transfer to a nascent protein</t>
  </si>
  <si>
    <t>Deposition of new CENPA-containing nu...</t>
  </si>
  <si>
    <t>H2AJ;H2AZ1;H2BC15;H2BC21;H2BC4;H4C1;ITGB3BP;NPM1;RBBP4;RBBP7;RSF1;RUVBL1;SMARCA5</t>
  </si>
  <si>
    <t>Deposition of new CENPA-containing nucleosomes at the centromere</t>
  </si>
  <si>
    <t>Nucleosome assembly</t>
  </si>
  <si>
    <t>Gene and protein expression by JAK-ST...</t>
  </si>
  <si>
    <t>ANXA2;ARF1;CAPZA1;CDC42;CFL1;CNN2;GSTA2;GSTO1;HNRNPA2B1;HNRNPDL;HSPA9;IL10;LCP1;MIF;MSN;PDCD4;PITPNA;PPIA;PSME2;RALA;RAP1B;RPLP0;SERPINB2;SNRPA1;SOD2;STAT4;TCP1</t>
  </si>
  <si>
    <t>Gene and protein expression by JAK-STAT signaling after Interleukin-12 stimulation</t>
  </si>
  <si>
    <t>Endogenous sterols</t>
  </si>
  <si>
    <t>ARNT2;CYP1B1;CYP27A1;CYP51A1;FDX1</t>
  </si>
  <si>
    <t>RNA Polymerase III Transcription Init...</t>
  </si>
  <si>
    <t>GTF3A;GTF3C1;GTF3C6;POLR2E;POLR2F;POLR3A;POLR3GL;POU2F1;SNAPC5</t>
  </si>
  <si>
    <t>RNA Polymerase III Transcription Initiation</t>
  </si>
  <si>
    <t>RMTs methylate histone arginines</t>
  </si>
  <si>
    <t>ARID1B;CARM1;COPRS;H2AC12;H2AC21;H2AJ;H2AZ1;H4C1;JAK2;PRMT1;PRMT5;PRMT7;RBBP7;RPS2;SMARCA2;SMARCA4;SMARCB1;SMARCC2;SMARCD3;SMARCE1;WDR5</t>
  </si>
  <si>
    <t>Sulfur amino acid metabolism</t>
  </si>
  <si>
    <t>AHCY;CBS;CDO1;ENOPH1;GOT1;GOT2;MPST;TXN2</t>
  </si>
  <si>
    <t>POLR2E;POLR2F;POLR3A;POLR3GL;POU2F1;SNAPC5</t>
  </si>
  <si>
    <t>RNA Polymerase III Transcription Initiation From Type 3 Promoter</t>
  </si>
  <si>
    <t>Assembly of the ORC complex at the or...</t>
  </si>
  <si>
    <t>H2AJ;H2AZ1;H2BC15;H2BC21;H2BC4;H3-3A;H4C1;KPNB1</t>
  </si>
  <si>
    <t>Assembly of the ORC complex at the origin of replication</t>
  </si>
  <si>
    <t>tRNA Aminoacylation</t>
  </si>
  <si>
    <t>AARS1;AIMP1;CARS1;DARS1;EEF1E1;EPRS1;FARSA;GARS1;HARS1;KARS1;LARS1;LARS2;NARS1;PPA1;QARS1;RARS1;SARS1;TARS2;YARS1</t>
  </si>
  <si>
    <t>Platelet activation, signaling and ag...</t>
  </si>
  <si>
    <t>A2M;AAMP;ACTN2;ACTN4;ALDOA;ANXA5;APBB1IP;APLP2;APP;ARRB1;CALM1;CAP1;CD63;CD9;CDC37L1;CDC42;CFD;CFL1;CLU;CSK;DAGLB;DGKB;DGKE;DGKG;DGKZ;ENDOD1;F13A1;FAM3C;FCER1G;FLNA;FN1;FYN;GAS6;GNA11;GNAI1;GNAI2;GNAI3;GNAQ;GNB1;GNB2;GNG2;GNG7;GP1BB;GRB2;GTPBP2;HABP4;HSPA5;IGF2;ITPR2;LAMP2;MAGED2;MANF;MAPK1;MAPK14;MAPK3;MGLL;OLA1;P2RY1;P2RY12;PCDH7;PDPK1;PECAM1;PFN1;PIK3CA;PIK3CB;PIK3R1;PPIA;PRKCA;PRKCB;PRKCE;PRKCZ;PROS1;PTK2;PTPN11;RAF1;RAP1A;RAP1B;RAPGEF4;RHOA;RHOB;SCCPDH;SCG3;SELENOP;SELP;SERPINA1;SERPINF2;SHC1;SOS1;SPARC;SRGN;TAGLN2;TF;TGFB1;TIMP1;TIMP3;TLN1;TMSB4X;TUBA4A;VEGFA;VEGFB;VTI1B;VWF;WDR1;YWHAZ</t>
  </si>
  <si>
    <t>Platelet activation, signaling and aggregation</t>
  </si>
  <si>
    <t>GTF3C1;GTF3C6;POLR2E;POLR2F;POLR3A;POLR3GL</t>
  </si>
  <si>
    <t>RNA Polymerase III Transcription Initiation From Type 2 Promoter</t>
  </si>
  <si>
    <t>Defective pyroptosis</t>
  </si>
  <si>
    <t>DNMT1;H2AJ;H2AZ1;H2BC15;H2BC21;H2BC4;H3-3A;H4C1;RBBP4;RBBP7;SUZ12</t>
  </si>
  <si>
    <t>SUMOylation of DNA damage response an...</t>
  </si>
  <si>
    <t>BMI1;CBX4;CDKN2A;CETN2;MDC1;NSMCE2;NUP58;NUP85;NUP98;PARP1;PHC2;PHC3;PIAS1;PIAS2;PIAS4;PML;RAD21;RANBP2;RING1;SEH1L;SMC1A;STAG2;SUMO1;SUMO2;SUMO3;UBE2I</t>
  </si>
  <si>
    <t>SUMOylation of DNA damage response and repair proteins</t>
  </si>
  <si>
    <t>Erythropoietin activates Phosphoinosi...</t>
  </si>
  <si>
    <t>EPO;GAB1;JAK2;PIK3CA;PIK3CB;PIK3R1</t>
  </si>
  <si>
    <t>Erythropoietin activates Phosphoinositide-3-kinase (PI3K)</t>
  </si>
  <si>
    <t>SUMOylation of RNA binding proteins</t>
  </si>
  <si>
    <t>BMI1;CBX4;HNRNPK;NUP58;NUP85;NUP98;PHC2;PHC3;RANBP2;RING1;SEH1L;SUMO1;SUMO2;UBE2I</t>
  </si>
  <si>
    <t>Nuclear Pore Complex (NPC) Disassembly</t>
  </si>
  <si>
    <t>NEK7;NUP58;NUP85;NUP98;RANBP2;SEH1L</t>
  </si>
  <si>
    <t>NOTCH4 Activation and Transmission of...</t>
  </si>
  <si>
    <t>ADAM10;APH1A;NCSTN;PSEN1;PSENEN;YWHAZ</t>
  </si>
  <si>
    <t>NOTCH4 Activation and Transmission of Signal to the Nucleus</t>
  </si>
  <si>
    <t>Transcriptional activity of SMAD2/SMA...</t>
  </si>
  <si>
    <t>CCNC;CCNK;CDK8;CDK9;COL1A2;E2F4;EP300;FURIN;JUNB;MAPK1;MAPK3;NCOR1;NCOR2;PARP1;PPM1A;RNF111;RPS27A;SKI;SKIL;SMAD2;SMAD4;SMAD7;SNW1;SP1;STAT1;TFDP1;TRIM33;UBA52;UBB;UBE2D3;USP9X;YBX1</t>
  </si>
  <si>
    <t>Transcriptional activity of SMAD2/SMAD3:SMAD4 heterotrimer</t>
  </si>
  <si>
    <t>Endosomal/Vacuolar pathway</t>
  </si>
  <si>
    <t>B2M;CTSL;HLA-A;HLA-B;HLA-C;HLA-E;HLA-F;HLA-G</t>
  </si>
  <si>
    <t>Interleukin-20 family signaling</t>
  </si>
  <si>
    <t>IL19;IL20;IL22;IL24;IL26;JAK1;JAK2;PTPN11;STAT1;STAT2;STAT3;STAT4;STAT5A;TYK2</t>
  </si>
  <si>
    <t>FGFR2 mutant receptor activation</t>
  </si>
  <si>
    <t>FGF1;FGF2;FGFR2;GTF2F1;POLR2A;POLR2B;POLR2E;POLR2F;POLR2I;POLR2J</t>
  </si>
  <si>
    <t>Signaling by FGFR2 IIIa TM</t>
  </si>
  <si>
    <t>HS-GAG biosynthesis</t>
  </si>
  <si>
    <t>AGRN;GPC1;HS3ST1;HS3ST4;HS6ST2;HS6ST3;HSPG2;NDST1;NDST3;SDC3</t>
  </si>
  <si>
    <t>Sphingolipid metabolism</t>
  </si>
  <si>
    <t>ACER2;ALDH3A2;ASAH1;B3GALNT1;CERS2;CERS6;CSNK1G2;CTSA;DEGS1;ESYT2;FA2H;GBA3;HEXB;KDSR;OSBP;PLPP2;PLPP3;PPM1L;SAMD8;SGPP1;SMPD1;SPNS2;UGT8;VAPA</t>
  </si>
  <si>
    <t>Mitochondrial tRNA aminoacylation</t>
  </si>
  <si>
    <t>GARS1;KARS1;LARS2;QARS1;TARS2</t>
  </si>
  <si>
    <t>Mitochondrial translation initiation</t>
  </si>
  <si>
    <t>AURKAIP1;GADD45GIP1;MRPL10;MRPL11;MRPL13;MRPL18;MRPL2;MRPL21;MRPL23;MRPL27;MRPL3;MRPL33;MRPL34;MRPL35;MRPL39;MRPL40;MRPL41;MRPL47;MRPL48;MRPL49;MRPL51;MRPL52;MRPL54;MRPL58;MRPS10;MRPS14;MRPS15;MRPS16;MRPS18A;MRPS21;MRPS22;MRPS23;MRPS25;MRPS26;MRPS27;MRPS28;MRPS33;MRPS34;MRPS35;PTCD3</t>
  </si>
  <si>
    <t>Mitochondrial translation termination</t>
  </si>
  <si>
    <t>RNA Polymerase I Promoter Clearance</t>
  </si>
  <si>
    <t>CBX3;CCNH;CHD3;CHD4;EHMT2;ERCC2;GATAD2A;GATAD2B;H2AJ;H2AZ1;H2BC15;H2BC21;H2BC4;H3-3A;H4C1;HDAC2;KAT2A;KAT2B;MAPK3;MBD2;MNAT1;MTA1;MTA3;POLR1G;POLR2E;POLR2F;RBBP4;RBBP7;UBTF</t>
  </si>
  <si>
    <t>RNA Polymerase I Transcription</t>
  </si>
  <si>
    <t>Role of LAT2/NTAL/LAB on calcium mobi...</t>
  </si>
  <si>
    <t>FYN;GAB2;GRB2;IGKC;PDPK1;PIK3CA;PIK3CB;PIK3R1;SHC1;SOS1</t>
  </si>
  <si>
    <t>Role of LAT2/NTAL/LAB on calcium mobilization</t>
  </si>
  <si>
    <t>Defective TPR may confer susceptibili...</t>
  </si>
  <si>
    <t>NUP58;NUP85;NUP98;RANBP2;SEH1L</t>
  </si>
  <si>
    <t>Defective TPR may confer susceptibility towards thyroid papillary carcinoma (TPC)</t>
  </si>
  <si>
    <t>Regulation of Glucokinase by Glucokin...</t>
  </si>
  <si>
    <t>Regulation of Glucokinase by Glucokinase Regulatory Protein</t>
  </si>
  <si>
    <t>Plasma lipoprotein assembly</t>
  </si>
  <si>
    <t>A2M;APOE;P4HB;PRKACA;PRKACB</t>
  </si>
  <si>
    <t>Trafficking and processing of endosom...</t>
  </si>
  <si>
    <t>CTSB;CTSL;TLR3;TLR7;TLR8</t>
  </si>
  <si>
    <t>Trafficking and processing of endosomal TLR</t>
  </si>
  <si>
    <t>Cytosolic tRNA aminoacylation</t>
  </si>
  <si>
    <t>AARS1;AIMP1;CARS1;DARS1;EEF1E1;EPRS1;FARSA;GARS1;HARS1;KARS1;LARS1;NARS1;PPA1;QARS1;RARS1;SARS1;YARS1</t>
  </si>
  <si>
    <t>Cell recruitment (pro-inflammatory re...</t>
  </si>
  <si>
    <t>C3;C3AR1;CASP1;HMOX1;HSP90AB1;IL18;IL1A;IL1B;NFKB2;RELA;SUGT1;TXN;TXNIP</t>
  </si>
  <si>
    <t>Cell recruitment (pro-inflammatory response)</t>
  </si>
  <si>
    <t>Purinergic signaling in leishmaniasis...</t>
  </si>
  <si>
    <t>Purinergic signaling in leishmaniasis infection</t>
  </si>
  <si>
    <t>Homology Directed Repair</t>
  </si>
  <si>
    <t>BARD1;H2BC15;H2BC21;H2BC4;H4C1;MDC1;NSD2;PARP1;PIAS4;RAD9A;RPA3;RPS27A;SEM1;SIRT6;SUMO2;TP53BP1;UBA52;UBB;UBE2I;UBE2V2</t>
  </si>
  <si>
    <t>Vitamin C (ascorbate) metabolism</t>
  </si>
  <si>
    <t>CYB5A;CYB5R3;GSTO1;SLC23A2;SLC2A1</t>
  </si>
  <si>
    <t>HDR through Homologous Recombination ...</t>
  </si>
  <si>
    <t>BARD1;H2BC15;H2BC21;H2BC4;H4C1;MDC1;NSD2;PIAS4;RAD9A;RPA3;RPS27A;SEM1;SIRT6;SUMO2;TP53BP1;UBA52;UBB;UBE2I;UBE2V2</t>
  </si>
  <si>
    <t>HDR through Homologous Recombination (HRR) or Single Strand Annealing (SSA)</t>
  </si>
  <si>
    <t>Processing of DNA double-strand break...</t>
  </si>
  <si>
    <t>BARD1;H2BC15;H2BC21;H2BC4;H4C1;MDC1;NSD2;PIAS4;RAD9A;RPA3;RPS27A;SIRT6;SUMO2;TP53BP1;UBA52;UBB;UBE2I;UBE2V2</t>
  </si>
  <si>
    <t>Processing of DNA double-strand break ends</t>
  </si>
  <si>
    <t>RNA polymerase II transcribes snRNA g...</t>
  </si>
  <si>
    <t>CCNK;CDK9;ELL2;GTF2A2;GTF2F1;ICE2;INTS10;INTS3;INTS6;POLR2A;POLR2B;POLR2E;POLR2F;POLR2I;POLR2J;POU2F1;RPRD1A;RPRD1B;RPRD2;SNAPC5;SP1;SSU72;SUPT4H1;SUPT5H;TAF13</t>
  </si>
  <si>
    <t>RNA polymerase II transcribes snRNA genes</t>
  </si>
  <si>
    <t>Costimulation by the CD28 family</t>
  </si>
  <si>
    <t>AKT2;AKT3;CD28;CD3D;CD3E;CD4;CD80;CD86;CDC42;CSK;FYN;GRAP2;GRB2;HLA-DPA1;HLA-DPB1;HLA-DQA1;HLA-DQA2;HLA-DQB1;HLA-DQB2;HLA-DRA;HLA-DRB1;PAK1;PAK3;PDCD1;PDCD1LG2;PDPK1;PIK3CA;PIK3R1;PPP2CA;PPP2CB;PPP2R1A;PPP2R5B;PPP2R5C;PTPN11;RICTOR</t>
  </si>
  <si>
    <t>DNA Repair</t>
  </si>
  <si>
    <t>ADPRS;ALKBH5;APBB1;BAP1;BARD1;BAZ1B;CCNH;CETN2;COPS2;COPS3;COPS4;COPS5;COPS6;COPS8;CUL4B;DDB1;EP300;ERCC2;ERCC5;EYA3;FANCE;FTO;GPS1;H2AJ;H2AZ1;H2BC15;H2BC21;H2BC4;H4C1;HMGN1;ISG15;KDM4A;KDM4B;MAPK8;MBD4;MDC1;MNAT1;NSD2;PARP1;PIAS1;PIAS4;POLB;POLI;POLL;POLR2A;POLR2B;POLR2E;POLR2F;POLR2I;POLR2J;PRPF19;RAD23A;RAD23B;RAD9A;RBX1;RCHY1;RNF111;RPA3;RPS27A;RUVBL1;SEM1;SIRT6;SMARCA5;SUMO1;SUMO2;SUMO3;TCEA1;TDP2;TERF1;TERF2IP;TP53BP1;UBA52;UBB;UBE2B;UBE2I;UBE2V2;USP10;VCP;XPA;XRCC5;XRCC6;YY1</t>
  </si>
  <si>
    <t>TCR signaling</t>
  </si>
  <si>
    <t>BTRC;CD3D;CD3E;CD4;CDC34;CSK;CUL1;EVL;FBXW11;GRAP2;HLA-DPA1;HLA-DPB1;HLA-DQA1;HLA-DQA2;HLA-DQB1;HLA-DQB2;HLA-DRA;HLA-DRB1;IKBKG;NCK1;NFKBIA;PAK1;PAK3;PDPK1;PIK3CA;PIK3CB;PIK3R1;PSMA1;PSMA2;PSMA3;PSMA4;PSMB1;PSMB2;PSMB3;PSMB4;PSMB5;PSMB6;PSMB7;PSMB8;PSMC1;PSMC5;PSMC6;PSMD1;PSMD10;PSMD11;PSMD12;PSMD13;PSMD14;PSMD2;PSMD3;PSMD4;PSMD6;PSMD7;PSMD8;PSME1;PSME2;PTEN;PTPRJ;RELA;RPS27A;SEM1;SKP1;TAB2;UBA52;UBB;UBE2D2;UBE2V1;VASP</t>
  </si>
  <si>
    <t>DNA Double-Strand Break Repair</t>
  </si>
  <si>
    <t>APBB1;BAP1;BARD1;BAZ1B;EYA3;H2BC15;H2BC21;H2BC4;H4C1;KDM4A;KDM4B;MAPK8;MDC1;NSD2;PARP1;PIAS4;POLL;RAD9A;RPA3;RPS27A;SEM1;SIRT6;SMARCA5;SUMO1;SUMO2;TDP2;TP53BP1;UBA52;UBB;UBE2I;UBE2V2;XRCC5;XRCC6</t>
  </si>
  <si>
    <t>Early SARS-CoV-2 Infection Events</t>
  </si>
  <si>
    <t>AGRN;BECN1;CHMP3;CHMP4A;CHMP4B;CHMP7;CTSL;DDX5;FURIN;GPC1;HSPG2;ISCU;PIK3C3;PIK3R4;SDC3;UVRAG;VCP;VHL</t>
  </si>
  <si>
    <t>ERCC6 (CSB) and EHMT2 (G9a) positivel...</t>
  </si>
  <si>
    <t>CBX3;CHD3;CHD4;EHMT2;GATAD2A;GATAD2B;H2AJ;H2AZ1;H2BC15;H2BC21;H2BC4;H3-3A;H4C1;HDAC2;MTA1;MTA3;RBBP4;RBBP7</t>
  </si>
  <si>
    <t>ERCC6 (CSB) and EHMT2 (G9a) positively regulate rRNA expression</t>
  </si>
  <si>
    <t>Cell junction organization</t>
  </si>
  <si>
    <t>CADM1;CADM2;CADM3;CD151;CDH11;CDH13;CDH2;CLDN10;CLDN2;CTNNA1;CTNNB1;CTNND1;DST;FERMT2;FLNA;ITGB1;ITGB4;NECTIN1;NECTIN3;PARVA;PARVB;PLEC;PRKCI;PXN;VASP</t>
  </si>
  <si>
    <t>Regulation of IFNA/IFNB signaling</t>
  </si>
  <si>
    <t>IFNA6;IFNAR1;IFNAR2;JAK1;PTPN11;STAT1;STAT2;TYK2</t>
  </si>
  <si>
    <t>Diseases associated with the TLR sign...</t>
  </si>
  <si>
    <t>CD14;HMGB1;IKBKG;NFKB2;NFKBIA;RELA;S100A1;TLR3;TRAF3</t>
  </si>
  <si>
    <t>Diseases associated with the TLR signaling cascade</t>
  </si>
  <si>
    <t>Diseases of Immune System</t>
  </si>
  <si>
    <t>Smooth Muscle Contraction</t>
  </si>
  <si>
    <t>ACTA2;ALDH2;ANXA1;ANXA2;ANXA6;CALM1;GUCY1A2;MYH11;MYL6;MYL6B;MYL9;MYLK;PAK1;PXN;SORBS1;SORBS3;TLN1;TPM1;TPM2;TPM3;TPM4</t>
  </si>
  <si>
    <t>ATF6 (ATF6-alpha) activates chaperones</t>
  </si>
  <si>
    <t>ATF4;CALR;HSPA5;MBTPS1;MBTPS2;NFYB;XBP1</t>
  </si>
  <si>
    <t>Cholesterol biosynthesis</t>
  </si>
  <si>
    <t>ACAT2;ARV1;CYP51A1;DHCR24;FDFT1;GGPS1;HMGCR;HMGCS1;IDI1;SC5D;SREBF1;SREBF2</t>
  </si>
  <si>
    <t>HCMV Late Events</t>
  </si>
  <si>
    <t>CHMP3;CHMP4A;CHMP4B;CHMP7;DBP;H2AC12;H2AC21;H2BC15;H2BC21;H2BC4;H4C1;HNRNPK;NUP58;NUP85;NUP98;RANBP2;SEH1L;SNF8;TSG101;UBAP1;VPS25;VPS28;VPS37D;VPS4A</t>
  </si>
  <si>
    <t>Regulation of IFNG signaling</t>
  </si>
  <si>
    <t>IFNGR1;IFNGR2;JAK1;JAK2;PIAS1;PTPN11;PTPN2;STAT1;SUMO1</t>
  </si>
  <si>
    <t>Constitutive Signaling by NOTCH1 HD+P...</t>
  </si>
  <si>
    <t>ADAM10;APH1A;CCNC;CDK8;CUL1;EP300;FBXW7;HDAC11;HDAC2;HDAC5;HDAC6;HES1;JAG2;KAT2A;KAT2B;MIB1;NCOR1;NCOR2;NCSTN;NEURL1B;PSEN1;PSENEN;RBPJ;RBX1;RPS27A;SKP1;SNW1;TBL1XR1;UBA52;UBB</t>
  </si>
  <si>
    <t>Constitutive Signaling by NOTCH1 HD+PEST Domain Mutants</t>
  </si>
  <si>
    <t>Constitutive Signaling by NOTCH1 PEST...</t>
  </si>
  <si>
    <t>Constitutive Signaling by NOTCH1 PEST Domain Mutants</t>
  </si>
  <si>
    <t>Signaling by NOTCH1 HD+PEST Domain Mu...</t>
  </si>
  <si>
    <t>Signaling by NOTCH1 HD+PEST Domain Mutants in Cancer</t>
  </si>
  <si>
    <t>Signaling by NOTCH1 PEST Domain Mutan...</t>
  </si>
  <si>
    <t>Signaling by NOTCH1 PEST Domain Mutants in Cancer</t>
  </si>
  <si>
    <t>Signaling by NOTCH1 in Cancer</t>
  </si>
  <si>
    <t>Nuclear signaling by ERBB4</t>
  </si>
  <si>
    <t>ADAP1;APH1A;APOE;GFAP;MXD4;NCOR1;NCSTN;NRG1;NRG3;PGR;PSEN1;PSENEN;S100B;SPARC;STAT5A;STMN1;TAB2;WWOX;YAP1</t>
  </si>
  <si>
    <t>TRAF6 mediated NF-kB activation</t>
  </si>
  <si>
    <t>APP;HMGB1;IFIH1;IKBKG;MAVS;NFKB2;NFKBIA;NKIRAS1;RELA;S100B</t>
  </si>
  <si>
    <t>Chromosome Maintenance</t>
  </si>
  <si>
    <t>ANKRD28;ATRX;CTC1;GAR1;H2AJ;H2AZ1;H2BC15;H2BC21;H2BC4;H3-3A;H4C1;ITGB3BP;NHP2;NOP10;NPM1;POLR2A;POLR2B;POLR2E;POLR2F;POLR2I;POLR2J;PPP6C;PPP6R3;RBBP4;RBBP7;RPA3;RSF1;RUVBL1;RUVBL2;SMARCA5;TERF1;TERF2IP</t>
  </si>
  <si>
    <t>Nuclear Envelope Breakdown</t>
  </si>
  <si>
    <t>BANF1;CTDNEP1;EMD;LEMD3;LPIN1;LPIN2;NEK7;NUP58;NUP85;NUP98;PRKCA;PRKCB;RANBP2;SEH1L;VRK1</t>
  </si>
  <si>
    <t>Negative regulation of FLT3</t>
  </si>
  <si>
    <t>CBL;CSK;PTPRJ;RPS27A;UBA52;UBB</t>
  </si>
  <si>
    <t>mRNA Splicing - Minor Pathway</t>
  </si>
  <si>
    <t>DDX42;EFTUD2;GTF2F1;POLR2A;POLR2B;POLR2E;POLR2F;POLR2I;POLR2J;SF3B1;SF3B2;SF3B3;SF3B6;SNRNP25;SNRPD1;SNRPD2;SNRPD3;SNRPE;SNRPF;SRSF1;SRSF2;SRSF6;SRSF7;TXNL4A;YBX1</t>
  </si>
  <si>
    <t>Signaling by MET</t>
  </si>
  <si>
    <t>ARF6;CBL;CRKL;EPS15;GAB1;GGA3;GRB2;HGS;ITGA2;ITGB1;KRAS;LAMB1;LAMB2;PIK3CA;PIK3R1;PTK2;PTPN11;PTPN2;PTPRJ;RAB4A;RANBP9;RAP1A;RAP1B;RAPGEF1;RPS27A;SH3GL2;SH3GL3;SHC1;SOS1;SPINT2;STAT3;UBA52;UBB</t>
  </si>
  <si>
    <t>RUNX1 regulates transcription of gene...</t>
  </si>
  <si>
    <t>CCNH;GATA2;GATA3;H2AJ;H2AZ1;H2BC15;H2BC21;H2BC4;H3-3A;H4C1;ITCH;LMO2;MNAT1;PSMA1;PSMA2;PSMA3;PSMA4;PSMB1;PSMB2;PSMB3;PSMB4;PSMB5;PSMB6;PSMB7;PSMB8;PSMC1;PSMC5;PSMC6;PSMD1;PSMD10;PSMD11;PSMD12;PSMD13;PSMD14;PSMD2;PSMD3;PSMD4;PSMD6;PSMD7;PSMD8;PSME1;PSME2;RPS27A;SEM1;SPI1;UBA52;UBB;YAP1</t>
  </si>
  <si>
    <t>RUNX1 regulates transcription of genes involved in differentiation of HSCs</t>
  </si>
  <si>
    <t>SHC-mediated cascade:FGFR1</t>
  </si>
  <si>
    <t>FGF1;FGF2;FGFR1;GRB2;KL;KRAS;SHC1;SOS1</t>
  </si>
  <si>
    <t>Death Receptor Signalling</t>
  </si>
  <si>
    <t>ABR;APH1A;ARHGDIA;ARHGEF1;ARHGEF10;ARHGEF12;ARHGEF2;ARHGEF3;ARHGEF37;ARHGEF40;ARHGEF7;ARHGEF9;BEX3;CLIP3;HDAC2;IKBKG;IRAK1;ITGB3BP;ITSN1;KALRN;LINGO1;MADD;MAG;MAGED1;MAPK8;MCF2;MCF2L;NCSTN;NFKBIA;NGEF;NGF;OMG;PRKCI;PSEN1;PSENEN;RACK1;RASGRF2;RBCK1;RELA;RHOA;RPS27A;RTN4;SOS1;SPPL2B;TAB2;TAX1BP1;TIAM1;TNF;TRIO;UBA52;UBB;USP2;USP4;XIAP;YWHAE</t>
  </si>
  <si>
    <t>ER-Phagosome pathway</t>
  </si>
  <si>
    <t>B2M;CALR;CD14;HLA-A;HLA-B;HLA-C;HLA-E;HLA-F;HLA-G;HMGB1;IKBKG;PSMA1;PSMA2;PSMA3;PSMA4;PSMB1;PSMB2;PSMB3;PSMB4;PSMB5;PSMB6;PSMB7;PSMB8;PSMC1;PSMC5;PSMC6;PSMD1;PSMD10;PSMD11;PSMD12;PSMD13;PSMD14;PSMD2;PSMD3;PSMD4;PSMD6;PSMD7;PSMD8;PSME1;PSME2;RPS27A;S100A1;SEC61A1;SEC61A2;SEC61B;SEC61G;SEM1;SNAP23;TAPBP;UBA52;UBB;VAMP3;VAMP8</t>
  </si>
  <si>
    <t>Transcriptional regulation by RUNX3</t>
  </si>
  <si>
    <t>BRD2;CDKN2A;CTNNB1;EP300;FOXO3;HES1;ITGA4;ITGAL;KAT2A;KAT2B;KRAS;PSMA1;PSMA2;PSMA3;PSMA4;PSMB1;PSMB2;PSMB3;PSMB4;PSMB5;PSMB6;PSMB7;PSMB8;PSMC1;PSMC5;PSMC6;PSMD1;PSMD10;PSMD11;PSMD12;PSMD13;PSMD14;PSMD2;PSMD3;PSMD4;PSMD6;PSMD7;PSMD8;PSME1;PSME2;RBPJ;RORC;RPS27A;RUNX3;SEM1;SMAD4;SNW1;SPP1;TCF7L2;TGFB1;UBA52;UBB;YAP1</t>
  </si>
  <si>
    <t>DNA Double Strand Break Response</t>
  </si>
  <si>
    <t>APBB1;BAP1;BARD1;BAZ1B;EYA3;H2BC15;H2BC21;H2BC4;H4C1;KDM4A;KDM4B;MAPK8;MDC1;NSD2;PIAS4;RPS27A;SMARCA5;SUMO1;TP53BP1;UBA52;UBB;UBE2I;UBE2V2</t>
  </si>
  <si>
    <t>Recruitment and ATM-mediated phosphor...</t>
  </si>
  <si>
    <t>Recruitment and ATM-mediated phosphorylation of repair and signaling proteins at DNA double strand breaks</t>
  </si>
  <si>
    <t>NOTCH1 Intracellular Domain Regulates...</t>
  </si>
  <si>
    <t>CCNC;CDK8;CUL1;EP300;FBXW7;HDAC11;HDAC2;HDAC5;HDAC6;HES1;HIF1A;KAT2A;KAT2B;NCOR1;NCOR2;RBPJ;RBX1;RPS27A;SKP1;SNW1;TBL1XR1;TLE2;TLE4;UBA52;UBB</t>
  </si>
  <si>
    <t>NOTCH1 Intracellular Domain Regulates Transcription</t>
  </si>
  <si>
    <t>Adenylate cyclase inhibitory pathway</t>
  </si>
  <si>
    <t>ADCY1;ADCY2;ADCY5;ADCY6;ADCY8;GNAI1;GNAI2;GNAI3;GNAL</t>
  </si>
  <si>
    <t>mRNA 3'-end processing</t>
  </si>
  <si>
    <t>ALYREF;CDC40;CHTOP;CPSF1;CPSF2;CPSF4;CPSF6;CSTF2;CSTF3;DDX39B;FIP1L1;FYTTD1;MAGOH;NUDT21;PABPN1;RBM8A;RNPS1;SARNP;SRRM1;SRSF1;SRSF11;SRSF2;SRSF3;SRSF4;SRSF5;SRSF6;SRSF7;SRSF9;THOC1;U2AF1;U2AF1L4;U2AF2;WDR33;ZC3H11A</t>
  </si>
  <si>
    <t>Transport of Mature Transcript to Cyt...</t>
  </si>
  <si>
    <t>ALYREF;CDC40;CHTOP;CPSF1;CPSF2;CPSF4;DDX39B;EIF4E;FIP1L1;FYTTD1;MAGOH;NUP58;NUP85;NUP98;NXF1;RANBP2;RBM8A;RNPS1;SARNP;SEH1L;SRRM1;SRSF1;SRSF11;SRSF2;SRSF3;SRSF4;SRSF5;SRSF6;SRSF7;SRSF9;THOC1;U2AF1;U2AF1L4;U2AF2;WDR33;ZC3H11A</t>
  </si>
  <si>
    <t>Transport of Mature Transcript to Cytoplasm</t>
  </si>
  <si>
    <t>Synthesis of substrates in N-glycan b...</t>
  </si>
  <si>
    <t>CMAS;CTSA;DPM1;DPM3;GFPT1;GFUS;GMPPA;NUS1;PMM1;SLC17A5;SRD5A3;ST3GAL2;ST3GAL3;ST3GAL4;ST3GAL5;ST3GAL6;ST6GALNAC6;ST8SIA3;ST8SIA5</t>
  </si>
  <si>
    <t>Synthesis of substrates in N-glycan biosythesis</t>
  </si>
  <si>
    <t>Senescence-Associated Secretory Pheno...</t>
  </si>
  <si>
    <t>ANAPC11;ANAPC15;ANAPC5;ANAPC7;CDC26;CDC27;CDKN1B;CDKN2A;EHMT2;FOS;H2AJ;H2AZ1;H2BC15;H2BC21;H2BC4;H3-3A;H4C1;IGFBP7;IL1A;IL6;MAPK1;MAPK3;RELA;RPS27A;RPS6KA1;RPS6KA3;STAT3;UBA52;UBB</t>
  </si>
  <si>
    <t>Senescence-Associated Secretory Phenotype (SASP)</t>
  </si>
  <si>
    <t>Scavenging of heme from plasma</t>
  </si>
  <si>
    <t>CD163;HBA1;IGKC;JCHAIN;LRP1</t>
  </si>
  <si>
    <t>Synthesis of PIPs at the early endoso...</t>
  </si>
  <si>
    <t>INPP4A;INPP5F;MTMR10;MTMR12;MTMR2;MTMR4;PIK3C3;PIK3R4;PIKFYVE</t>
  </si>
  <si>
    <t>Synthesis of PIPs at the early endosome membrane</t>
  </si>
  <si>
    <t>Downstream TCR signaling</t>
  </si>
  <si>
    <t>BTRC;CD3D;CD3E;CD4;CDC34;CUL1;FBXW11;HLA-DPA1;HLA-DPB1;HLA-DQA1;HLA-DQA2;HLA-DQB1;HLA-DQB2;HLA-DRA;HLA-DRB1;IKBKG;NFKBIA;PDPK1;PIK3CA;PIK3CB;PIK3R1;PSMA1;PSMA2;PSMA3;PSMA4;PSMB1;PSMB2;PSMB3;PSMB4;PSMB5;PSMB6;PSMB7;PSMB8;PSMC1;PSMC5;PSMC6;PSMD1;PSMD10;PSMD11;PSMD12;PSMD13;PSMD14;PSMD2;PSMD3;PSMD4;PSMD6;PSMD7;PSMD8;PSME1;PSME2;PTEN;RELA;RPS27A;SEM1;SKP1;TAB2;UBA52;UBB;UBE2D2;UBE2V1</t>
  </si>
  <si>
    <t>GTF3A;GTF3C1;GTF3C6;POLR2E;POLR2F;POLR3A;POLR3GL</t>
  </si>
  <si>
    <t>RNA Polymerase III Transcription Initiation From Type 1 Promoter</t>
  </si>
  <si>
    <t>Signaling by TGF-beta Receptor Complex</t>
  </si>
  <si>
    <t>CBL;CCNC;CCNK;CDK8;CDK9;COL1A2;E2F4;EP300;FKBP1A;FURIN;ITGB1;ITGB8;JUNB;MAPK1;MAPK3;MTMR4;NCOR1;NCOR2;NEDD8;PARP1;PPM1A;PPP1CA;PPP1CB;PPP1CC;PRKCZ;RHOA;RNF111;RPS27A;SKI;SKIL;SMAD2;SMAD4;SMAD7;SNW1;SP1;STAT1;STRAP;STUB1;TFDP1;TGFB1;TGFBR1;TGFBR2;TRIM33;UBA52;UBB;UBE2D3;UBE2M;UCHL5;USP15;USP9X;XPO1;YBX1;ZFYVE9</t>
  </si>
  <si>
    <t>FOXO-mediated transcription of cell c...</t>
  </si>
  <si>
    <t>BTG1;CCNG2;CDKN1B;FOXG1;FOXO3;FOXO4;GADD45A;PCBP4;SMAD2;SMAD4</t>
  </si>
  <si>
    <t>FOXO-mediated transcription of cell cycle genes</t>
  </si>
  <si>
    <t>FGFR2 alternative splicing</t>
  </si>
  <si>
    <t>GTF2F1;HNRNPA1;HNRNPH1;HNRNPM;POLR2A;POLR2B;POLR2E;POLR2F;POLR2I;POLR2J;PTBP1;TIA1;TIAL1</t>
  </si>
  <si>
    <t>Estrogen-dependent gene expression</t>
  </si>
  <si>
    <t>AGO1;CARM1;CDK9;CXXC5;DDX5;EP300;FKBP4;FOS;GATA3;GTF2A2;GTF2F1;H2AJ;H2AZ1;H2BC15;H2BC21;H2BC4;H3-3A;H4C1;HSP90AA1;HSP90AB1;JUND;KAT2B;KDM1A;KDM4B;NRIP1;PGR;POLR2A;POLR2B;POLR2E;POLR2F;POLR2I;POLR2J;POU2F1;PRMT1;PTGES3;RAD21;SMC1A;SP1;STAG2;TNRC6A;USF2;YY1</t>
  </si>
  <si>
    <t>Depolymerisation of the Nuclear Lamina</t>
  </si>
  <si>
    <t>CTDNEP1;EMD;LEMD3;LPIN1;LPIN2;PRKCA;PRKCB</t>
  </si>
  <si>
    <t>PRC2 methylates histones and DNA</t>
  </si>
  <si>
    <t>AEBP2;DNMT1;H2AJ;H2AZ1;H2BC15;H2BC21;H2BC4;H3-3A;H4C1;PHF1;RBBP4;RBBP7;SUZ12</t>
  </si>
  <si>
    <t>Diseases associated with O-glycosylat...</t>
  </si>
  <si>
    <t>ADAMTS4;B3GLCT;B4GAT1;LARGE1;MUC16;MUC5B;THSD7A</t>
  </si>
  <si>
    <t>Diseases associated with O-glycosylation of proteins</t>
  </si>
  <si>
    <t>p75NTR signals via NF-kB</t>
  </si>
  <si>
    <t>IRAK1;NFKBIA;NGF;PRKCI;RELA;RPS27A;UBA52;UBB</t>
  </si>
  <si>
    <t>PI3K Cascade</t>
  </si>
  <si>
    <t>AKT2;FGF1;FGF2;FGFR1;FGFR2;FRS2;GAB1;GAB2;GRB2;KL;PDPK1;PIK3C3;PIK3CA;PIK3CB;PIK3R1;PIK3R4;PTPN11</t>
  </si>
  <si>
    <t>RUNX1 interacts with co-factors whose...</t>
  </si>
  <si>
    <t>ARID1B;AUTS2;BMI1;CBX4;CBX6;CSNK2B;EP300;HIPK2;PCGF5;PHC2;PHC3;RING1;SMARCA2;SMARCA4;SMARCB1;SMARCC2;SMARCD3;SMARCE1</t>
  </si>
  <si>
    <t>RUNX1 interacts with co-factors whose precise effect on RUNX1 targets is not known</t>
  </si>
  <si>
    <t>Metabolism of RNA</t>
  </si>
  <si>
    <t>ADAR;ADARB1;ALYREF;APOBEC3H;BOP1;C1D;CCAR1;CCNH;CD2BP2;CD44;CDC40;CDKAL1;CHTOP;CLNS1A;CNOT1;CNOT10;CNOT11;CNOT2;CNOT3;CNOT7;CNOT8;CPSF1;CPSF2;CPSF4;CPSF6;CSNK1D;CSNK1E;CSTF2;CSTF3;CTNNBL1;CWC15;CWC22;DCP1B;DDX1;DDX39B;DDX42;DDX46;DDX5;DDX6;DHX15;DHX9;DNAJC8;EBNA1BP2;EDC3;EFTUD2;EIF4A1;EIF4A2;EIF4B;EIF4E;EIF4G1;ELAC2;ENPP2;EPRS1;ERCC2;ETF1;EXOSC1;EXOSC3;EXOSC4;EXOSC9;FAM98B;FAU;FCF1;FIP1L1;FTSJ3;FUS;FYTTD1;GAR1;GEMIN4;GEMIN7;GNL3;GPKOW;GSPT1;GTF2F1;HBS1L;HEATR1;HNRNPA0;HNRNPA1;HNRNPA2B1;HNRNPA3;HNRNPD;HNRNPH1;HNRNPH2;HNRNPK;HNRNPL;HNRNPM;HNRNPR;HNRNPU;HNRNPUL1;HSPA8;HSPB1;IGF2;KHSRP;LSM1;LSM10;LSM2;LSM4;LSM6;MAGOH;MAPK14;MAPKAPK2;METTL1;MNAT1;MPHOSPH6;NCL;NHP2;NOP10;NOP56;NSUN2;NT5C3B;NUDT21;NUP58;NUP85;NUP98;NXF1;PABPC1;PABPN1;PAIP1;PCBP1;PCBP2;PELP1;PLRG1;PNO1;PNRC2;POLR2A;POLR2B;POLR2E;POLR2F;POLR2I;POLR2J;PPIH;PPIL4;PPP2CA;PPP2R1A;PPP2R2A;PPWD1;PQBP1;PRCC;PRKCA;PRMT5;PRPF19;PSMA1;PSMA2;PSMA3;PSMA4;PSMB1;PSMB2;PSMB3;PSMB4;PSMB5;PSMB6;PSMB7;PSMB8;PSMC1;PSMC5;PSMC6;PSMD1;PSMD10;PSMD11;PSMD12;PSMD13;PSMD14;PSMD2;PSMD3;PSMD4;PSMD6;PSMD7;PSMD8;PSME1;PSME2;PTBP1;PUF60;RAN;RANBP2;RBM17;RBM28;RBM5;RBM8A;RBMX;RIOK2;RNMT;RNPS1;RPL10A;RPL11;RPL12;RPL13;RPL13A;RPL14;RPL15;RPL17;RPL18;RPL18A;RPL19;RPL21;RPL22;RPL22L1;RPL23;RPL24;RPL26;RPL26L1;RPL27;RPL27A;RPL28;RPL30;RPL31;RPL32;RPL34;RPL35;RPL35A;RPL36;RPL36A;RPL37;RPL37A;RPL38;RPL4;RPL41;RPL5;RPL6;RPL7;RPL7A;RPL8;RPL9;RPLP0;RPLP1;RPLP2;RPP14;RPS10;RPS11;RPS12;RPS13;RPS14;RPS15;RPS15A;RPS16;RPS17;RPS18;RPS19;RPS2;RPS20;RPS21;RPS23;RPS24;RPS25;RPS26;RPS27;RPS27A;RPS27L;RPS29;RPS3;RPS3A;RPS4X;RPS5;RPS6;RPS7;RPS8;RPS9;RPSA;RRP1;RTCB;SARNP;SEH1L;SEM1;SF1;SF3A1;SF3B1;SF3B2;SF3B3;SF3B6;SMG5;SMG6;SMG7;SMN1;SMNDC1;SNRNP25;SNRNP27;SNRNP70;SNRPA1;SNRPB2;SNRPC;SNRPD1;SNRPD2;SNRPD3;SNRPE;SNRPF;SNRPN;SNU13;SNW1;SRRM1;SRRM2;SRSF1;SRSF10;SRSF11;SRSF2;SRSF3;SRSF4;SRSF5;SRSF6;SRSF7;SRSF9;SUPT5H;SYF2;TFIP11;THOC1;TNKS1BP1;TNPO1;TP53RK;TRA2B;TSEN15;TXNL4A;U2AF1;U2AF1L4;U2AF2;U2SURP;UBA52;UBB;UPF1;UPF2;UTP14C;UTP18;WBP4;WDR12;WDR33;WTAP;XPO1;XPOT;XRN2;YBX1;YWHAB;YWHAZ;ZC3H11A;ZFP36;ZFP36L1</t>
  </si>
  <si>
    <t>Major pathway of rRNA processing in t...</t>
  </si>
  <si>
    <t>BOP1;C1D;CSNK1D;CSNK1E;EBNA1BP2;EXOSC1;EXOSC3;EXOSC4;EXOSC9;FAU;FCF1;FTSJ3;GNL3;HEATR1;MPHOSPH6;NCL;NOP56;PELP1;PNO1;RBM28;RIOK2;RPL10A;RPL11;RPL12;RPL13;RPL13A;RPL14;RPL15;RPL17;RPL18;RPL18A;RPL19;RPL21;RPL22;RPL22L1;RPL23;RPL24;RPL26;RPL26L1;RPL27;RPL27A;RPL28;RPL30;RPL31;RPL32;RPL34;RPL35;RPL35A;RPL36;RPL36A;RPL37;RPL37A;RPL38;RPL4;RPL41;RPL5;RPL6;RPL7;RPL7A;RPL8;RPL9;RPLP0;RPLP1;RPLP2;RPP14;RPS10;RPS11;RPS12;RPS13;RPS14;RPS15;RPS15A;RPS16;RPS17;RPS18;RPS19;RPS2;RPS20;RPS21;RPS23;RPS24;RPS25;RPS26;RPS27;RPS27A;RPS27L;RPS29;RPS3;RPS3A;RPS4X;RPS5;RPS6;RPS7;RPS8;RPS9;RPSA;RRP1;SNU13;UBA52;UTP14C;UTP18;WDR12;XRN2</t>
  </si>
  <si>
    <t>Major pathway of rRNA processing in the nucleolus and cytosol</t>
  </si>
  <si>
    <t>Amyloid fiber formation</t>
  </si>
  <si>
    <t>ADAM10;APH1A;APOE;APP;B2M;BACE1;CST3;FURIN;GGA3;GSN;H2AZ1;H2BC15;H2BC21;H2BC4;H3-3A;H4C1;HSPG2;INS;ITM2B;LYZ;NCSTN;PSENEN;RPS27A;SNCA;SORL1;TSPAN15;TSPAN33;TTR;UBA52;UBB;USP9X</t>
  </si>
  <si>
    <t>Butyrate Response Factor 1 (BRF1) bin...</t>
  </si>
  <si>
    <t>EXOSC1;EXOSC3;EXOSC4;EXOSC9;MAPKAPK2;YWHAB;ZFP36L1</t>
  </si>
  <si>
    <t>Butyrate Response Factor 1 (BRF1) binds and destabilizes mRNA</t>
  </si>
  <si>
    <t>MECP2 regulates neuronal receptors an...</t>
  </si>
  <si>
    <t>FKBP5;GRIA2;GRIN2A;GRIN2B;HDAC2;MECP2;SIN3A</t>
  </si>
  <si>
    <t>MECP2 regulates neuronal receptors and channels</t>
  </si>
  <si>
    <t>rRNA processing</t>
  </si>
  <si>
    <t>BOP1;C1D;CSNK1D;CSNK1E;EBNA1BP2;ELAC2;EXOSC1;EXOSC3;EXOSC4;EXOSC9;FAU;FCF1;FTSJ3;GAR1;GNL3;HEATR1;MPHOSPH6;NCL;NHP2;NOP10;NOP56;PELP1;PNO1;RBM28;RIOK2;RPL10A;RPL11;RPL12;RPL13;RPL13A;RPL14;RPL15;RPL17;RPL18;RPL18A;RPL19;RPL21;RPL22;RPL22L1;RPL23;RPL24;RPL26;RPL26L1;RPL27;RPL27A;RPL28;RPL30;RPL31;RPL32;RPL34;RPL35;RPL35A;RPL36;RPL36A;RPL37;RPL37A;RPL38;RPL4;RPL41;RPL5;RPL6;RPL7;RPL7A;RPL8;RPL9;RPLP0;RPLP1;RPLP2;RPP14;RPS10;RPS11;RPS12;RPS13;RPS14;RPS15;RPS15A;RPS16;RPS17;RPS18;RPS19;RPS2;RPS20;RPS21;RPS23;RPS24;RPS25;RPS26;RPS27;RPS27A;RPS27L;RPS29;RPS3;RPS3A;RPS4X;RPS5;RPS6;RPS7;RPS8;RPS9;RPSA;RRP1;SNU13;UBA52;UTP14C;UTP18;WDR12;XRN2</t>
  </si>
  <si>
    <t>Receptor-type tyrosine-protein phosph...</t>
  </si>
  <si>
    <t>NTRK3;PPFIA1;PPFIA2;PPFIA3;PPFIBP2;PTPRD;PTPRF;PTPRS</t>
  </si>
  <si>
    <t>Receptor-type tyrosine-protein phosphatases</t>
  </si>
  <si>
    <t>Regulation of FOXO transcriptional ac...</t>
  </si>
  <si>
    <t>EP300;FOXO3;FOXO4;KAT2B;SIRT1;TXN;TXNIP</t>
  </si>
  <si>
    <t>Regulation of FOXO transcriptional activity by acetylation</t>
  </si>
  <si>
    <t>Signaling by NOTCH2</t>
  </si>
  <si>
    <t>ADAM10;APH1A;CNTN1;EP300;FCER2;GZMB;HES1;JAG2;MIB1;NCSTN;NEURL1B;PSEN1;PSENEN;RBPJ;RPS27A;UBA52;UBB</t>
  </si>
  <si>
    <t>Mitochondrial translation</t>
  </si>
  <si>
    <t>AURKAIP1;GADD45GIP1;GFM1;MRPL10;MRPL11;MRPL13;MRPL18;MRPL2;MRPL21;MRPL23;MRPL27;MRPL3;MRPL33;MRPL34;MRPL35;MRPL39;MRPL40;MRPL41;MRPL47;MRPL48;MRPL49;MRPL51;MRPL52;MRPL54;MRPL58;MRPS10;MRPS14;MRPS15;MRPS16;MRPS18A;MRPS21;MRPS22;MRPS23;MRPS25;MRPS26;MRPS27;MRPS28;MRPS33;MRPS34;MRPS35;PTCD3;TSFM;TUFM</t>
  </si>
  <si>
    <t>Mitochondrial translation elongation</t>
  </si>
  <si>
    <t>RNA Polymerase II Transcription Termi...</t>
  </si>
  <si>
    <t>ALYREF;CDC40;CHTOP;CPSF1;CPSF2;CPSF4;CPSF6;CSTF2;CSTF3;DDX39B;FIP1L1;FYTTD1;LSM10;MAGOH;NUDT21;PABPN1;RBM8A;RNPS1;SARNP;SNRPD3;SNRPE;SNRPF;SRRM1;SRSF1;SRSF11;SRSF2;SRSF3;SRSF4;SRSF5;SRSF6;SRSF7;SRSF9;THOC1;U2AF1;U2AF1L4;U2AF2;WDR33;ZC3H11A</t>
  </si>
  <si>
    <t>RNA Polymerase II Transcription Termination</t>
  </si>
  <si>
    <t>SARS-CoV-2 modulates host translation...</t>
  </si>
  <si>
    <t>FAU;GEMIN4;GEMIN7;RPS10;RPS11;RPS12;RPS13;RPS14;RPS15;RPS15A;RPS16;RPS17;RPS18;RPS19;RPS2;RPS20;RPS21;RPS23;RPS24;RPS25;RPS26;RPS27;RPS27A;RPS27L;RPS29;RPS3;RPS3A;RPS4X;RPS5;RPS6;RPS7;RPS8;RPS9;RPSA;SMN1;SNRPD1;SNRPD2;SNRPD3;SNRPE;SNRPF</t>
  </si>
  <si>
    <t>SARS-CoV-2 modulates host translation machinery</t>
  </si>
  <si>
    <t>Abortive elongation of HIV-1 transcri...</t>
  </si>
  <si>
    <t>GTF2F1;POLR2A;POLR2B;POLR2E;POLR2F;POLR2I;POLR2J;SUPT4H1;SUPT5H</t>
  </si>
  <si>
    <t>Abortive elongation of HIV-1 transcript in the absence of Tat</t>
  </si>
  <si>
    <t>rRNA processing in the nucleus and cy...</t>
  </si>
  <si>
    <t>BOP1;C1D;CSNK1D;CSNK1E;EBNA1BP2;EXOSC1;EXOSC3;EXOSC4;EXOSC9;FAU;FCF1;FTSJ3;GAR1;GNL3;HEATR1;MPHOSPH6;NCL;NHP2;NOP10;NOP56;PELP1;PNO1;RBM28;RIOK2;RPL10A;RPL11;RPL12;RPL13;RPL13A;RPL14;RPL15;RPL17;RPL18;RPL18A;RPL19;RPL21;RPL22;RPL22L1;RPL23;RPL24;RPL26;RPL26L1;RPL27;RPL27A;RPL28;RPL30;RPL31;RPL32;RPL34;RPL35;RPL35A;RPL36;RPL36A;RPL37;RPL37A;RPL38;RPL4;RPL41;RPL5;RPL6;RPL7;RPL7A;RPL8;RPL9;RPLP0;RPLP1;RPLP2;RPP14;RPS10;RPS11;RPS12;RPS13;RPS14;RPS15;RPS15A;RPS16;RPS17;RPS18;RPS19;RPS2;RPS20;RPS21;RPS23;RPS24;RPS25;RPS26;RPS27;RPS27A;RPS27L;RPS29;RPS3;RPS3A;RPS4X;RPS5;RPS6;RPS7;RPS8;RPS9;RPSA;RRP1;SNU13;UBA52;UTP14C;UTP18;WDR12;XRN2</t>
  </si>
  <si>
    <t>rRNA processing in the nucleus and cytosol</t>
  </si>
  <si>
    <t>TGF-beta receptor signaling activates...</t>
  </si>
  <si>
    <t>CBL;FKBP1A;FURIN;ITGB1;ITGB8;MTMR4;NEDD8;PPP1CA;PPP1CB;PPP1CC;RPS27A;SMAD2;SMAD4;SMAD7;STRAP;STUB1;TGFB1;TGFBR1;TGFBR2;UBA52;UBB;UBE2M;UCHL5;USP15;XPO1;ZFYVE9</t>
  </si>
  <si>
    <t>TGF-beta receptor signaling activates SMADs</t>
  </si>
  <si>
    <t>SHC-mediated cascade:FGFR3</t>
  </si>
  <si>
    <t>FGF1;FGF2;GRB2;KRAS;SHC1;SOS1</t>
  </si>
  <si>
    <t>SHC-mediated cascade:FGFR4</t>
  </si>
  <si>
    <t>Transcriptional Regulation by VENTX</t>
  </si>
  <si>
    <t>AGO1;ANAPC11;ANAPC15;ANAPC5;ANAPC7;CDC26;CDC27;CDKN2A;CSF1R;CTNNB1;EHMT2;IL6;RELA;TCF7L2;TNRC6A</t>
  </si>
  <si>
    <t>Lysosphingolipid and LPA receptors</t>
  </si>
  <si>
    <t>LPAR2;PLPPR2;PLPPR4;S1PR1;S1PR5</t>
  </si>
  <si>
    <t>Lysine catabolism</t>
  </si>
  <si>
    <t>CRYM;DLD;DLST;GCDH;OGDH</t>
  </si>
  <si>
    <t>Signaling by Erythropoietin</t>
  </si>
  <si>
    <t>CRKL;EPO;GAB1;GRB2;JAK2;KRAS;PIK3CA;PIK3CB;PIK3R1;RAPGEF1;SHC1;SOS1;STAT5A</t>
  </si>
  <si>
    <t>Signaling by Hippo</t>
  </si>
  <si>
    <t>AMOT;AMOTL1;MOB1A;WWC1;YAP1;YWHAB;YWHAE</t>
  </si>
  <si>
    <t>Late SARS-CoV-2 Infection Events</t>
  </si>
  <si>
    <t>CANX;DAD1;DDOST;GANAB;GOLGA7;GSK3A;GSK3B;MAGT1;MAN2A1;MGAT4A;MGAT4B;MGAT5;PARP14;PARP6;PRKCSH;PRMT1;RPN1;RPN2;RPS27A;SRPK2;ST3GAL2;ST3GAL3;ST3GAL4;SUMO1;TUSC3;UBA52;UBB;UBE2I;ZDHHC20;ZDHHC3;ZDHHC5</t>
  </si>
  <si>
    <t>SUMOylation of ubiquitinylation proteins</t>
  </si>
  <si>
    <t>NUP58;NUP85;NUP98;PIAS1;PIAS2;PIAS4;PML;RANBP2;SEH1L;SUMO1;UBE2I;VHL</t>
  </si>
  <si>
    <t>Regulation of gene expression by Hypo...</t>
  </si>
  <si>
    <t>CITED2;EP300;EPAS1;EPO;HIF1A;HIGD1A;VEGFA</t>
  </si>
  <si>
    <t>Regulation of gene expression by Hypoxia-inducible Factor</t>
  </si>
  <si>
    <t>Vitamin B5 (pantothenate) metabolism</t>
  </si>
  <si>
    <t>AASDHPPT;ENPP2;FASN;PANK2;PANK3;PDZD11;PPCS;SLC5A6</t>
  </si>
  <si>
    <t>Signaling by Nuclear Receptors</t>
  </si>
  <si>
    <t>AGO1;AKT2;AKT3;ALDH1A1;ALDH1A2;APOD;APOE;CALM1;CARM1;CAV2;CDK9;CDKN1B;CXXC5;DDX5;DHRS3;DHRS4;DLAT;DLD;EEPD1;ELK1;EP300;FABP5;FASN;FKBP4;FKBP5;FOS;FOXO3;GATA3;GNAI1;GNAI2;GNAI3;GNB1;GNB2;GNG2;GNG7;GPS2;GTF2A2;GTF2F1;H2AJ;H2AZ1;H2BC15;H2BC21;H2BC4;H3-3A;H4C1;HSP90AA1;HSP90AB1;JUND;KAT2B;KDM1A;KDM4A;KDM4B;KRAS;MAPK1;MAPK3;MMP3;NCOR1;NCOR2;NRIP1;PDHA1;PDHB;PDHX;PDK1;PDK2;PDPK1;PGR;PIK3CA;PIK3R1;PLTP;POLR2A;POLR2B;POLR2E;POLR2F;POLR2I;POLR2J;POU2F1;PPID;PRKCZ;PRMT1;PTGES3;PTK2;RAD21;RARB;RDH10;RDH13;SCD;SHC1;SMC1A;SP1;SREBF1;STAG2;TBL1XR1;TNRC6A;UHMK1;USF2;XPO1;YY1;ZDHHC21</t>
  </si>
  <si>
    <t>NRIF signals cell death from the nucleus</t>
  </si>
  <si>
    <t>APH1A;ITGB3BP;MAPK8;NCSTN;NGF;PSEN1;PSENEN;RPS27A;UBA52;UBB</t>
  </si>
  <si>
    <t>Selenoamino acid metabolism</t>
  </si>
  <si>
    <t>AHCY;AIMP1;CBS;DARS1;EEF1E1;EPRS1;FAU;KARS1;LARS1;PAPSS1;QARS1;RARS1;RPL10A;RPL11;RPL12;RPL13;RPL13A;RPL14;RPL15;RPL17;RPL18;RPL18A;RPL19;RPL21;RPL22;RPL22L1;RPL23;RPL24;RPL26;RPL26L1;RPL27;RPL27A;RPL28;RPL30;RPL31;RPL32;RPL34;RPL35;RPL35A;RPL36;RPL36A;RPL37;RPL37A;RPL38;RPL4;RPL41;RPL5;RPL6;RPL7;RPL7A;RPL8;RPL9;RPLP0;RPLP1;RPLP2;RPS10;RPS11;RPS12;RPS13;RPS14;RPS15;RPS15A;RPS16;RPS17;RPS18;RPS19;RPS2;RPS20;RPS21;RPS23;RPS24;RPS25;RPS26;RPS27;RPS27A;RPS27L;RPS29;RPS3;RPS3A;RPS4X;RPS5;RPS6;RPS7;RPS8;RPS9;RPSA;SARS1;UBA52</t>
  </si>
  <si>
    <t>Activation of gene expression by SREB...</t>
  </si>
  <si>
    <t>CARM1;CYP51A1;FASN;FDFT1;GGPS1;HELZ2;HMGCR;HMGCS1;IDI1;NFYB;SC5D;SCD;SMARCD3;SP1;SREBF1;SREBF2;TBL1XR1</t>
  </si>
  <si>
    <t>Activation of gene expression by SREBF (SREBP)</t>
  </si>
  <si>
    <t>Peroxisomal lipid metabolism</t>
  </si>
  <si>
    <t>ACBD5;ALDH3A2;HSD17B4;SCP2;SLC25A17</t>
  </si>
  <si>
    <t>Metabolism of steroids</t>
  </si>
  <si>
    <t>ACAT2;AKR1B1;AKR1B15;ARV1;CARM1;CYP27A1;CYP51A1;DHCR24;FASN;FDFT1;FDX1;GGPS1;HELZ2;HMGCR;HMGCS1;HSD17B4;IDI1;KPNB1;MBTPS1;MBTPS2;NFYB;OSBP;OSBPL1A;OSBPL2;PIAS4;RAN;SC5D;SCAP;SCD;SCP2;SEC23A;SMARCD3;SP1;SRD5A3;SREBF1;SREBF2;STARD3;STARD3NL;STARD4;SUMO2;TBL1XR1;UBE2I</t>
  </si>
  <si>
    <t>NF-kB is activated and signals survival</t>
  </si>
  <si>
    <t>IRAK1;NFKBIA;NGF;RELA;RPS27A;UBA52;UBB</t>
  </si>
  <si>
    <t>Downstream signaling of activated FGFR3</t>
  </si>
  <si>
    <t>FGF1;FGF2;FRS2;FRS3;GAB1;GRB2;KRAS;PIK3CA;PIK3R1;PTPN11;SHC1;SOS1</t>
  </si>
  <si>
    <t>Downstream signaling of activated FGFR4</t>
  </si>
  <si>
    <t>Signaling by PDGF</t>
  </si>
  <si>
    <t>COL4A5;COL9A1;COL9A2;CRKL;FURIN;GRB2;KRAS;NCK1;PDGFRA;PIK3CA;PIK3CB;PIK3R1;PTPN11;PTPN12;RAPGEF1;RASA1;SOS1;SPP1;STAT1;STAT3;STAT5A;STAT6</t>
  </si>
  <si>
    <t>IRS-mediated signalling</t>
  </si>
  <si>
    <t>AKT2;FGF1;FGF2;FGFR1;FGFR2;FRS2;GAB1;GAB2;GRB2;KL;KRAS;PDPK1;PIK3C3;PIK3CA;PIK3CB;PIK3R1;PIK3R4;PTPN11;SOS1</t>
  </si>
  <si>
    <t>SHC1 events in ERBB4 signaling</t>
  </si>
  <si>
    <t>GRB2;KRAS;NRG1;NRG3;SHC1;SOS1</t>
  </si>
  <si>
    <t>Unfolded Protein Response (UPR)</t>
  </si>
  <si>
    <t>ACADVL;ADD1;ASNS;ATF4;ATP6V0D1;CALR;CCL2;CREBRF;DCTN1;DNAJB11;DNAJB9;EIF2AK3;EIF2S2;EIF2S3;EXOSC1;EXOSC3;EXOSC4;EXOSC9;EXTL1;GFPT1;GSK3A;HDGF;HERPUD1;HSPA5;HYOU1;KHSRP;KLHDC3;MBTPS1;MBTPS2;NFYB;PDIA6;PPP2R5B;SEC31A;SERP1;SHC1;SRPRA;SRPRB;SYVN1;TLN1;TPP1;TSPYL2;WFS1;WIPI1;XBP1</t>
  </si>
  <si>
    <t>Synthesis of PE</t>
  </si>
  <si>
    <t>CEPT1;CHKB;ETNPPL;LPIN1;LPIN2;PISD;SELENOI</t>
  </si>
  <si>
    <t>Peroxisomal protein import</t>
  </si>
  <si>
    <t>AGPS;DHRS4;EPHX2;GSTK1;HSD17B4;LONP2;NOS2;PAOX;RPS27A;SCP2;UBA52;UBB;UBE2D2;UBE2D3;USP9X</t>
  </si>
  <si>
    <t>Constitutive Signaling by Aberrant PI...</t>
  </si>
  <si>
    <t>CD28;CD80;CD86;ERBB3;FGF1;FGF2;FGFR1;FGFR2;FRS2;FYN;GAB1;GAB2;GRB2;KL;NRG1;NRG3;PDGFRA;PIK3CA;PIK3CB;PIK3R1;PTPN11</t>
  </si>
  <si>
    <t>Constitutive Signaling by Aberrant PI3K in Cancer</t>
  </si>
  <si>
    <t>RNA Polymerase III Abortive And Retra...</t>
  </si>
  <si>
    <t>GTF3A;GTF3C1;GTF3C6;NFIA;NFIB;NFIC;NFIX;POLR2E;POLR2F;POLR3A;POLR3GL;POU2F1;SNAPC5;SSB</t>
  </si>
  <si>
    <t>RNA Polymerase III Abortive And Retractive Initiation</t>
  </si>
  <si>
    <t>RNA Polymerase III Transcription</t>
  </si>
  <si>
    <t>Formation of the ternary complex, and...</t>
  </si>
  <si>
    <t>EIF1AX;EIF2S2;EIF2S3;EIF3A;EIF3B;EIF3C;EIF3F;EIF3G;EIF3H;EIF3J;EIF3K;EIF3L;EIF3M;FAU;RPS10;RPS11;RPS12;RPS13;RPS14;RPS15;RPS15A;RPS16;RPS17;RPS18;RPS19;RPS2;RPS20;RPS21;RPS23;RPS24;RPS25;RPS26;RPS27;RPS27A;RPS27L;RPS29;RPS3;RPS3A;RPS4X;RPS5;RPS6;RPS7;RPS8;RPS9;RPSA</t>
  </si>
  <si>
    <t>Formation of the ternary complex, and subsequently, the 43S complex</t>
  </si>
  <si>
    <t>ATF4 activates genes in response to e...</t>
  </si>
  <si>
    <t>ASNS;ATF4;CCL2;EXOSC1;EXOSC3;EXOSC4;EXOSC9;HERPUD1;KHSRP;NFYB</t>
  </si>
  <si>
    <t>ATF4 activates genes in response to endoplasmic reticulum  stress</t>
  </si>
  <si>
    <t>Fatty acyl-CoA biosynthesis</t>
  </si>
  <si>
    <t>ACLY;ACSL1;ACSL3;ACSL4;ACSL6;ELOVL1;ELOVL4;ELOVL5;FASN;HACD3;MORC2;PPT1;PPT2;SCD;SCD5;SLC25A1;TECR</t>
  </si>
  <si>
    <t>SUMOylation of immune response proteins</t>
  </si>
  <si>
    <t>IKBKG;NFKB2;NFKBIA;PIAS4;RELA;SUMO1;SUMO3;UBE2I</t>
  </si>
  <si>
    <t>Translation</t>
  </si>
  <si>
    <t>AARS1;AIMP1;AURKAIP1;CARS1;DARS1;DDOST;EEF1A2;EEF1B2;EEF1D;EEF1E1;EEF1G;EIF1AX;EIF2B4;EIF2B5;EIF2S2;EIF2S3;EIF3A;EIF3B;EIF3C;EIF3F;EIF3G;EIF3H;EIF3J;EIF3K;EIF3L;EIF3M;EIF4A1;EIF4A2;EIF4B;EIF4E;EIF4G1;EIF4H;EIF5;EPRS1;ETF1;FARSA;FAU;GADD45GIP1;GARS1;GFM1;GSPT1;HARS1;KARS1;LARS1;LARS2;MRPL10;MRPL11;MRPL13;MRPL18;MRPL2;MRPL21;MRPL23;MRPL27;MRPL3;MRPL33;MRPL34;MRPL35;MRPL39;MRPL40;MRPL41;MRPL47;MRPL48;MRPL49;MRPL51;MRPL52;MRPL54;MRPL58;MRPS10;MRPS14;MRPS15;MRPS16;MRPS18A;MRPS21;MRPS22;MRPS23;MRPS25;MRPS26;MRPS27;MRPS28;MRPS33;MRPS34;MRPS35;NARS1;PABPC1;PPA1;PTCD3;QARS1;RARS1;RPL10A;RPL11;RPL12;RPL13;RPL13A;RPL14;RPL15;RPL17;RPL18;RPL18A;RPL19;RPL21;RPL22;RPL22L1;RPL23;RPL24;RPL26;RPL26L1;RPL27;RPL27A;RPL28;RPL30;RPL31;RPL32;RPL34;RPL35;RPL35A;RPL36;RPL36A;RPL37;RPL37A;RPL38;RPL4;RPL41;RPL5;RPL6;RPL7;RPL7A;RPL8;RPL9;RPLP0;RPLP1;RPLP2;RPN1;RPN2;RPS10;RPS11;RPS12;RPS13;RPS14;RPS15;RPS15A;RPS16;RPS17;RPS18;RPS19;RPS2;RPS20;RPS21;RPS23;RPS24;RPS25;RPS26;RPS27;RPS27A;RPS27L;RPS29;RPS3;RPS3A;RPS4X;RPS5;RPS6;RPS7;RPS8;RPS9;RPSA;SARS1;SEC61A1;SEC61A2;SEC61B;SEC61G;SPCS1;SPCS2;SPCS3;SRP14;SRP68;SRP72;SRPRA;SRPRB;SSR2;SSR4;TARS2;TRAM1;TSFM;TUFM;UBA52;YARS1</t>
  </si>
  <si>
    <t>Synthesis of IP2, IP, and Ins in the ...</t>
  </si>
  <si>
    <t>IMPA1;INPP4A;INPP5A;INPP5B;INPP5J;OCRL;SYNJ1</t>
  </si>
  <si>
    <t>Synthesis of IP2, IP, and Ins in the cytosol</t>
  </si>
  <si>
    <t>Inactivation of APC/C via direct inhi...</t>
  </si>
  <si>
    <t>ANAPC11;ANAPC15;ANAPC5;ANAPC7;BUB3;CDC26;CDC27</t>
  </si>
  <si>
    <t>Inactivation of APC/C via direct inhibition of the APC/C complex</t>
  </si>
  <si>
    <t>Inhibition of the proteolytic activit...</t>
  </si>
  <si>
    <t>Inhibition of the proteolytic activity of APC/C required for the onset of anaphase by mitotic spindle checkpoint components</t>
  </si>
  <si>
    <t>Signaling by TGFB family members</t>
  </si>
  <si>
    <t>ACVR2A;BMPR2;CBL;CCNC;CCNK;CDK8;CDK9;COL1A2;DRAP1;E2F4;EP300;FKBP1A;FURIN;ITGB1;ITGB8;JUNB;MAPK1;MAPK3;MTMR4;NCOR1;NCOR2;NEDD8;PARP1;PPM1A;PPP1CA;PPP1CB;PPP1CC;PRKCZ;RHOA;RNF111;RPS27A;SKI;SKIL;SMAD2;SMAD4;SMAD5;SMAD7;SNW1;SP1;STAT1;STRAP;STUB1;TFDP1;TGFB1;TGFBR1;TGFBR2;TRIM33;UBA52;UBB;UBE2D3;UBE2M;UCHL5;USP15;USP9X;XPO1;YBX1;ZFYVE9</t>
  </si>
  <si>
    <t>TP53 Regulates Transcription of Cell ...</t>
  </si>
  <si>
    <t>BCL2L14;BNIP3L;CASP1;IGFBP3;NDRG1;PRELID1;TMEM219;TP53BP2</t>
  </si>
  <si>
    <t>TP53 Regulates Transcription of Cell Death Genes</t>
  </si>
  <si>
    <t>rRNA modification in the nucleus and ...</t>
  </si>
  <si>
    <t>FCF1;GAR1;HEATR1;NHP2;NOP10;NOP56;PNO1;RPS14;RPS2;RPS6;RPS7;RPS9;SNU13;UTP14C;UTP18</t>
  </si>
  <si>
    <t>rRNA modification in the nucleus and cytosol</t>
  </si>
  <si>
    <t>Synthesis of very long-chain fatty ac...</t>
  </si>
  <si>
    <t>ACSL1;ACSL3;ACSL4;ACSL6;ELOVL1;ELOVL4;ELOVL5;HACD3;TECR</t>
  </si>
  <si>
    <t>Synthesis of very long-chain fatty acyl-CoAs</t>
  </si>
  <si>
    <t>Export of Viral Ribonucleoproteins fr...</t>
  </si>
  <si>
    <t>NUP58;NUP85;NUP98;RAN;RANBP2;SEH1L;XPO1</t>
  </si>
  <si>
    <t>Export of Viral Ribonucleoproteins from Nucleus</t>
  </si>
  <si>
    <t>NEP/NS2 Interacts with the Cellular E...</t>
  </si>
  <si>
    <t>NEP/NS2 Interacts with the Cellular Export Machinery</t>
  </si>
  <si>
    <t>CARM1;CDKN1B;CNOT1;CNOT10;CNOT11;CNOT2;CNOT3;CNOT7;CNOT8;E2F1;E2F4;EP300;GADD45A;NPM1;PCBP4;PLK2;PRMT1;RGCC;TFDP1;TNKS1BP1;ZNF385A</t>
  </si>
  <si>
    <t>TP53 Regulates Transcription of Cell Cycle Genes</t>
  </si>
  <si>
    <t>WNT ligand biogenesis and trafficking</t>
  </si>
  <si>
    <t>SNX3;VPS26A;VPS29;VPS35;WLS;WNT8A</t>
  </si>
  <si>
    <t>Glutathione conjugation</t>
  </si>
  <si>
    <t>AKR1A1;GCLC;GGT7;GSTA2;GSTA3;GSTK1;GSTO1;GSTP1;GSTT2;MGST3</t>
  </si>
  <si>
    <t>TCF dependent signaling in response t...</t>
  </si>
  <si>
    <t>AKT2;APC;ASH2L;BCL9;BTRC;CBY1;CDC73;CHD8;CSNK1E;CSNK1G2;CSNK2B;CTBP1;CTNNB1;CTNNBIP1;CUL3;DKK1;EP300;FZD4;FZD6;GSK3B;H2AJ;H2AZ1;H2BC15;H2BC21;H2BC4;H3-3A;H4C1;KLHL12;LEO1;LGR5;LGR6;LRP6;PPP2CA;PPP2CB;PPP2R1A;PPP2R5B;PPP2R5C;PSMA1;PSMA2;PSMA3;PSMA4;PSMB1;PSMB2;PSMB3;PSMB4;PSMB5;PSMB6;PSMB7;PSMB8;PSMC1;PSMC5;PSMC6;PSMD1;PSMD10;PSMD11;PSMD12;PSMD13;PSMD14;PSMD2;PSMD3;PSMD4;PSMD6;PSMD7;PSMD8;PSME1;PSME2;PYGO2;RBX1;RNF146;RPS27A;RUNX3;RUVBL1;SEM1;SMARCA4;SOX2;SOX9;TCF4;TCF7L2;TLE2;TLE4;TNKS;TNKS2;UBA52;UBB;USP34;WNT8A;XIAP;XPO1;YWHAZ</t>
  </si>
  <si>
    <t>TCF dependent signaling in response to WNT</t>
  </si>
  <si>
    <t>SRP-dependent cotranslational protein...</t>
  </si>
  <si>
    <t>DDOST;FAU;RPL10A;RPL11;RPL12;RPL13;RPL13A;RPL14;RPL15;RPL17;RPL18;RPL18A;RPL19;RPL21;RPL22;RPL22L1;RPL23;RPL24;RPL26;RPL26L1;RPL27;RPL27A;RPL28;RPL30;RPL31;RPL32;RPL34;RPL35;RPL35A;RPL36;RPL36A;RPL37;RPL37A;RPL38;RPL4;RPL41;RPL5;RPL6;RPL7;RPL7A;RPL8;RPL9;RPLP0;RPLP1;RPLP2;RPN1;RPN2;RPS10;RPS11;RPS12;RPS13;RPS14;RPS15;RPS15A;RPS16;RPS17;RPS18;RPS19;RPS2;RPS20;RPS21;RPS23;RPS24;RPS25;RPS26;RPS27;RPS27A;RPS27L;RPS29;RPS3;RPS3A;RPS4X;RPS5;RPS6;RPS7;RPS8;RPS9;RPSA;SEC61A1;SEC61A2;SEC61B;SEC61G;SPCS1;SPCS2;SPCS3;SRP14;SRP68;SRP72;SRPRA;SRPRB;SSR2;SSR4;TRAM1;UBA52</t>
  </si>
  <si>
    <t>SRP-dependent cotranslational protein targeting to membrane</t>
  </si>
  <si>
    <t>Activation of RAC1</t>
  </si>
  <si>
    <t>NCK1;PAK1;PAK3;ROBO1;SLIT2;SOS1</t>
  </si>
  <si>
    <t>Regulation of gene expression in beta...</t>
  </si>
  <si>
    <t>AKT2;AKT3;INS;NEUROD1;PAX6</t>
  </si>
  <si>
    <t>Regulation of gene expression in beta cells</t>
  </si>
  <si>
    <t>Downregulation of TGF-beta receptor s...</t>
  </si>
  <si>
    <t>MTMR4;PPP1CA;PPP1CB;PPP1CC;RPS27A;SMAD2;SMAD7;STRAP;STUB1;TGFB1;TGFBR1;TGFBR2;UBA52;UBB;UCHL5;USP15;XPO1;ZFYVE9</t>
  </si>
  <si>
    <t>Downregulation of TGF-beta receptor signaling</t>
  </si>
  <si>
    <t>Transport of Mature mRNA derived from...</t>
  </si>
  <si>
    <t>ALYREF;CDC40;CHTOP;DDX39B;FYTTD1;MAGOH;NUP58;NUP85;NUP98;NXF1;RANBP2;RBM8A;RNPS1;SARNP;SEH1L;SRRM1;SRSF1;SRSF11;SRSF2;SRSF3;SRSF4;SRSF5;SRSF6;SRSF7;SRSF9;THOC1;U2AF1;U2AF1L4;U2AF2;ZC3H11A</t>
  </si>
  <si>
    <t>Transport of Mature mRNA derived from an Intron-Containing Transcript</t>
  </si>
  <si>
    <t>Downstream signaling of activated FGFR1</t>
  </si>
  <si>
    <t>FGF1;FGF2;FGFR1;FLRT2;FLRT3;FRS2;FRS3;GAB1;GRB2;KL;KRAS;PIK3CA;PIK3R1;PTPN11;SHC1;SOS1</t>
  </si>
  <si>
    <t>Insulin receptor signalling cascade</t>
  </si>
  <si>
    <t>AKT2;FGF1;FGF2;FGFR1;FGFR2;FRS2;GAB1;GAB2;GRB10;GRB2;INS;KL;KRAS;MAPK1;MAPK3;PDPK1;PIK3C3;PIK3CA;PIK3CB;PIK3R1;PIK3R4;PTPN11;SHC1;SOS1</t>
  </si>
  <si>
    <t>Deubiquitination</t>
  </si>
  <si>
    <t>APC;ARRB1;ATXN3;ATXN7;BAP1;BARD1;BECN1;CCP110;EP300;FKBP8;FOXO4;GATA3;H2AC12;H2AC21;H2BC15;H2BC21;H2BC4;HCFC1;HGS;HIF1A;IFIH1;IKBKG;IL33;JOSD1;JOSD2;KAT2A;KAT2B;MAT2B;MAVS;MDM4;NEDD8;NFKBIA;OGT;OTUB1;OTUD5;POLB;PSMA1;PSMA2;PSMA3;PSMA4;PSMB1;PSMB2;PSMB3;PSMB4;PSMB5;PSMB6;PSMB7;PSMB8;PSMC1;PSMC5;PSMC6;PSMD1;PSMD10;PSMD11;PSMD12;PSMD13;PSMD14;PSMD2;PSMD3;PSMD4;PSMD6;PSMD7;PSMD8;PSME1;PSME2;PTEN;RAD23A;RAD23B;RHOA;RNF146;RPS27A;RUVBL1;SEM1;SMAD2;SMAD4;SMAD7;SNX3;STAMBPL1;SUDS3;TAF10;TAF9B;TGFB1;TGFBR1;TGFBR2;TNKS;TNKS2;TOMM20;TOMM70;TRAF3;UBA52;UBB;UCHL1;UCHL5;USP10;USP11;USP12;USP14;USP15;USP16;USP17L3;USP19;USP2;USP22;USP25;USP34;USP4;USP48;USP5;USP9X;VCP;VDAC1;VDAC2;VDAC3;YY1</t>
  </si>
  <si>
    <t>Nucleotide-binding domain, leucine ri...</t>
  </si>
  <si>
    <t>AAMP;APP;BCL2L1;CASP1;HMOX1;HSP90AB1;IKBKG;IRAK1;ITCH;MAPK14;NFKB2;RELA;SUGT1;TAB2;TXN;TXNIP;UBE2V1</t>
  </si>
  <si>
    <t>Nucleotide-binding domain, leucine rich repeat containing receptor (NLR) signaling pathways</t>
  </si>
  <si>
    <t>Nonsense Mediated Decay (NMD) indepen...</t>
  </si>
  <si>
    <t>EIF4G1;ETF1;FAU;GSPT1;PABPC1;RPL10A;RPL11;RPL12;RPL13;RPL13A;RPL14;RPL15;RPL17;RPL18;RPL18A;RPL19;RPL21;RPL22;RPL22L1;RPL23;RPL24;RPL26;RPL26L1;RPL27;RPL27A;RPL28;RPL30;RPL31;RPL32;RPL34;RPL35;RPL35A;RPL36;RPL36A;RPL37;RPL37A;RPL38;RPL4;RPL41;RPL5;RPL6;RPL7;RPL7A;RPL8;RPL9;RPLP0;RPLP1;RPLP2;RPS10;RPS11;RPS12;RPS13;RPS14;RPS15;RPS15A;RPS16;RPS17;RPS18;RPS19;RPS2;RPS20;RPS21;RPS23;RPS24;RPS25;RPS26;RPS27;RPS27A;RPS27L;RPS29;RPS3;RPS3A;RPS4X;RPS5;RPS6;RPS7;RPS8;RPS9;RPSA;UBA52;UPF1</t>
  </si>
  <si>
    <t>Nonsense Mediated Decay (NMD) independent of the Exon Junction Complex (EJC)</t>
  </si>
  <si>
    <t>Signaling by FLT3 fusion proteins</t>
  </si>
  <si>
    <t>GAB2;GRB2;KRAS;MYO18A;PIK3CA;PIK3R1;SOS1;SPTBN1;STAT5A;TRIP11;ZMYM2</t>
  </si>
  <si>
    <t>TP53 Regulates Transcription of DNA R...</t>
  </si>
  <si>
    <t>CCNH;CCNK;CDK12;CDK13;CDK9;ELOA2;ELOB;ELOC;ERCC2;FOS;GTF2F1;MDC1;MNAT1;POLR2A;POLR2B;POLR2E;POLR2F;POLR2I;POLR2J;SSRP1;SUPT4H1;SUPT5H;TCEA1</t>
  </si>
  <si>
    <t>TP53 Regulates Transcription of DNA Repair Genes</t>
  </si>
  <si>
    <t>Neutrophil degranulation</t>
  </si>
  <si>
    <t>ACLY;ACP3;ACTR10;ACTR2;ADAM10;AGA;ALDOA;ALDOC;ANXA2;AP1M1;AP2A2;ARL8A;ARMC8;ARPC5;ASAH1;ATP6AP2;ATP6V0A1;ATP6V0C;ATP6V1D;ATP8A1;B2M;BRI3;BST2;C3;C3AR1;CAB39;CAND1;CAP1;CCT2;CCT8;CD14;CD44;CD47;CD53;CD59;CD63;CD68;CDK13;CFD;CHI3L1;CMTM6;CNN2;COMMD3;COMMD9;COPB1;COTL1;CPNE1;CREG1;CSNK2B;CST3;CSTB;CTSA;CTSB;CTSH;CTSZ;CYB5R3;CYBA;CYSTM1;DDOST;DDX3X;DEGS1;DNAJC5;DOK3;DPP7;DSP;DYNC1H1;DYNLL1;DYNLT1;FABP5;FCER1G;FGL2;FTH1;GMFG;GNS;GOLGA7;GPI;GSN;GSTP1;HEBP2;HEXB;HGSNAT;HLA-A;HLA-B;HLA-C;HMGB1;HMOX2;HSP90AA1;HSP90AB1;HSPA6;HSPA8;HUWE1;IGF2R;IQGAP1;IST1;ITGAL;ITGAM;ITGB2;KCMF1;KCNAB2;KPNB1;LAMP1;LAMP2;LAMTOR1;LILRB2;LRRC7;LYZ;MAGT1;MAN2B1;MAPK1;MAPK14;MIF;MLEC;NCSTN;NFASC;NPC2;OLR1;PA2G4;PADI2;PAFAH1B2;PDAP1;PDXK;PECAM1;PFKL;PGM2;PKM;PLAC8;PLEKHO2;PPIA;PRDX4;PRDX6;PSEN1;PSMA2;PSMB1;PSMB7;PSMD1;PSMD11;PSMD12;PSMD13;PSMD14;PSMD2;PSMD3;PSMD6;PSMD7;PTGES2;PTPRJ;PTPRN2;RAB14;RAB18;RAB31;RAB3A;RAB5C;RAB7A;RAP1A;RAP1B;RHOA;S100A11;SCAMP1;SDCBP;SELL;SERPINA1;SIRPA;SLC44A2;SNAP23;SNAP25;SPTAN1;SRP14;STBD1;SVIP;SYNGR1;TIMP2;TMBIM1;TMC6;TOLLIP;TRAPPC1;TTR;TUBB;TUBB4B;TXNDC5;TYROBP;UBR4;VAMP8;VAPA;VAT1;VCP;VPS35L;XRCC5;XRCC6;YPEL5</t>
  </si>
  <si>
    <t>GP1b-IX-V activation signalling</t>
  </si>
  <si>
    <t>FLNA;GP1BB;PIK3R1;RAF1;VWF;YWHAZ</t>
  </si>
  <si>
    <t>Adenylate cyclase activating pathway</t>
  </si>
  <si>
    <t>ADCY1;ADCY2;ADCY5;ADCY6;ADCY8;GNAL</t>
  </si>
  <si>
    <t>SARS-CoV-2 Infection</t>
  </si>
  <si>
    <t>AGRN;AKT2;AKT3;ATG14;B2M;BECN1;CANX;CHMP3;CHMP4A;CHMP4B;CHMP7;CNBP;CTSL;DAD1;DDOST;DDX5;FAU;FURIN;G3BP1;G3BP2;GANAB;GEMIN4;GEMIN7;GJA1;GOLGA7;GPC1;GSK3A;GSK3B;HLA-A;HLA-B;HLA-C;HLA-E;HLA-F;HLA-G;HSP90AA1;HSP90AB1;HSPG2;IFIH1;IFNA6;IFNAR1;IFNAR2;IKBKG;IL17A;IRAK1;IRF3;IRF7;ISCU;ISG15;JAK1;LARP1;MAGT1;MAN2A1;MASP2;MAVS;MGAT4A;MGAT4B;MGAT5;NUP58;NUP85;NUP98;PARP14;PARP6;PDPK1;PIK3C3;PIK3R4;PRKCSH;PRMT1;PTPN11;RANBP2;RPN1;RPN2;RPS10;RPS11;RPS12;RPS13;RPS14;RPS15;RPS15A;RPS16;RPS17;RPS18;RPS19;RPS2;RPS20;RPS21;RPS23;RPS24;RPS25;RPS26;RPS27;RPS27A;RPS27L;RPS29;RPS3;RPS3A;RPS4X;RPS5;RPS6;RPS7;RPS8;RPS9;RPSA;SDC3;SEC23A;SEH1L;SMN1;SNRPD1;SNRPD2;SNRPD3;SNRPE;SNRPF;SRPK2;ST3GAL2;ST3GAL3;ST3GAL4;STAT1;STAT2;SUMO1;TAB2;TLR7;TLR8;TOMM70;TRAF3;TUFM;TUSC3;TYK2;UBA52;UBB;UBE2I;UBE2V1;UVRAG;VCP;VHL;VPS16;VPS33A;VPS41;YWHAB;YWHAE;YWHAG;YWHAH;YWHAQ;YWHAZ;ZDHHC20;ZDHHC3;ZDHHC5</t>
  </si>
  <si>
    <t>SHC-mediated cascade:FGFR2</t>
  </si>
  <si>
    <t>FGF1;FGF2;FGFR2;GRB2;KRAS;SHC1;SOS1</t>
  </si>
  <si>
    <t>NCAM1 interactions</t>
  </si>
  <si>
    <t>AGRN;CACNB2;CACNB3;CACNB4;CNTN2;COL4A5;COL9A1;COL9A2;NCAM1;NCAN</t>
  </si>
  <si>
    <t>Formation of a pool of free 40S subunits</t>
  </si>
  <si>
    <t>EIF1AX;EIF3A;EIF3B;EIF3C;EIF3F;EIF3G;EIF3H;EIF3J;EIF3K;EIF3L;EIF3M;FAU;RPL10A;RPL11;RPL12;RPL13;RPL13A;RPL14;RPL15;RPL17;RPL18;RPL18A;RPL19;RPL21;RPL22;RPL22L1;RPL23;RPL24;RPL26;RPL26L1;RPL27;RPL27A;RPL28;RPL30;RPL31;RPL32;RPL34;RPL35;RPL35A;RPL36;RPL36A;RPL37;RPL37A;RPL38;RPL4;RPL41;RPL5;RPL6;RPL7;RPL7A;RPL8;RPL9;RPLP0;RPLP1;RPLP2;RPS10;RPS11;RPS12;RPS13;RPS14;RPS15;RPS15A;RPS16;RPS17;RPS18;RPS19;RPS2;RPS20;RPS21;RPS23;RPS24;RPS25;RPS26;RPS27;RPS27A;RPS27L;RPS29;RPS3;RPS3A;RPS4X;RPS5;RPS6;RPS7;RPS8;RPS9;RPSA;UBA52</t>
  </si>
  <si>
    <t>Cargo trafficking to the periciliary ...</t>
  </si>
  <si>
    <t>ARF4;ASAP1;CCT2;CCT3;CCT4;CCT5;CCT8;EXOC1;EXOC2;EXOC4;EXOC7;EXOC8;MKKS;PKD1;PKD2;RAB11A;TCP1;UNC119B</t>
  </si>
  <si>
    <t>Cargo trafficking to the periciliary membrane</t>
  </si>
  <si>
    <t>Signaling by FGFR in disease</t>
  </si>
  <si>
    <t>CPSF6;CUX1;FGF1;FGF2;FGFR1;FGFR2;FRS2;GAB1;GAB2;GRB2;GTF2F1;KRAS;LRRFIP1;MYO18A;PIK3CA;PIK3R1;POLR2A;POLR2B;POLR2E;POLR2F;POLR2I;POLR2J;SOS1;STAT1;STAT3;STAT5A;ZMYM2</t>
  </si>
  <si>
    <t>Class I peroxisomal membrane protein ...</t>
  </si>
  <si>
    <t>ABCD3;ACBD5;ALDH3A2;ATAD1;FIS1;PEX16;SLC25A17</t>
  </si>
  <si>
    <t>Class I peroxisomal membrane protein import</t>
  </si>
  <si>
    <t>RHOH GTPase cycle</t>
  </si>
  <si>
    <t>ARHGDIA;ARHGDIG;CSK;LAMTOR1;NSFL1C;OSBPL11;PAK1;RAB7A;RALGAPA1;ROCK2;TFRC;TMEM59;VAMP3;VCP;WDR11</t>
  </si>
  <si>
    <t>Influenza Viral RNA Transcription and...</t>
  </si>
  <si>
    <t>FAU;GTF2F1;HSP90AA1;IPO5;NUP58;NUP85;NUP98;PARP1;POLR2A;POLR2B;POLR2E;POLR2F;POLR2I;POLR2J;RANBP2;RPL10A;RPL11;RPL12;RPL13;RPL13A;RPL14;RPL15;RPL17;RPL18;RPL18A;RPL19;RPL21;RPL22;RPL22L1;RPL23;RPL24;RPL26;RPL26L1;RPL27;RPL27A;RPL28;RPL30;RPL31;RPL32;RPL34;RPL35;RPL35A;RPL36;RPL36A;RPL37;RPL37A;RPL38;RPL4;RPL41;RPL5;RPL6;RPL7;RPL7A;RPL8;RPL9;RPLP0;RPLP1;RPLP2;RPS10;RPS11;RPS12;RPS13;RPS14;RPS15;RPS15A;RPS16;RPS17;RPS18;RPS19;RPS2;RPS20;RPS21;RPS23;RPS24;RPS25;RPS26;RPS27;RPS27A;RPS27L;RPS29;RPS3;RPS3A;RPS4X;RPS5;RPS6;RPS7;RPS8;RPS9;RPSA;SEH1L;UBA52</t>
  </si>
  <si>
    <t>Influenza Viral RNA Transcription and Replication</t>
  </si>
  <si>
    <t>RHOC GTPase cycle</t>
  </si>
  <si>
    <t>ABCD3;ABR;ACBD5;ANLN;ARHGAP1;ARHGAP21;ARHGAP26;ARHGAP32;ARHGAP35;ARHGAP5;ARHGDIA;ARHGEF1;ARHGEF10;ARHGEF12;ARHGEF25;ARHGEF40;C1QBP;FLOT1;FLOT2;FMNL2;FMNL3;IQGAP1;MACO1;MCAM;MCF2;MCF2L;MYO9B;PIK3R1;RHOA;ROCK2;RTKN;SLK;STARD13;STX5;TFRC;VAMP3</t>
  </si>
  <si>
    <t>PERK regulates gene expression</t>
  </si>
  <si>
    <t>ASNS;ATF4;CCL2;EIF2AK3;EIF2S2;EIF2S3;EXOSC1;EXOSC3;EXOSC4;EXOSC9;HERPUD1;HSPA5;KHSRP;NFYB</t>
  </si>
  <si>
    <t>Eukaryotic Translation Termination</t>
  </si>
  <si>
    <t>ETF1;FAU;GSPT1;RPL10A;RPL11;RPL12;RPL13;RPL13A;RPL14;RPL15;RPL17;RPL18;RPL18A;RPL19;RPL21;RPL22;RPL22L1;RPL23;RPL24;RPL26;RPL26L1;RPL27;RPL27A;RPL28;RPL30;RPL31;RPL32;RPL34;RPL35;RPL35A;RPL36;RPL36A;RPL37;RPL37A;RPL38;RPL4;RPL41;RPL5;RPL6;RPL7;RPL7A;RPL8;RPL9;RPLP0;RPLP1;RPLP2;RPS10;RPS11;RPS12;RPS13;RPS14;RPS15;RPS15A;RPS16;RPS17;RPS18;RPS19;RPS2;RPS20;RPS21;RPS23;RPS24;RPS25;RPS26;RPS27;RPS27A;RPS27L;RPS29;RPS3;RPS3A;RPS4X;RPS5;RPS6;RPS7;RPS8;RPS9;RPSA;UBA52</t>
  </si>
  <si>
    <t>Downstream signaling of activated FGFR2</t>
  </si>
  <si>
    <t>FGF1;FGF2;FGFR2;FRS2;FRS3;GAB1;GRB2;KRAS;PIK3CA;PIK3R1;PTPN11;SHC1;SOS1</t>
  </si>
  <si>
    <t>Peptide chain elongation</t>
  </si>
  <si>
    <t>FAU;RPL10A;RPL11;RPL12;RPL13;RPL13A;RPL14;RPL15;RPL17;RPL18;RPL18A;RPL19;RPL21;RPL22;RPL22L1;RPL23;RPL24;RPL26;RPL26L1;RPL27;RPL27A;RPL28;RPL30;RPL31;RPL32;RPL34;RPL35;RPL35A;RPL36;RPL36A;RPL37;RPL37A;RPL38;RPL4;RPL41;RPL5;RPL6;RPL7;RPL7A;RPL8;RPL9;RPLP0;RPLP1;RPLP2;RPS10;RPS11;RPS12;RPS13;RPS14;RPS15;RPS15A;RPS16;RPS17;RPS18;RPS19;RPS2;RPS20;RPS21;RPS23;RPS24;RPS25;RPS26;RPS27;RPS27A;RPS27L;RPS29;RPS3;RPS3A;RPS4X;RPS5;RPS6;RPS7;RPS8;RPS9;RPSA;UBA52</t>
  </si>
  <si>
    <t>Viral mRNA Translation</t>
  </si>
  <si>
    <t>Regulation of cholesterol biosynthesi...</t>
  </si>
  <si>
    <t>CARM1;CYP51A1;FASN;FDFT1;GGPS1;HELZ2;HMGCR;HMGCS1;IDI1;KPNB1;MBTPS1;MBTPS2;NFYB;RAN;SC5D;SCAP;SCD;SEC23A;SMARCD3;SP1;SREBF1;SREBF2;TBL1XR1</t>
  </si>
  <si>
    <t>Regulation of cholesterol biosynthesis by SREBP (SREBF)</t>
  </si>
  <si>
    <t>NOTCH3 Activation and Transmission of...</t>
  </si>
  <si>
    <t>ADAM10;APH1A;JAG2;MIB1;NCSTN;NEURL1B;PSEN1;PSENEN;RPS27A;UBA52;UBB;YBX1</t>
  </si>
  <si>
    <t>NOTCH3 Activation and Transmission of Signal to the Nucleus</t>
  </si>
  <si>
    <t>RNA Polymerase I Transcription Initia...</t>
  </si>
  <si>
    <t>CCNH;CHD3;CHD4;EHMT2;ERCC2;GATAD2A;GATAD2B;HDAC2;KAT2A;KAT2B;MNAT1;MTA1;MTA3;POLR1G;POLR2E;POLR2F;RBBP4;RBBP7;UBTF</t>
  </si>
  <si>
    <t>RNA Polymerase I Transcription Initiation</t>
  </si>
  <si>
    <t>HS-GAG degradation</t>
  </si>
  <si>
    <t>AGRN;GPC1;HSPG2;IDS;SDC3</t>
  </si>
  <si>
    <t>Defects in vitamin and cofactor metab...</t>
  </si>
  <si>
    <t>AMN;LMBRD1;MMADHC;PC;TCN2</t>
  </si>
  <si>
    <t>Defects in vitamin and cofactor metabolism</t>
  </si>
  <si>
    <t>HIV Transcription Initiation</t>
  </si>
  <si>
    <t>CCNH;ERCC2;GTF2A2;GTF2F1;MNAT1;POLR2A;POLR2B;POLR2E;POLR2F;POLR2I;POLR2J;TAF1;TAF10;TAF13;TAF15;TAF9B</t>
  </si>
  <si>
    <t>RNA Polymerase II HIV Promoter Escape</t>
  </si>
  <si>
    <t>RNA Polymerase II Promoter Escape</t>
  </si>
  <si>
    <t>RNA Polymerase II Transcription Initi...</t>
  </si>
  <si>
    <t>RNA Polymerase II Transcription Initiation</t>
  </si>
  <si>
    <t>RNA Polymerase II Transcription Initiation And Promoter Clearance</t>
  </si>
  <si>
    <t>RNA Polymerase II Transcription Pre-I...</t>
  </si>
  <si>
    <t>RNA Polymerase II Transcription Pre-Initiation And Promoter Opening</t>
  </si>
  <si>
    <t>Signaling by FGFR2 in disease</t>
  </si>
  <si>
    <t>FGF1;FGF2;FGFR2;FRS2;GAB1;GRB2;GTF2F1;KRAS;PIK3CA;PIK3R1;POLR2A;POLR2B;POLR2E;POLR2F;POLR2I;POLR2J;SOS1</t>
  </si>
  <si>
    <t>Formation of the Early Elongation Com...</t>
  </si>
  <si>
    <t>CCNH;ERCC2;GTF2F1;MNAT1;POLR2A;POLR2B;POLR2E;POLR2F;POLR2I;POLR2J;SUPT4H1;SUPT5H</t>
  </si>
  <si>
    <t>Formation of the Early Elongation Complex</t>
  </si>
  <si>
    <t>Formation of the HIV-1 Early Elongati...</t>
  </si>
  <si>
    <t>Formation of the HIV-1 Early Elongation Complex</t>
  </si>
  <si>
    <t>p75NTR regulates axonogenesis</t>
  </si>
  <si>
    <t>ARHGDIA;LINGO1;MAG;MCF2;NGF;OMG;RHOA;RTN4</t>
  </si>
  <si>
    <t>TNF signaling</t>
  </si>
  <si>
    <t>CLIP3;IKBKG;MADD;RACK1;RBCK1;RPS27A;SPPL2B;TAB2;TAX1BP1;TNF;UBA52;UBB;USP2;USP4;XIAP</t>
  </si>
  <si>
    <t>Mitochondrial Fatty Acid Beta-Oxidation</t>
  </si>
  <si>
    <t>ACADM;ACADVL;ACBD6;ACOT1;ACSF2;DBI;DECR1;ECHS1;MCEE;NDUFAB1</t>
  </si>
  <si>
    <t>Eukaryotic Translation Elongation</t>
  </si>
  <si>
    <t>EEF1A2;EEF1B2;EEF1D;EEF1G;FAU;RPL10A;RPL11;RPL12;RPL13;RPL13A;RPL14;RPL15;RPL17;RPL18;RPL18A;RPL19;RPL21;RPL22;RPL22L1;RPL23;RPL24;RPL26;RPL26L1;RPL27;RPL27A;RPL28;RPL30;RPL31;RPL32;RPL34;RPL35;RPL35A;RPL36;RPL36A;RPL37;RPL37A;RPL38;RPL4;RPL41;RPL5;RPL6;RPL7;RPL7A;RPL8;RPL9;RPLP0;RPLP1;RPLP2;RPS10;RPS11;RPS12;RPS13;RPS14;RPS15;RPS15A;RPS16;RPS17;RPS18;RPS19;RPS2;RPS20;RPS21;RPS23;RPS24;RPS25;RPS26;RPS27;RPS27A;RPS27L;RPS29;RPS3;RPS3A;RPS4X;RPS5;RPS6;RPS7;RPS8;RPS9;RPSA;UBA52</t>
  </si>
  <si>
    <t>XBP1(S) activates chaperone genes</t>
  </si>
  <si>
    <t>ACADVL;ADD1;ATP6V0D1;DCTN1;DNAJB11;DNAJB9;EXTL1;GFPT1;GSK3A;HDGF;HYOU1;KLHDC3;PDIA6;PPP2R5B;SEC31A;SERP1;SHC1;SRPRA;SRPRB;SYVN1;TLN1;TPP1;TSPYL2;WFS1;WIPI1;XBP1</t>
  </si>
  <si>
    <t>RNA Polymerase III Transcription Term...</t>
  </si>
  <si>
    <t>NFIA;NFIB;NFIC;NFIX;POLR2E;POLR2F;POLR3A;POLR3GL;SSB</t>
  </si>
  <si>
    <t>RNA Polymerase III Transcription Termination</t>
  </si>
  <si>
    <t>Processing of SMDT1</t>
  </si>
  <si>
    <t>AFG3L2;MICU3;PARL;PHB2;PMPCA;PMPCB;SMDT1;SPG7;STOML2</t>
  </si>
  <si>
    <t>Response of EIF2AK4 (GCN2) to amino a...</t>
  </si>
  <si>
    <t>ASNS;ATF4;EIF2AK4;EIF2S2;EIF2S3;FAU;RPL10A;RPL11;RPL12;RPL13;RPL13A;RPL14;RPL15;RPL17;RPL18;RPL18A;RPL19;RPL21;RPL22;RPL22L1;RPL23;RPL24;RPL26;RPL26L1;RPL27;RPL27A;RPL28;RPL30;RPL31;RPL32;RPL34;RPL35;RPL35A;RPL36;RPL36A;RPL37;RPL37A;RPL38;RPL4;RPL41;RPL5;RPL6;RPL7;RPL7A;RPL8;RPL9;RPLP0;RPLP1;RPLP2;RPS10;RPS11;RPS12;RPS13;RPS14;RPS15;RPS15A;RPS16;RPS17;RPS18;RPS19;RPS2;RPS20;RPS21;RPS23;RPS24;RPS25;RPS26;RPS27;RPS27A;RPS27L;RPS29;RPS3;RPS3A;RPS4X;RPS5;RPS6;RPS7;RPS8;RPS9;RPSA;UBA52</t>
  </si>
  <si>
    <t>Response of EIF2AK4 (GCN2) to amino acid deficiency</t>
  </si>
  <si>
    <t>Nonsense Mediated Decay (NMD) enhance...</t>
  </si>
  <si>
    <t>EIF4G1;ETF1;FAU;GSPT1;MAGOH;PABPC1;PNRC2;PPP2CA;PPP2R1A;PPP2R2A;RBM8A;RNPS1;RPL10A;RPL11;RPL12;RPL13;RPL13A;RPL14;RPL15;RPL17;RPL18;RPL18A;RPL19;RPL21;RPL22;RPL22L1;RPL23;RPL24;RPL26;RPL26L1;RPL27;RPL27A;RPL28;RPL30;RPL31;RPL32;RPL34;RPL35;RPL35A;RPL36;RPL36A;RPL37;RPL37A;RPL38;RPL4;RPL41;RPL5;RPL6;RPL7;RPL7A;RPL8;RPL9;RPLP0;RPLP1;RPLP2;RPS10;RPS11;RPS12;RPS13;RPS14;RPS15;RPS15A;RPS16;RPS17;RPS18;RPS19;RPS2;RPS20;RPS21;RPS23;RPS24;RPS25;RPS26;RPS27;RPS27A;RPS27L;RPS29;RPS3;RPS3A;RPS4X;RPS5;RPS6;RPS7;RPS8;RPS9;RPSA;SMG5;SMG6;SMG7;UBA52;UPF1;UPF2</t>
  </si>
  <si>
    <t>Nonsense Mediated Decay (NMD) enhanced by the Exon Junction Complex (EJC)</t>
  </si>
  <si>
    <t>Nonsense-Mediated Decay (NMD)</t>
  </si>
  <si>
    <t>SUMOylation</t>
  </si>
  <si>
    <t>BMI1;CBX4;CBX5;CDKN2A;CETN2;CHD3;CTBP1;DDX17;DDX5;DNMT1;EP300;H4C1;HDAC2;HIPK2;HNRNPK;IKBKG;MBD1;MDC1;MRTFA;MTA1;NCOR2;NFKB2;NFKBIA;NPM1;NR3C1;NRIP1;NSMCE2;NUP58;NUP85;NUP98;PARK7;PARP1;PGR;PHC2;PHC3;PIAS1;PIAS2;PIAS4;PML;PPARGC1A;RAD21;RANBP2;RELA;RING1;SAFB;SATB1;SATB2;SEH1L;SENP1;SENP2;SIN3A;SMC1A;SP3;STAG2;SUMO1;SUMO2;SUMO3;SUZ12;THRA;THRB;TOP1;TOP2B;TP53BP1;TRIM28;UBE2I;VHL;ZNF350</t>
  </si>
  <si>
    <t>PKMTs methylate histone lysines</t>
  </si>
  <si>
    <t>AEBP2;ASH2L;ATF7IP;DPY30;EHMT2;H4C1;KMT2C;KMT2E;KMT5B;NFKB2;NSD2;NSD3;RBBP4;RBBP7;RELA;SETD1A;SETD3;SETD7;SUZ12;WDR5</t>
  </si>
  <si>
    <t>RUNX2 regulates bone development</t>
  </si>
  <si>
    <t>HDAC6;HES1;MAF;MAPK1;MAPK3;SATB2;SMAD4;YAP1</t>
  </si>
  <si>
    <t>Pausing and recovery of Tat-mediated ...</t>
  </si>
  <si>
    <t>CDK9;ELOA2;ELOB;ELOC;GTF2F1;POLR2A;POLR2B;POLR2E;POLR2F;POLR2I;POLR2J;SSRP1;SUPT4H1;SUPT5H;TCEA1</t>
  </si>
  <si>
    <t>Pausing and recovery of Tat-mediated HIV elongation</t>
  </si>
  <si>
    <t>Tat-mediated HIV elongation arrest an...</t>
  </si>
  <si>
    <t>Tat-mediated HIV elongation arrest and recovery</t>
  </si>
  <si>
    <t>Diseases of carbohydrate metabolism</t>
  </si>
  <si>
    <t>DCXR;EPM2A;GNS;HGSNAT;IDS;LCT;PPP1R3C;RPS27A;UBA52;UBB</t>
  </si>
  <si>
    <t>Activation of the mRNA upon binding o...</t>
  </si>
  <si>
    <t>EIF1AX;EIF2S2;EIF2S3;EIF3A;EIF3B;EIF3C;EIF3F;EIF3G;EIF3H;EIF3J;EIF3K;EIF3L;EIF3M;EIF4A1;EIF4A2;EIF4B;EIF4E;EIF4G1;EIF4H;FAU;PABPC1;RPS10;RPS11;RPS12;RPS13;RPS14;RPS15;RPS15A;RPS16;RPS17;RPS18;RPS19;RPS2;RPS20;RPS21;RPS23;RPS24;RPS25;RPS26;RPS27;RPS27A;RPS27L;RPS29;RPS3;RPS3A;RPS4X;RPS5;RPS6;RPS7;RPS8;RPS9;RPSA</t>
  </si>
  <si>
    <t>Activation of the mRNA upon binding of the cap-binding complex and eIFs, and subsequent binding to 43S</t>
  </si>
  <si>
    <t>Translation initiation complex formation</t>
  </si>
  <si>
    <t>Regulation of FZD by ubiquitination</t>
  </si>
  <si>
    <t>FZD4;FZD6;LGR5;LGR6;LRP6;RPS27A;UBA52;UBB</t>
  </si>
  <si>
    <t>Cross-presentation of soluble exogeno...</t>
  </si>
  <si>
    <t>MRC1;PSMA1;PSMA2;PSMA3;PSMA4;PSMB1;PSMB2;PSMB3;PSMB4;PSMB5;PSMB6;PSMB7;PSMB8;PSMC1;PSMC5;PSMC6;PSMD1;PSMD10;PSMD11;PSMD12;PSMD13;PSMD14;PSMD2;PSMD3;PSMD4;PSMD6;PSMD7;PSMD8;PSME1;PSME2;SEM1</t>
  </si>
  <si>
    <t>Cross-presentation of soluble exogenous antigens (endosomes)</t>
  </si>
  <si>
    <t>Influenza Infection</t>
  </si>
  <si>
    <t>CALR;CANX;CLTA;CLTC;CPSF4;EIF2AK2;FAU;GTF2F1;HSP90AA1;IPO5;ISG15;KPNA3;KPNB1;NUP58;NUP85;NUP98;PABPN1;PARP1;POLR2A;POLR2B;POLR2E;POLR2F;POLR2I;POLR2J;RAN;RANBP2;RPL10A;RPL11;RPL12;RPL13;RPL13A;RPL14;RPL15;RPL17;RPL18;RPL18A;RPL19;RPL21;RPL22;RPL22L1;RPL23;RPL24;RPL26;RPL26L1;RPL27;RPL27A;RPL28;RPL30;RPL31;RPL32;RPL34;RPL35;RPL35A;RPL36;RPL36A;RPL37;RPL37A;RPL38;RPL4;RPL41;RPL5;RPL6;RPL7;RPL7A;RPL8;RPL9;RPLP0;RPLP1;RPLP2;RPS10;RPS11;RPS12;RPS13;RPS14;RPS15;RPS15A;RPS16;RPS17;RPS18;RPS19;RPS2;RPS20;RPS21;RPS23;RPS24;RPS25;RPS26;RPS27;RPS27A;RPS27L;RPS29;RPS3;RPS3A;RPS4X;RPS5;RPS6;RPS7;RPS8;RPS9;RPSA;SEH1L;TGFB1;UBA52;XPO1</t>
  </si>
  <si>
    <t>The NLRP3 inflammasome</t>
  </si>
  <si>
    <t>APP;CASP1;HMOX1;HSP90AB1;NFKB2;RELA;SUGT1;TXN;TXNIP</t>
  </si>
  <si>
    <t>SUMO E3 ligases SUMOylate target prot...</t>
  </si>
  <si>
    <t>BMI1;CBX4;CBX5;CDKN2A;CETN2;CHD3;CTBP1;DDX17;DDX5;DNMT1;EP300;H4C1;HDAC2;HIPK2;HNRNPK;IKBKG;MBD1;MDC1;MRTFA;MTA1;NCOR2;NFKB2;NFKBIA;NPM1;NR3C1;NRIP1;NSMCE2;NUP58;NUP85;NUP98;PARK7;PARP1;PGR;PHC2;PHC3;PIAS1;PIAS2;PIAS4;PML;PPARGC1A;RAD21;RANBP2;RELA;RING1;SAFB;SATB1;SATB2;SEH1L;SIN3A;SMC1A;SP3;STAG2;SUMO1;SUMO2;SUMO3;SUZ12;THRA;THRB;TOP1;TOP2B;TP53BP1;TRIM28;UBE2I;VHL;ZNF350</t>
  </si>
  <si>
    <t>SUMO E3 ligases SUMOylate target proteins</t>
  </si>
  <si>
    <t>L13a-mediated translational silencing...</t>
  </si>
  <si>
    <t>EIF1AX;EIF2S2;EIF2S3;EIF3A;EIF3B;EIF3C;EIF3F;EIF3G;EIF3H;EIF3J;EIF3K;EIF3L;EIF3M;EIF4A1;EIF4A2;EIF4B;EIF4E;EIF4G1;EIF4H;FAU;PABPC1;RPL10A;RPL11;RPL12;RPL13;RPL13A;RPL14;RPL15;RPL17;RPL18;RPL18A;RPL19;RPL21;RPL22;RPL22L1;RPL23;RPL24;RPL26;RPL26L1;RPL27;RPL27A;RPL28;RPL30;RPL31;RPL32;RPL34;RPL35;RPL35A;RPL36;RPL36A;RPL37;RPL37A;RPL38;RPL4;RPL41;RPL5;RPL6;RPL7;RPL7A;RPL8;RPL9;RPLP0;RPLP1;RPLP2;RPS10;RPS11;RPS12;RPS13;RPS14;RPS15;RPS15A;RPS16;RPS17;RPS18;RPS19;RPS2;RPS20;RPS21;RPS23;RPS24;RPS25;RPS26;RPS27;RPS27A;RPS27L;RPS29;RPS3;RPS3A;RPS4X;RPS5;RPS6;RPS7;RPS8;RPS9;RPSA;UBA52</t>
  </si>
  <si>
    <t>L13a-mediated translational silencing of Ceruloplasmin expression</t>
  </si>
  <si>
    <t>RHOG GTPase cycle</t>
  </si>
  <si>
    <t>ARFGAP3;ARHGAP1;ARHGAP21;ARHGAP32;ARHGAP35;ARHGAP5;ARHGDIA;ARHGDIG;CDC42;CDC42EP1;DOCK3;DOCK4;ELMO2;EMD;HSPE1;ITGB1;ITSN1;KALRN;KTN1;LAMTOR1;LEMD3;MCAM;MCF2;MCF2L;NDUFA5;NDUFS3;PGRMC2;PIK3R1;PLEKHG3;RAB7A;STBD1;STX5;TFRC;TRIO;VAMP3</t>
  </si>
  <si>
    <t>MET activates RAP1 and RAC1</t>
  </si>
  <si>
    <t>CRKL;GAB1;GRB2;RAP1A;RAP1B;RAPGEF1</t>
  </si>
  <si>
    <t>Response of EIF2AK1 (HRI) to heme def...</t>
  </si>
  <si>
    <t>ASNS;ATF4;EIF2AK1;EIF2S2;EIF2S3;GRB10</t>
  </si>
  <si>
    <t>Response of EIF2AK1 (HRI) to heme deficiency</t>
  </si>
  <si>
    <t>Regulation of TNFR1 signaling</t>
  </si>
  <si>
    <t>CLIP3;IKBKG;MADD;RACK1;RBCK1;RPS27A;SPPL2B;TAX1BP1;TNF;UBA52;UBB;USP2;USP4;XIAP</t>
  </si>
  <si>
    <t>Selenocysteine synthesis</t>
  </si>
  <si>
    <t>FAU;RPL10A;RPL11;RPL12;RPL13;RPL13A;RPL14;RPL15;RPL17;RPL18;RPL18A;RPL19;RPL21;RPL22;RPL22L1;RPL23;RPL24;RPL26;RPL26L1;RPL27;RPL27A;RPL28;RPL30;RPL31;RPL32;RPL34;RPL35;RPL35A;RPL36;RPL36A;RPL37;RPL37A;RPL38;RPL4;RPL41;RPL5;RPL6;RPL7;RPL7A;RPL8;RPL9;RPLP0;RPLP1;RPLP2;RPS10;RPS11;RPS12;RPS13;RPS14;RPS15;RPS15A;RPS16;RPS17;RPS18;RPS19;RPS2;RPS20;RPS21;RPS23;RPS24;RPS25;RPS26;RPS27;RPS27A;RPS27L;RPS29;RPS3;RPS3A;RPS4X;RPS5;RPS6;RPS7;RPS8;RPS9;RPSA;SARS1;UBA52</t>
  </si>
  <si>
    <t>MicroRNA (miRNA) biogenesis</t>
  </si>
  <si>
    <t>AGO1;DROSHA;POLR2A;POLR2B;POLR2E;POLR2F;POLR2I;POLR2J;RAN;XPO5</t>
  </si>
  <si>
    <t>SUMOylation of SUMOylation proteins</t>
  </si>
  <si>
    <t>NUP58;NUP85;NUP98;PIAS4;RANBP2;SEH1L;SUMO1;SUMO2;UBE2I</t>
  </si>
  <si>
    <t>Translation of Replicase and Assembly...</t>
  </si>
  <si>
    <t>BECN1;CHMP3;CHMP4A;CHMP4B;CHMP7;PIK3C3;PIK3R4;UVRAG</t>
  </si>
  <si>
    <t>Translation of Replicase and Assembly of the Replication Transcription Complex</t>
  </si>
  <si>
    <t>Cap-dependent Translation Initiation</t>
  </si>
  <si>
    <t>EIF1AX;EIF2B4;EIF2B5;EIF2S2;EIF2S3;EIF3A;EIF3B;EIF3C;EIF3F;EIF3G;EIF3H;EIF3J;EIF3K;EIF3L;EIF3M;EIF4A1;EIF4A2;EIF4B;EIF4E;EIF4G1;EIF4H;EIF5;FAU;PABPC1;RPL10A;RPL11;RPL12;RPL13;RPL13A;RPL14;RPL15;RPL17;RPL18;RPL18A;RPL19;RPL21;RPL22;RPL22L1;RPL23;RPL24;RPL26;RPL26L1;RPL27;RPL27A;RPL28;RPL30;RPL31;RPL32;RPL34;RPL35;RPL35A;RPL36;RPL36A;RPL37;RPL37A;RPL38;RPL4;RPL41;RPL5;RPL6;RPL7;RPL7A;RPL8;RPL9;RPLP0;RPLP1;RPLP2;RPS10;RPS11;RPS12;RPS13;RPS14;RPS15;RPS15A;RPS16;RPS17;RPS18;RPS19;RPS2;RPS20;RPS21;RPS23;RPS24;RPS25;RPS26;RPS27;RPS27A;RPS27L;RPS29;RPS3;RPS3A;RPS4X;RPS5;RPS6;RPS7;RPS8;RPS9;RPSA;UBA52</t>
  </si>
  <si>
    <t>Eukaryotic Translation Initiation</t>
  </si>
  <si>
    <t>Josephin domain DUBs</t>
  </si>
  <si>
    <t>ATXN3;JOSD1;JOSD2;RAD23A;RAD23B;RPS27A;UBA52;UBB;VCP</t>
  </si>
  <si>
    <t>RHO GTPases activate IQGAPs</t>
  </si>
  <si>
    <t>CALM1;CDC42;CLIP1;CTNNA1;CTNNB1;IQGAP1</t>
  </si>
  <si>
    <t>Metalloprotease DUBs</t>
  </si>
  <si>
    <t>BARD1;EP300;H2AC12;H2AC21;KAT2B;PSMD14;RPS27A;STAMBPL1;UBA52;UBB</t>
  </si>
  <si>
    <t>p75 NTR receptor-mediated signalling</t>
  </si>
  <si>
    <t>ABR;APH1A;ARHGDIA;ARHGEF1;ARHGEF10;ARHGEF12;ARHGEF2;ARHGEF3;ARHGEF37;ARHGEF40;ARHGEF7;ARHGEF9;BEX3;HDAC2;IRAK1;ITGB3BP;ITSN1;KALRN;LINGO1;MAG;MAGED1;MAPK8;MCF2;MCF2L;NCSTN;NFKBIA;NGEF;NGF;OMG;PRKCI;PSEN1;PSENEN;RASGRF2;RELA;RHOA;RPS27A;RTN4;SOS1;TIAM1;TRIO;UBA52;UBB;YWHAE</t>
  </si>
  <si>
    <t>Rev-mediated nuclear export of HIV RNA</t>
  </si>
  <si>
    <t>NUP58;NUP85;NUP98;RAN;RANBP1;RANBP2;SEH1L;XPO1</t>
  </si>
  <si>
    <t>RNA Polymerase II Transcription</t>
  </si>
  <si>
    <t>AGO1;AKT2;AKT3;ALYREF;ANAPC11;ANAPC15;ANAPC5;ANAPC7;APOE;ARID1B;ASH2L;ATXN3;AUTS2;BARD1;BCL2L14;BMI1;BNIP3L;BRD2;BTG1;CALM1;CAMK2A;CAMK2B;CAMK2D;CAMK2G;CAMK4;CARM1;CASP1;CBX3;CBX4;CBX5;CBX6;CCNC;CCND2;CCND3;CCNG1;CCNG2;CCNH;CCNK;CDC26;CDC27;CDC40;CDC73;CDK12;CDK13;CDK5R1;CDK8;CDK9;CDKN1B;CDKN2A;CHD3;CHD4;CHTOP;CITED2;CNOT1;CNOT10;CNOT11;CNOT2;CNOT3;CNOT7;CNOT8;COL1A2;COX14;COX16;COX18;COX20;COX4I1;COX5A;COX5B;COX6A1;COX6B1;COX6C;COX7A2L;COX7B;COX7C;COX8A;CPSF1;CPSF2;CPSF4;CPSF6;CRH;CSF1R;CSNK2B;CSTF2;CSTF3;CTNNB1;CTSL;CUL1;CYCS;DDX39B;DEK;DPY30;E2F1;E2F4;EHMT2;ELL2;ELOA2;ELOB;ELOC;EP300;EPC1;ERCC2;FBXO32;FBXW7;FIP1L1;FKBP5;FOS;FOXG1;FOXO3;FOXO4;FOXP3;FURIN;FYTTD1;G6PD;GAD1;GADD45A;GATA2;GATA3;GATA4;GATAD2A;GATAD2B;GLS;GPI;GPS2;GRIA2;GRIN2A;GRIN2B;GSK3B;GTF2A2;GTF2F1;H2AJ;H2AZ1;H2BC15;H2BC21;H2BC4;H3-3A;H4C1;HDAC11;HDAC2;HDAC5;HDAC6;HES1;HIPK1;HIPK2;HSPD1;ICE2;IGFBP3;IL2;IL2RA;IL3;IL6;ING5;INS;INTS10;INTS3;INTS6;IRAK1;ITCH;ITGA4;ITGAL;JUNB;KAT2A;KAT2B;KAT6A;KCTD1;KMT2C;KMT2E;KRAS;LAMTOR1;LAMTOR5;LEO1;LIFR;LMO2;LSM10;MAF;MAGOH;MAPK1;MAPK14;MAPK3;MAX;MDC1;MDM4;MEAF6;MECP2;MED13;MED14;MED15;MED16;MED24;MED25;MED6;MED8;MEF2C;MGA;MLLT1;MLLT3;MNAT1;MOBP;MYL9;NCOR1;NCOR2;NDRG1;NFATC2;NFYB;NPM1;NPY;NR1D2;NR2F1;NR3C1;NR4A1;NRBP1;NUAK1;NUDT21;PABPN1;PAF1;PARP1;PCBP4;PCGF5;PDPK1;PGR;PHC2;PHC3;PINK1;PIP4K2A;PIP4K2B;PIP4K2C;PLK2;PML;POLR2A;POLR2B;POLR2E;POLR2F;POLR2I;POLR2J;POU2F1;PPARGC1A;PPM1A;PPP2CA;PPP2CB;PPP2R1A;PPP2R5C;PRDX1;PRDX2;PRDX5;PRELID1;PRKAB2;PRKACA;PRKAG2;PRKCB;PRMT1;PRMT5;PSMA1;PSMA2;PSMA3;PSMA4;PSMB1;PSMB2;PSMB3;PSMB4;PSMB5;PSMB6;PSMB7;PSMB8;PSMC1;PSMC5;PSMC6;PSMD1;PSMD10;PSMD11;PSMD12;PSMD13;PSMD14;PSMD2;PSMD3;PSMD4;PSMD6;PSMD7;PSMD8;PSME1;PSME2;PTEN;PTPN11;PVALB;RAD9A;RARB;RBBP4;RBBP7;RBFOX1;RBM8A;RBPJ;RBX1;RELA;RFFL;RGCC;RHEB;RICTOR;RING1;RNF111;RNMT;RNPS1;RORC;RPA3;RPRD1A;RPRD1B;RPRD2;RPS27A;RRAGA;RUNX3;SARNP;SATB2;SEM1;SESN3;SETD1A;SGK1;SIN3A;SIN3B;SIRT1;SKI;SKIL;SKP1;SMAD2;SMAD4;SMAD7;SMARCA2;SMARCA4;SMARCB1;SMARCC2;SMARCD3;SMARCE1;SNAPC5;SNRPD3;SNRPE;SNRPF;SNW1;SOD2;SOX2;SOX9;SP1;SPI1;SPP1;SREBF1;SRRM1;SRSF1;SRSF11;SRSF2;SRSF3;SRSF4;SRSF5;SRSF6;SRSF7;SRSF9;SSRP1;SST;SSU72;STAT1;STUB1;SUMO1;SUPT4H1;SUPT5H;SUZ12;TACO1;TAF1;TAF10;TAF13;TAF15;TAF9B;TBL1XR1;TCEA1;TCF7L2;TFDP1;TGFB1;THOC1;THRA;THRB;TMEM219;TNFRSF18;TNKS1BP1;TNRC6A;TP53BP2;TP53RK;TRIM28;TRIM33;TSC1;TWIST1;TXN;TXNIP;U2AF1;U2AF1L4;U2AF2;UBA52;UBB;UBE2D3;UBE2I;USP2;USP9X;VEGFA;WDR33;WDR5;WWOX;WWP1;YAP1;YBX1;YWHAB;YWHAE;YWHAG;YWHAH;YWHAQ;YWHAZ;YY1;ZC3H11A;ZFP90;ZKSCAN7;ZNF100;ZNF12;ZNF14;ZNF160;ZNF180;ZNF208;ZNF248;ZNF25;ZNF343;ZNF350;ZNF383;ZNF385A;ZNF425;ZNF460;ZNF470;ZNF484;ZNF493;ZNF500;ZNF517;ZNF529;ZNF540;ZNF568;ZNF577;ZNF587;ZNF616;ZNF624;ZNF655;ZNF665;ZNF669;ZNF692;ZNF697;ZNF706;ZNF709;ZNF721;ZNF761;ZNF764;ZNF770</t>
  </si>
  <si>
    <t>Caspase-mediated cleavage of cytoskel...</t>
  </si>
  <si>
    <t>ADD1;GSN;MAPT;PLEC;SPTAN1;VIM</t>
  </si>
  <si>
    <t>Caspase-mediated cleavage of cytoskeletal proteins</t>
  </si>
  <si>
    <t>Tie2 Signaling</t>
  </si>
  <si>
    <t>GRB2;KRAS;PIK3CA;PIK3CB;PIK3R1;PTPN11;SHC1;SOS1</t>
  </si>
  <si>
    <t>Plasma lipoprotein assembly, remodeli...</t>
  </si>
  <si>
    <t>A2M;AMN;AP2A1;AP2A2;AP2B1;AP2M1;AP2S1;APOE;CLTA;CLTC;FURIN;HDLBP;LIPA;MBTPS1;MBTPS2;NPC2;P4HB;PCSK6;PLTP;PRKACA;PRKACB;RPS27A;UBA52;UBB</t>
  </si>
  <si>
    <t>Plasma lipoprotein assembly, remodeling, and clearance</t>
  </si>
  <si>
    <t>Regulation of KIT signaling</t>
  </si>
  <si>
    <t>CBL;FYN;GRB2;PRKCA;SOS1</t>
  </si>
  <si>
    <t>Deactivation of the beta-catenin tran...</t>
  </si>
  <si>
    <t>AKT2;APC;ASH2L;BCL9;BTRC;CBY1;CHD8;CTBP1;CTNNB1;CTNNBIP1;PYGO2;RPS27A;SOX2;SOX9;TCF7L2;TLE2;TLE4;UBA52;UBB;XIAP;XPO1;YWHAZ</t>
  </si>
  <si>
    <t>Deactivation of the beta-catenin transactivating complex</t>
  </si>
  <si>
    <t>Nucleotide salvage</t>
  </si>
  <si>
    <t>ADK;AMPD2;DCK;GMPR;GMPR2;HPRT1;PUDP;UCKL1;UPP1</t>
  </si>
  <si>
    <t>IRE1alpha activates chaperones</t>
  </si>
  <si>
    <t>ACADVL;ADD1;ATP6V0D1;DCTN1;DNAJB11;DNAJB9;EXTL1;GFPT1;GSK3A;HDGF;HSPA5;HYOU1;KLHDC3;PDIA6;PPP2R5B;SEC31A;SERP1;SHC1;SRPRA;SRPRB;SYVN1;TLN1;TPP1;TSPYL2;WFS1;WIPI1;XBP1</t>
  </si>
  <si>
    <t>Pre-NOTCH Processing in Golgi</t>
  </si>
  <si>
    <t>ATP2A2;FURIN;SEL1L;ST3GAL3;ST3GAL4;ST3GAL6</t>
  </si>
  <si>
    <t>Disorders of transmembrane transporters</t>
  </si>
  <si>
    <t>ABCC8;BSG;CP;DERL1;ERLEC1;HK1;LMBRD1;NUP58;NUP85;NUP98;OS9;PSMA1;PSMA2;PSMA3;PSMA4;PSMB1;PSMB2;PSMB3;PSMB4;PSMB5;PSMB6;PSMB7;PSMB8;PSMC1;PSMC5;PSMC6;PSMD1;PSMD10;PSMD11;PSMD12;PSMD13;PSMD14;PSMD2;PSMD3;PSMD4;PSMD6;PSMD7;PSMD8;PSME1;PSME2;RANBP2;RNF5;RPS27A;SEH1L;SEL1L;SEM1;SLC11A2;SLC17A5;SLC1A1;SLC1A3;SLC20A2;SLC24A4;SLC27A4;SLC2A1;SLC3A2;SLC40A1;SLC4A4;SLC6A18;SLC6A20;SLC9A6;UBA52;UBB;VCP</t>
  </si>
  <si>
    <t>PI3K events in ERBB2 signaling</t>
  </si>
  <si>
    <t>ERBB3;GAB1;GRB2;NRG1;NRG3;PIK3CA;PIK3R1</t>
  </si>
  <si>
    <t>Regulation of TP53 Activity through M...</t>
  </si>
  <si>
    <t>EHMT2;EP300;MDM4;PRMT5;RPS27A;UBA52;UBB</t>
  </si>
  <si>
    <t>Regulation of TP53 Activity through Methylation</t>
  </si>
  <si>
    <t>HIV elongation arrest and recovery</t>
  </si>
  <si>
    <t>CCNK;CDK9;ELOA2;ELOB;ELOC;GTF2F1;POLR2A;POLR2B;POLR2E;POLR2F;POLR2I;POLR2J;SSRP1;SUPT4H1;SUPT5H;TCEA1</t>
  </si>
  <si>
    <t>Pausing and recovery of HIV elongation</t>
  </si>
  <si>
    <t>Metabolism of amino acids and derivat...</t>
  </si>
  <si>
    <t>ACADSB;ACAT1;AHCY;AIMP1;ALDH9A1;AMD1;ASNS;AZIN1;CARNMT1;CBS;CDO1;CKB;CKMT1A;CRYM;DARS1;DLAT;DLD;DLST;ECHS1;EEF1E1;ENOPH1;EPRS1;FAU;FOLH1;GATM;GCDH;GLS;GLUD1;GLUL;GOT1;GOT2;GPT2;IVD;KARS1;LARS1;MPST;NAT8L;NDUFAB1;NMRAL1;OAT;OAZ1;OAZ2;OGDH;PAOX;PAPSS1;PCBD1;PDHA1;PDHB;PDHX;PHGDH;PPM1K;PSAT1;PSMA1;PSMA2;PSMA3;PSMA4;PSMB1;PSMB2;PSMB3;PSMB4;PSMB5;PSMB6;PSMB7;PSMB8;PSMC1;PSMC5;PSMC6;PSMD1;PSMD10;PSMD11;PSMD12;PSMD13;PSMD14;PSMD2;PSMD3;PSMD4;PSMD6;PSMD7;PSMD8;PSME1;PSME2;PYCR2;QARS1;QDPR;RARS1;RIDA;RIMKLA;RIMKLB;RPL10A;RPL11;RPL12;RPL13;RPL13A;RPL14;RPL15;RPL17;RPL18;RPL18A;RPL19;RPL21;RPL22;RPL22L1;RPL23;RPL24;RPL26;RPL26L1;RPL27;RPL27A;RPL28;RPL30;RPL31;RPL32;RPL34;RPL35;RPL35A;RPL36;RPL36A;RPL37;RPL37A;RPL38;RPL4;RPL41;RPL5;RPL6;RPL7;RPL7A;RPL8;RPL9;RPLP0;RPLP1;RPLP2;RPS10;RPS11;RPS12;RPS13;RPS14;RPS15;RPS15A;RPS16;RPS17;RPS18;RPS19;RPS2;RPS20;RPS21;RPS23;RPS24;RPS25;RPS26;RPS27;RPS27A;RPS27L;RPS29;RPS3;RPS3A;RPS4X;RPS5;RPS6;RPS7;RPS8;RPS9;RPSA;SARDH;SARS1;SAT1;SEM1;SERINC1;SERINC3;SLC25A12;SLC25A13;SLC36A4;SLC3A2;SLC44A1;SLC6A11;SLC6A8;TXN2;UBA52</t>
  </si>
  <si>
    <t>Metabolism of amino acids and derivatives</t>
  </si>
  <si>
    <t>GTP hydrolysis and joining of the 60S...</t>
  </si>
  <si>
    <t>EIF1AX;EIF2S2;EIF2S3;EIF3A;EIF3B;EIF3C;EIF3F;EIF3G;EIF3H;EIF3J;EIF3K;EIF3L;EIF3M;EIF4A1;EIF4A2;EIF4B;EIF4E;EIF4G1;EIF4H;EIF5;FAU;RPL10A;RPL11;RPL12;RPL13;RPL13A;RPL14;RPL15;RPL17;RPL18;RPL18A;RPL19;RPL21;RPL22;RPL22L1;RPL23;RPL24;RPL26;RPL26L1;RPL27;RPL27A;RPL28;RPL30;RPL31;RPL32;RPL34;RPL35;RPL35A;RPL36;RPL36A;RPL37;RPL37A;RPL38;RPL4;RPL41;RPL5;RPL6;RPL7;RPL7A;RPL8;RPL9;RPLP0;RPLP1;RPLP2;RPS10;RPS11;RPS12;RPS13;RPS14;RPS15;RPS15A;RPS16;RPS17;RPS18;RPS19;RPS2;RPS20;RPS21;RPS23;RPS24;RPS25;RPS26;RPS27;RPS27A;RPS27L;RPS29;RPS3;RPS3A;RPS4X;RPS5;RPS6;RPS7;RPS8;RPS9;RPSA;UBA52</t>
  </si>
  <si>
    <t>GTP hydrolysis and joining of the 60S ribosomal subunit</t>
  </si>
  <si>
    <t>ATF6 (ATF6-alpha) activates chaperone...</t>
  </si>
  <si>
    <t>ATF4;CALR;HSPA5;NFYB;XBP1</t>
  </si>
  <si>
    <t>ATF6 (ATF6-alpha) activates chaperone genes</t>
  </si>
  <si>
    <t>Glyoxylate metabolism and glycine deg...</t>
  </si>
  <si>
    <t>DLAT;DLD;DLST;GOT2;NDUFAB1;OGDH;PDHA1;PDHB;PDHX</t>
  </si>
  <si>
    <t>Glyoxylate metabolism and glycine degradation</t>
  </si>
  <si>
    <t>PI-3K cascade:FGFR1</t>
  </si>
  <si>
    <t>FGF1;FGF2;FGFR1;FRS2;GAB1;GRB2;KL;PIK3CA;PIK3R1;PTPN11</t>
  </si>
  <si>
    <t>Signal attenuation</t>
  </si>
  <si>
    <t>GRB10;GRB2;INS;MAPK1;MAPK3;SHC1;SOS1</t>
  </si>
  <si>
    <t>Sema4D induced cell migration and gro...</t>
  </si>
  <si>
    <t>ARHGEF12;LIMK1;MYH10;MYH11;MYH9;MYL6;MYL9;PLXNB1;RHOA;RHOB;ROCK2;SEMA4D</t>
  </si>
  <si>
    <t>Sema4D induced cell migration and growth-cone collapse</t>
  </si>
  <si>
    <t>SUMOylation of transcription cofactors</t>
  </si>
  <si>
    <t>BMI1;CBX4;CTBP1;DDX17;DDX5;EP300;HIPK2;MBD1;MRTFA;NCOR2;NPM1;NRIP1;PARK7;PHC2;PHC3;PIAS1;PIAS2;PIAS4;PPARGC1A;RING1;SAFB;SIN3A;SUMO1;SUMO2;SUMO3;TRIM28;UBE2I;ZNF350</t>
  </si>
  <si>
    <t>FOXO-mediated transcription</t>
  </si>
  <si>
    <t>AKT2;AKT3;ATXN3;BTG1;CCNG2;CDKN1B;CITED2;EP300;FBXO32;FOXG1;FOXO3;FOXO4;GADD45A;HDAC2;INS;KAT2B;NFYB;NPY;NR3C1;PCBP4;PINK1;PPARGC1A;SIN3A;SIRT1;SMAD2;SMAD4;SOD2;SREBF1;TXN;TXNIP;YWHAB;YWHAG;YWHAQ;YWHAZ</t>
  </si>
  <si>
    <t>Erythropoietin activates RAS</t>
  </si>
  <si>
    <t>CRKL;EPO;GRB2;JAK2;KRAS;RAPGEF1;SHC1;SOS1</t>
  </si>
  <si>
    <t>Signaling by NOTCH1</t>
  </si>
  <si>
    <t>ADAM10;APH1A;ARRB1;CCNC;CDK8;CNTN1;CUL1;DNER;EP300;FBXW7;HDAC11;HDAC2;HDAC5;HDAC6;HES1;HIF1A;ITCH;JAG2;KAT2A;KAT2B;MIB1;NCOR1;NCOR2;NCSTN;NEURL1B;PSEN1;PSENEN;RBPJ;RBX1;RPS27A;SKP1;SNW1;TBL1XR1;TLE2;TLE4;UBA52;UBB</t>
  </si>
  <si>
    <t>NRAGE signals death through JNK</t>
  </si>
  <si>
    <t>ABR;ARHGEF1;ARHGEF10;ARHGEF12;ARHGEF2;ARHGEF3;ARHGEF37;ARHGEF40;ARHGEF7;ARHGEF9;ITSN1;KALRN;MAGED1;MAPK8;MCF2;MCF2L;NGEF;NGF;RASGRF2;SOS1;TIAM1;TRIO</t>
  </si>
  <si>
    <t>Signaling by FGFR1 in disease</t>
  </si>
  <si>
    <t>CPSF6;CUX1;FGF1;FGF2;FGFR1;FRS2;GAB1;GAB2;GRB2;KRAS;LRRFIP1;MYO18A;PIK3CA;PIK3R1;SOS1;STAT1;STAT3;STAT5A;ZMYM2</t>
  </si>
  <si>
    <t>Detoxification of Reactive Oxygen Spe...</t>
  </si>
  <si>
    <t>ATOX1;CCS;CYBA;CYCS;ERO1A;GPX3;GSTP1;P4HB;PRDX1;PRDX2;PRDX3;PRDX5;PRDX6;SOD2;SOD3;TXN;TXN2</t>
  </si>
  <si>
    <t>Detoxification of Reactive Oxygen Species</t>
  </si>
  <si>
    <t>Gene expression (Transcription)</t>
  </si>
  <si>
    <t>AEBP2;AGO1;AKT2;AKT3;ALYREF;ANAPC11;ANAPC15;ANAPC5;ANAPC7;APOE;ARID1B;ARID4B;ASH2L;ATXN3;AUTS2;BARD1;BAZ1B;BCL2L14;BMI1;BNIP3L;BRD2;BTG1;CALM1;CAMK2A;CAMK2B;CAMK2D;CAMK2G;CAMK4;CARM1;CASP1;CBX3;CBX4;CBX5;CBX6;CCNC;CCND2;CCND3;CCNG1;CCNG2;CCNH;CCNK;CDC26;CDC27;CDC40;CDC73;CDK12;CDK13;CDK5R1;CDK8;CDK9;CDKN1B;CDKN2A;CHD3;CHD4;CHTOP;CITED2;CNOT1;CNOT10;CNOT11;CNOT2;CNOT3;CNOT7;CNOT8;COL1A2;COX14;COX16;COX18;COX20;COX4I1;COX5A;COX5B;COX6A1;COX6B1;COX6C;COX7A2L;COX7B;COX7C;COX8A;CPSF1;CPSF2;CPSF4;CPSF6;CRH;CSF1R;CSNK2B;CSTF2;CSTF3;CTNNB1;CTSL;CUL1;CYCS;DDX39B;DDX4;DEK;DNMT1;DPY30;DROSHA;E2F1;E2F4;EHMT2;ELAC2;ELL2;ELOA2;ELOB;ELOC;EP300;EPC1;ERCC2;FBXO32;FBXW7;FIP1L1;FKBP5;FOS;FOXG1;FOXO3;FOXO4;FOXP3;FURIN;FYTTD1;G6PD;GAD1;GADD45A;GATA2;GATA3;GATA4;GATAD2A;GATAD2B;GLS;GPI;GPS2;GRIA2;GRIN2A;GRIN2B;GSK3B;GTF2A2;GTF2F1;GTF3A;GTF3C1;GTF3C6;H2AJ;H2AZ1;H2BC15;H2BC21;H2BC4;H3-3A;H4C1;HDAC11;HDAC2;HDAC5;HDAC6;HES1;HIPK1;HIPK2;HSP90AA1;HSPD1;ICE2;IGFBP3;IL2;IL2RA;IL3;IL6;ING5;INS;INTS10;INTS3;INTS6;IPO8;IRAK1;ITCH;ITGA4;ITGAL;JUNB;KAT2A;KAT2B;KAT6A;KCTD1;KMT2C;KMT2E;KRAS;LAMTOR1;LAMTOR5;LEO1;LIFR;LMO2;LSM10;MAF;MAGOH;MAPK1;MAPK14;MAPK3;MAX;MBD2;MDC1;MDM4;MEAF6;MECP2;MED13;MED14;MED15;MED16;MED24;MED25;MED6;MED8;MEF2C;MGA;MLLT1;MLLT3;MNAT1;MOBP;MTA1;MTA3;MYL9;NCOR1;NCOR2;NDRG1;NFATC2;NFIA;NFIB;NFIC;NFIX;NFYB;NPM1;NPY;NR1D2;NR2F1;NR3C1;NR4A1;NRBP1;NUAK1;NUDT21;NUP58;NUP85;NUP98;PABPN1;PAF1;PARP1;PCBP4;PCGF5;PDPK1;PGR;PHC2;PHC3;PHF1;PINK1;PIP4K2A;PIP4K2B;PIP4K2C;PIWIL1;PLK2;PML;POLR1G;POLR2A;POLR2B;POLR2E;POLR2F;POLR2I;POLR2J;POLR3A;POLR3GL;POU2F1;PPARGC1A;PPM1A;PPP2CA;PPP2CB;PPP2R1A;PPP2R5C;PRDX1;PRDX2;PRDX5;PRELID1;PRKAB2;PRKACA;PRKAG2;PRKCB;PRMT1;PRMT5;PSMA1;PSMA2;PSMA3;PSMA4;PSMB1;PSMB2;PSMB3;PSMB4;PSMB5;PSMB6;PSMB7;PSMB8;PSMC1;PSMC5;PSMC6;PSMD1;PSMD10;PSMD11;PSMD12;PSMD13;PSMD14;PSMD2;PSMD3;PSMD4;PSMD6;PSMD7;PSMD8;PSME1;PSME2;PTEN;PTPN11;PVALB;RAD9A;RAN;RANBP2;RARB;RBBP4;RBBP7;RBFOX1;RBM8A;RBPJ;RBX1;RELA;RFFL;RGCC;RHEB;RICTOR;RING1;RNF111;RNMT;RNPS1;RORC;RPA3;RPRD1A;RPRD1B;RPRD2;RPS27A;RRAGA;RUNX3;SAP130;SAP18;SARNP;SATB2;SEH1L;SEM1;SESN3;SETD1A;SF3B1;SGK1;SIN3A;SIN3B;SIRT1;SKI;SKIL;SKP1;SMAD2;SMAD4;SMAD7;SMARCA2;SMARCA4;SMARCA5;SMARCB1;SMARCC2;SMARCD3;SMARCE1;SNAPC5;SNRPD3;SNRPE;SNRPF;SNW1;SOD2;SOX2;SOX9;SP1;SPI1;SPP1;SREBF1;SRRM1;SRSF1;SRSF11;SRSF2;SRSF3;SRSF4;SRSF5;SRSF6;SRSF7;SRSF9;SSB;SSRP1;SST;SSU72;STAT1;STUB1;SUDS3;SUMO1;SUPT4H1;SUPT5H;SUZ12;TACO1;TAF1;TAF10;TAF13;TAF15;TAF9B;TBL1XR1;TCEA1;TCF7L2;TET3;TFDP1;TGFB1;THOC1;THRA;THRB;TMEM219;TNFRSF18;TNKS1BP1;TNRC6A;TP53BP2;TP53RK;TRIM28;TRIM33;TSC1;TSN;TSNAX;TWIST1;TXN;TXNIP;U2AF1;U2AF1L4;U2AF2;UBA52;UBB;UBE2D3;UBE2I;UBTF;USP2;USP9X;VEGFA;WDR33;WDR5;WWOX;WWP1;XPO5;YAP1;YBX1;YWHAB;YWHAE;YWHAG;YWHAH;YWHAQ;YWHAZ;YY1;ZC3H11A;ZFP90;ZKSCAN7;ZNF100;ZNF12;ZNF14;ZNF160;ZNF180;ZNF208;ZNF248;ZNF25;ZNF343;ZNF350;ZNF383;ZNF385A;ZNF425;ZNF460;ZNF470;ZNF484;ZNF493;ZNF500;ZNF517;ZNF529;ZNF540;ZNF568;ZNF577;ZNF587;ZNF616;ZNF624;ZNF655;ZNF665;ZNF669;ZNF692;ZNF697;ZNF706;ZNF709;ZNF721;ZNF761;ZNF764;ZNF770</t>
  </si>
  <si>
    <t>SARS-CoV-2-host interactions</t>
  </si>
  <si>
    <t>AKT2;AKT3;ATG14;B2M;BECN1;CNBP;FAU;G3BP1;G3BP2;GEMIN4;GEMIN7;GJA1;HLA-A;HLA-B;HLA-C;HLA-E;HLA-F;HLA-G;HSP90AA1;HSP90AB1;IFIH1;IFNA6;IFNAR1;IFNAR2;IKBKG;IL17A;IRAK1;IRF3;IRF7;ISG15;JAK1;LARP1;MASP2;MAVS;NUP58;NUP85;NUP98;PDPK1;PIK3C3;PIK3R4;PTPN11;RANBP2;RPS10;RPS11;RPS12;RPS13;RPS14;RPS15;RPS15A;RPS16;RPS17;RPS18;RPS19;RPS2;RPS20;RPS21;RPS23;RPS24;RPS25;RPS26;RPS27;RPS27A;RPS27L;RPS29;RPS3;RPS3A;RPS4X;RPS5;RPS6;RPS7;RPS8;RPS9;RPSA;SEC23A;SEH1L;SMN1;SNRPD1;SNRPD2;SNRPD3;SNRPE;SNRPF;STAT1;STAT2;TAB2;TLR7;TLR8;TOMM70;TRAF3;TUFM;TYK2;UBE2V1;UVRAG;VPS16;VPS33A;VPS41;YWHAB;YWHAE;YWHAG;YWHAH;YWHAQ;YWHAZ</t>
  </si>
  <si>
    <t>Transport of Ribonucleoproteins into ...</t>
  </si>
  <si>
    <t>KPNB1;NUP58;NUP85;NUP98;RANBP2;SEH1L</t>
  </si>
  <si>
    <t>Transport of Ribonucleoproteins into the Host Nucleus</t>
  </si>
  <si>
    <t>SARS-CoV-1 Infection</t>
  </si>
  <si>
    <t>BECN1;CANX;CHMP3;CHMP4A;CHMP4B;CHMP7;CTSL;DDX5;GANAB;GSK3A;GSK3B;PARP14;PARP6;PIK3C3;PIK3R4;PRKCSH;RPS27A;ST3GAL2;ST3GAL3;ST3GAL4;SUMO1;UBA52;UBB;UBE2I;UVRAG;VCP;VHL</t>
  </si>
  <si>
    <t>RET signaling</t>
  </si>
  <si>
    <t>DOK5;DOK6;FRS2;GAB1;GAB2;GRB10;GRB2;PIK3CA;PIK3CB;PIK3R1;PRKACA;PRKACB;PRKCA;PTPN11;RAP1GAP;SHANK3;SHC1;SOS1</t>
  </si>
  <si>
    <t>MET activates RAS signaling</t>
  </si>
  <si>
    <t>GRB2;KRAS;RANBP9;SHC1;SOS1</t>
  </si>
  <si>
    <t>Apoptotic cleavage of cellular proteins</t>
  </si>
  <si>
    <t>ACIN1;ADD1;APC;BCAP31;BMX;CTNNB1;DSP;FNTA;GSN;MAPT;PLEC;PTK2;SATB1;SPTAN1;STK24;VIM</t>
  </si>
  <si>
    <t>Metabolism of steroid hormones</t>
  </si>
  <si>
    <t>AKR1B1;AKR1B15;FDX1;SRD5A3;STARD3;STARD3NL;STARD4</t>
  </si>
  <si>
    <t>RNA Pol II CTD phosphorylation and in...</t>
  </si>
  <si>
    <t>CCNH;ERCC2;GTF2F1;MNAT1;POLR2A;POLR2B;POLR2E;POLR2F;POLR2I;POLR2J;RNMT;SUPT5H</t>
  </si>
  <si>
    <t>RNA Pol II CTD phosphorylation and interaction with CE</t>
  </si>
  <si>
    <t>RNA Pol II CTD phosphorylation and interaction with CE during HIV infection</t>
  </si>
  <si>
    <t>mRNA Capping</t>
  </si>
  <si>
    <t>FGFR1 mutant receptor activation</t>
  </si>
  <si>
    <t>CPSF6;CUX1;FGF1;FGF2;FGFR1;GAB2;GRB2;LRRFIP1;MYO18A;PIK3CA;PIK3R1;STAT1;STAT3;STAT5A;ZMYM2</t>
  </si>
  <si>
    <t>Signaling by NTRK3 (TRKC)</t>
  </si>
  <si>
    <t>GRB2;KRAS;NTF3;NTRK3;PIK3CA;PIK3R1;PTPRS;SHC1;SOS1</t>
  </si>
  <si>
    <t>Hemostasis</t>
  </si>
  <si>
    <t>A2M;AAMP;ACTN2;ACTN4;AK3;AKAP1;ALDOA;ANXA2;ANXA5;APBB1IP;APLP2;APP;ARRB1;ATP1B1;ATP1B2;ATP1B3;ATP2A2;ATP2B1;ATP2B2;ATP2B3;ATP2B4;BSG;C1QBP;CABLES1;CABLES2;CALM1;CAP1;CAPZA1;CAPZA2;CAPZB;CBX5;CD44;CD47;CD63;CD74;CD9;CD99;CD99L2;CDC37L1;CDC42;CFD;CFL1;CLU;CSK;DAGLB;DGKB;DGKE;DGKG;DGKZ;DOCK10;DOCK3;DOCK4;DOCK9;EHD1;EHD3;ENDOD1;F13A1;FAM3C;FCER1G;FLNA;FN1;FYN;GAS6;GATA2;GATA3;GATA4;GNA11;GNAI1;GNAI2;GNAI3;GNAQ;GNAS;GNB1;GNB2;GNG2;GNG7;GP1BB;GPC1;GRB2;GTPBP2;GUCY1A2;GYPC;H3-3A;HABP4;HDAC2;HSPA5;IFNA6;IGF2;IGKC;IRF1;IRF2;ITGA2;ITGA4;ITGAL;ITGAM;ITGB1;ITGB2;ITPK1;ITPR2;JAK2;JAM2;JAM3;JCHAIN;KCNMA1;KCNMB4;KDM1A;KIF16B;KIF1A;KIF1B;KIF21A;KIF3A;KIF3B;KIF3C;KIF5A;KIF5B;KIF5C;KIFAP3;KIFC2;KLC1;KLC2;KRAS;LAMP2;MAG;MAGED2;MANF;MAPK1;MAPK14;MAPK3;MFN1;MGLL;MIF;NOS2;OLA1;OLR1;P2RY1;P2RY12;PCDH7;PDE1B;PDE2A;PDPK1;PECAM1;PFN1;PIK3CA;PIK3CB;PIK3R1;PPIA;PPP2CA;PPP2CB;PPP2R1A;PPP2R5B;PPP2R5C;PRKACA;PRKACB;PRKAR1A;PRKAR1B;PRKAR2B;PRKCA;PRKCB;PRKCE;PRKCZ;PROS1;PTK2;PTPN11;RAB5A;RAF1;RAP1A;RAP1B;RAPGEF4;RBSN;RHOA;RHOB;S100A10;SCCPDH;SCG3;SDC3;SELE;SELENOP;SELL;SELP;SELPLG;SERPINA1;SERPINB2;SERPIND1;SERPINF2;SHC1;SIN3A;SIRPA;SLC3A2;SLC7A11;SLC8A1;SLC8A2;SOS1;SPARC;SRGN;SRI;TAGLN2;TF;TFPI;TGFB1;TIMP1;TIMP3;TLN1;TMSB4X;TSPAN7;TUBA4A;VEGFA;VEGFB;VTI1B;VWF;WDR1;YWHAZ</t>
  </si>
  <si>
    <t>Basigin interactions</t>
  </si>
  <si>
    <t>ATP1B1;ATP1B2;ATP1B3;BSG;ITGB1;MAG;PPIA;SLC3A2;SLC7A11</t>
  </si>
  <si>
    <t>Ub-specific processing proteases</t>
  </si>
  <si>
    <t>ARRB1;ATXN7;BECN1;CCP110;FKBP8;FOXO4;GATA3;H2AC12;H2AC21;H2BC15;H2BC21;H2BC4;HGS;HIF1A;IFIH1;IKBKG;IL33;KAT2A;MAT2B;MDM4;NFKBIA;OTUB1;POLB;PSMA1;PSMA2;PSMA3;PSMA4;PSMB1;PSMB2;PSMB3;PSMB4;PSMB5;PSMB6;PSMB7;PSMB8;PSMC1;PSMC5;PSMC6;PSMD1;PSMD10;PSMD11;PSMD12;PSMD13;PSMD14;PSMD2;PSMD3;PSMD4;PSMD6;PSMD7;PSMD8;PSME1;PSME2;PTEN;RNF146;RPS27A;RUVBL1;SEM1;SMAD2;SMAD4;SMAD7;SNX3;SUDS3;TAF10;TAF9B;TGFBR1;TNKS;TNKS2;TOMM20;TOMM70;UBA52;UBB;USP10;USP11;USP12;USP14;USP15;USP16;USP17L3;USP19;USP2;USP22;USP25;USP34;USP4;USP48;USP5;USP9X;VDAC1;VDAC2;VDAC3</t>
  </si>
  <si>
    <t>POU5F1 (OCT4), SOX2, NANOG repress ge...</t>
  </si>
  <si>
    <t>DKK1;EOMES;GSC;SOX2;TSC22D1</t>
  </si>
  <si>
    <t>POU5F1 (OCT4), SOX2, NANOG repress genes related to differentiation</t>
  </si>
  <si>
    <t>Nicotinate metabolism</t>
  </si>
  <si>
    <t>NADK2;NAXE;NMNAT2;NMRK2;NUDT12;PARP14;PARP6;QPRT</t>
  </si>
  <si>
    <t>Aberrant regulation of mitotic exit i...</t>
  </si>
  <si>
    <t>ANAPC11;ANAPC15;ANAPC5;ANAPC7;CDC26;CDC27</t>
  </si>
  <si>
    <t>Aberrant regulation of mitotic exit in cancer due to RB1 defects</t>
  </si>
  <si>
    <t>Conversion from APC/C:Cdc20 to APC/C:...</t>
  </si>
  <si>
    <t>Conversion from APC/C:Cdc20 to APC/C:Cdh1 in late anaphase</t>
  </si>
  <si>
    <t>Phosphorylation of the APC/C</t>
  </si>
  <si>
    <t>NS1 Mediated Effects on Host Pathways</t>
  </si>
  <si>
    <t>CPSF4;EIF2AK2;ISG15;KPNA3;KPNB1;NUP58;NUP85;NUP98;PABPN1;RANBP2;SEH1L</t>
  </si>
  <si>
    <t>Cohesin Loading onto Chromatin</t>
  </si>
  <si>
    <t>PDS5A;PDS5B;RAD21;SMC1A;STAG2</t>
  </si>
  <si>
    <t>Establishment of Sister Chromatid Coh...</t>
  </si>
  <si>
    <t>Establishment of Sister Chromatid Cohesion</t>
  </si>
  <si>
    <t>Mitotic Telophase/Cytokinesis</t>
  </si>
  <si>
    <t>Signaling by ERBB2 in Cancer</t>
  </si>
  <si>
    <t>CDC37;ERBB3;GAB1;GRB2;HSP90AA1;KRAS;NRG1;NRG3;PIK3CA;PIK3R1;PTPN12;SHC1;SOS1</t>
  </si>
  <si>
    <t>RNA Polymerase I Transcription Termin...</t>
  </si>
  <si>
    <t>CCNH;ERCC2;MNAT1;POLR1G;POLR2E;POLR2F;UBTF</t>
  </si>
  <si>
    <t>RNA Polymerase I Transcription Termination</t>
  </si>
  <si>
    <t>Generic Transcription Pathway</t>
  </si>
  <si>
    <t>AGO1;AKT2;AKT3;ANAPC11;ANAPC15;ANAPC5;ANAPC7;APOE;ARID1B;ASH2L;ATXN3;AUTS2;BARD1;BCL2L14;BMI1;BNIP3L;BRD2;BTG1;CALM1;CAMK2A;CAMK2B;CAMK2D;CAMK2G;CAMK4;CARM1;CASP1;CBX3;CBX4;CBX5;CBX6;CCNC;CCND2;CCND3;CCNG1;CCNG2;CCNH;CCNK;CDC26;CDC27;CDK12;CDK13;CDK5R1;CDK8;CDK9;CDKN1B;CDKN2A;CHD3;CHD4;CITED2;CNOT1;CNOT10;CNOT11;CNOT2;CNOT3;CNOT7;CNOT8;COL1A2;COX14;COX16;COX18;COX20;COX4I1;COX5A;COX5B;COX6A1;COX6B1;COX6C;COX7A2L;COX7B;COX7C;COX8A;CRH;CSF1R;CSNK2B;CTNNB1;CTSL;CUL1;CYCS;DEK;DPY30;E2F1;E2F4;EHMT2;ELOA2;ELOB;ELOC;EP300;EPC1;ERCC2;FBXO32;FBXW7;FKBP5;FOS;FOXG1;FOXO3;FOXO4;FOXP3;FURIN;G6PD;GAD1;GADD45A;GATA2;GATA3;GATA4;GATAD2A;GATAD2B;GLS;GPI;GPS2;GRIA2;GRIN2A;GRIN2B;GSK3B;GTF2F1;H2AJ;H2AZ1;H2BC15;H2BC21;H2BC4;H3-3A;H4C1;HDAC11;HDAC2;HDAC5;HDAC6;HES1;HIPK1;HIPK2;HSPD1;IGFBP3;IL2;IL2RA;IL3;IL6;ING5;INS;IRAK1;ITCH;ITGA4;ITGAL;JUNB;KAT2A;KAT2B;KAT6A;KCTD1;KMT2C;KMT2E;KRAS;LAMTOR1;LAMTOR5;LIFR;LMO2;MAF;MAPK1;MAPK14;MAPK3;MAX;MDC1;MDM4;MEAF6;MECP2;MED13;MED14;MED15;MED16;MED24;MED25;MED6;MED8;MEF2C;MGA;MNAT1;MOBP;MYL9;NCOR1;NCOR2;NDRG1;NFATC2;NFYB;NPM1;NPY;NR1D2;NR2F1;NR3C1;NR4A1;NRBP1;NUAK1;PARP1;PCBP4;PCGF5;PDPK1;PGR;PHC2;PHC3;PINK1;PIP4K2A;PIP4K2B;PIP4K2C;PLK2;PML;POLR2A;POLR2B;POLR2E;POLR2F;POLR2I;POLR2J;PPARGC1A;PPM1A;PPP2CA;PPP2CB;PPP2R1A;PPP2R5C;PRDX1;PRDX2;PRDX5;PRELID1;PRKAB2;PRKACA;PRKAG2;PRKCB;PRMT1;PRMT5;PSMA1;PSMA2;PSMA3;PSMA4;PSMB1;PSMB2;PSMB3;PSMB4;PSMB5;PSMB6;PSMB7;PSMB8;PSMC1;PSMC5;PSMC6;PSMD1;PSMD10;PSMD11;PSMD12;PSMD13;PSMD14;PSMD2;PSMD3;PSMD4;PSMD6;PSMD7;PSMD8;PSME1;PSME2;PTEN;PTPN11;PVALB;RAD9A;RARB;RBBP4;RBBP7;RBFOX1;RBPJ;RBX1;RELA;RFFL;RGCC;RHEB;RICTOR;RING1;RNF111;RORC;RPA3;RPS27A;RRAGA;RUNX3;SATB2;SEM1;SESN3;SETD1A;SGK1;SIN3A;SIN3B;SIRT1;SKI;SKIL;SKP1;SMAD2;SMAD4;SMAD7;SMARCA2;SMARCA4;SMARCB1;SMARCC2;SMARCD3;SMARCE1;SNW1;SOD2;SOX2;SOX9;SP1;SPI1;SPP1;SREBF1;SSRP1;SST;STAT1;STUB1;SUMO1;SUPT4H1;SUPT5H;SUZ12;TACO1;TAF1;TAF10;TAF13;TAF15;TAF9B;TBL1XR1;TCEA1;TCF7L2;TFDP1;TGFB1;THRA;THRB;TMEM219;TNFRSF18;TNKS1BP1;TNRC6A;TP53BP2;TP53RK;TRIM28;TRIM33;TSC1;TWIST1;TXN;TXNIP;UBA52;UBB;UBE2D3;UBE2I;USP2;USP9X;VEGFA;WDR5;WWOX;WWP1;YAP1;YBX1;YWHAB;YWHAE;YWHAG;YWHAH;YWHAQ;YWHAZ;YY1;ZFP90;ZKSCAN7;ZNF100;ZNF12;ZNF14;ZNF160;ZNF180;ZNF208;ZNF248;ZNF25;ZNF343;ZNF350;ZNF383;ZNF385A;ZNF425;ZNF460;ZNF470;ZNF484;ZNF493;ZNF500;ZNF517;ZNF529;ZNF540;ZNF568;ZNF577;ZNF587;ZNF616;ZNF624;ZNF655;ZNF665;ZNF669;ZNF692;ZNF697;ZNF706;ZNF709;ZNF721;ZNF761;ZNF764;ZNF770</t>
  </si>
  <si>
    <t>Sema4D in semaphorin signaling</t>
  </si>
  <si>
    <t>ARHGAP35;ARHGEF12;LIMK1;MYH10;MYH11;MYH9;MYL6;MYL9;PLXNB1;RHOA;RHOB;ROCK2;SEMA4D</t>
  </si>
  <si>
    <t>SUMOylation of transcription factors</t>
  </si>
  <si>
    <t>CDKN2A;MTA1;PIAS1;PIAS2;PIAS4;SP3;SUMO1;SUMO2;SUMO3;TP53BP1;UBE2I</t>
  </si>
  <si>
    <t>DNA Damage/Telomere Stress Induced Se...</t>
  </si>
  <si>
    <t>CABIN1;CDKN1B;H1-0;H1-2;H1-4;H2AJ;H2AZ1;H2BC15;H2BC21;H2BC4;H4C1;HIRA;HMGA1;TERF1;TERF2IP</t>
  </si>
  <si>
    <t>DNA Damage/Telomere Stress Induced Senescence</t>
  </si>
  <si>
    <t>G alpha (s) signalling events</t>
  </si>
  <si>
    <t>ADCY1;ADCY2;ADCY5;ADCY6;ADCY8;ADCYAP1;ADCYAP1R1;ARRB1;CALCRL;CRH;CRHR1;GNAI1;GNAI2;GNAI3;GNAS;GNAZ;GNB1;GNB2;GNG2;GNG7;GPHB5;GRK2;GRK3;ITGB1;PDE1B;PDE2A;PDE4A;PDE4D;PDE7A;PDE8A;PRKACA;PRKACB;PRKAR1A;PRKAR1B;PRKAR2B;PTGER2;PTHLH;SHC1</t>
  </si>
  <si>
    <t>Regulation of expression of SLITs and...</t>
  </si>
  <si>
    <t>COL4A5;CUL2;EIF4G1;ELOB;ELOC;ETF1;FAU;GSPT1;LHX2;MAGOH;PABPC1;PSMA1;PSMA2;PSMA3;PSMA4;PSMB1;PSMB2;PSMB3;PSMB4;PSMB5;PSMB6;PSMB7;PSMB8;PSMC1;PSMC5;PSMC6;PSMD1;PSMD10;PSMD11;PSMD12;PSMD13;PSMD14;PSMD2;PSMD3;PSMD4;PSMD6;PSMD7;PSMD8;PSME1;PSME2;RBM8A;RBX1;RNPS1;ROBO1;ROBO2;RPL10A;RPL11;RPL12;RPL13;RPL13A;RPL14;RPL15;RPL17;RPL18;RPL18A;RPL19;RPL21;RPL22;RPL22L1;RPL23;RPL24;RPL26;RPL26L1;RPL27;RPL27A;RPL28;RPL30;RPL31;RPL32;RPL34;RPL35;RPL35A;RPL36;RPL36A;RPL37;RPL37A;RPL38;RPL4;RPL41;RPL5;RPL6;RPL7;RPL7A;RPL8;RPL9;RPLP0;RPLP1;RPLP2;RPS10;RPS11;RPS12;RPS13;RPS14;RPS15;RPS15A;RPS16;RPS17;RPS18;RPS19;RPS2;RPS20;RPS21;RPS23;RPS24;RPS25;RPS26;RPS27;RPS27A;RPS27L;RPS29;RPS3;RPS3A;RPS4X;RPS5;RPS6;RPS7;RPS8;RPS9;RPSA;SEM1;SLIT2;UBA52;UBB;UPF2</t>
  </si>
  <si>
    <t>Regulation of expression of SLITs and ROBOs</t>
  </si>
  <si>
    <t>Ribosomal scanning and start codon re...</t>
  </si>
  <si>
    <t>EIF1AX;EIF2S2;EIF2S3;EIF3A;EIF3B;EIF3C;EIF3F;EIF3G;EIF3H;EIF3J;EIF3K;EIF3L;EIF3M;EIF4A1;EIF4A2;EIF4B;EIF4E;EIF4G1;EIF4H;EIF5;FAU;RPS10;RPS11;RPS12;RPS13;RPS14;RPS15;RPS15A;RPS16;RPS17;RPS18;RPS19;RPS2;RPS20;RPS21;RPS23;RPS24;RPS25;RPS26;RPS27;RPS27A;RPS27L;RPS29;RPS3;RPS3A;RPS4X;RPS5;RPS6;RPS7;RPS8;RPS9;RPSA</t>
  </si>
  <si>
    <t>Ribosomal scanning and start codon recognition</t>
  </si>
  <si>
    <t>Signaling by NODAL</t>
  </si>
  <si>
    <t>ACVR2A;DRAP1;FOXO3;FURIN;GDF1;MAPK1;MAPK3;PCSK6;SMAD2;SMAD4</t>
  </si>
  <si>
    <t>Regulation of RUNX3 expression and ac...</t>
  </si>
  <si>
    <t>CDKN2A;EP300;PSMA1;PSMA2;PSMA3;PSMA4;PSMB1;PSMB2;PSMB3;PSMB4;PSMB5;PSMB6;PSMB7;PSMB8;PSMC1;PSMC5;PSMC6;PSMD1;PSMD10;PSMD11;PSMD12;PSMD13;PSMD14;PSMD2;PSMD3;PSMD4;PSMD6;PSMD7;PSMD8;PSME1;PSME2;RPS27A;RUNX3;SEM1;TGFB1;UBA52;UBB</t>
  </si>
  <si>
    <t>Regulation of RUNX3 expression and activity</t>
  </si>
  <si>
    <t>Signaling by cytosolic FGFR1 fusion m...</t>
  </si>
  <si>
    <t>CPSF6;CUX1;GAB2;GRB2;LRRFIP1;MYO18A;PIK3CA;PIK3R1;STAT1;STAT3;STAT5A;ZMYM2</t>
  </si>
  <si>
    <t>Signaling by cytosolic FGFR1 fusion mutants</t>
  </si>
  <si>
    <t>FCERI mediated Ca+2 mobilization</t>
  </si>
  <si>
    <t>AHCYL1;CALM1;GRAP2;GRB2;IGKC;ITPR2;NFATC2;PPP3CB;PPP3R1;SHC1;SOS1</t>
  </si>
  <si>
    <t>MAPK3 (ERK1) activation</t>
  </si>
  <si>
    <t>IL6;IL6ST;JAK1;JAK2;MAP2K1;MAPK3;PTPN11;TYK2</t>
  </si>
  <si>
    <t>Incretin synthesis, secretion, and in...</t>
  </si>
  <si>
    <t>CTNNB1;GATA4;GNB1;PAX6;PCSK1;SPCS1;SPCS2;SPCS3;TCF7L2</t>
  </si>
  <si>
    <t>Incretin synthesis, secretion, and inactivation</t>
  </si>
  <si>
    <t>Signaling by PDGFR in disease</t>
  </si>
  <si>
    <t>FIP1L1;GRB2;KRAS;PDGFRA;PIK3CA;PIK3CB;PIK3R1;SOS1;STAT1;STAT3</t>
  </si>
  <si>
    <t>Intra-Golgi traffic</t>
  </si>
  <si>
    <t>ARF1;COG2;COG5;CUX1;CYTH2;CYTH4;GOSR1;MAN1C1;MAN2A1;NAPA;NAPB;NAPG;NSF;RAB30;RGP1;STX16;STX5;TRIP11;VTI1A</t>
  </si>
  <si>
    <t>Formation of HIV-1 elongation complex...</t>
  </si>
  <si>
    <t>CCNH;CDK9;ELOA2;ELOB;ELOC;ERCC2;GTF2F1;MNAT1;POLR2A;POLR2B;POLR2E;POLR2F;POLR2I;POLR2J;SSRP1;SUPT4H1;SUPT5H;TCEA1</t>
  </si>
  <si>
    <t>Formation of HIV-1 elongation complex containing HIV-1 Tat</t>
  </si>
  <si>
    <t>HIV Transcription Elongation</t>
  </si>
  <si>
    <t>Tat-mediated elongation of the HIV-1 ...</t>
  </si>
  <si>
    <t>Tat-mediated elongation of the HIV-1 transcript</t>
  </si>
  <si>
    <t>Anti-inflammatory response favouring ...</t>
  </si>
  <si>
    <t>ADCY1;ADCY2;ADCY5;ADCY6;ADCY8;ADCYAP1;ADCYAP1R1;AHCYL1;CALCRL;CALM1;CD163;CRH;CRHR1;FURIN;FYN;GNAI1;GNAI2;GNAI3;GNAS;GNAZ;GNB1;GNB2;GNG2;GNG7;GPHB5;IGHG2;IGHG3;IGHG4;IGKC;IL10;IL6;ITPR2;MAPK14;MYH9;PLK2;PRKACA;PRKACB;PRKAR1A;PRKAR1B;PRKAR2B;PTGER2;PTHLH</t>
  </si>
  <si>
    <t>Anti-inflammatory response favouring Leishmania parasite infection</t>
  </si>
  <si>
    <t>Leishmania parasite growth and survival</t>
  </si>
  <si>
    <t>Triglyceride metabolism</t>
  </si>
  <si>
    <t>FABP3;FABP5;FABP7;LIPE;LPIN1;LPIN2;MGLL;PPP1CA;PPP1CB;PPP1CC;PRKACA;PRKACB</t>
  </si>
  <si>
    <t>Glycerophospholipid biosynthesis</t>
  </si>
  <si>
    <t>ACHE;AGK;AGPAT1;CDIPT;CEPT1;CHKB;CHPT1;CPNE1;CPNE6;CSNK2B;DDHD1;DDHD2;ETNPPL;LPCAT4;LPGAT1;LPIN1;LPIN2;MBOAT2;MGLL;MIGA1;PCYT1A;PISD;PLA2G15;PLAAT3;PLBD1;PLD2;PLD3;PNPLA8;PTDSS1;SELENOI;SLC44A1;SLC44A2;SLC44A5;TMEM86B</t>
  </si>
  <si>
    <t>Nitric oxide stimulates guanylate cyc...</t>
  </si>
  <si>
    <t>GUCY1A2;KCNMA1;KCNMB4;NOS2;PDE1B;PDE2A</t>
  </si>
  <si>
    <t>Nitric oxide stimulates guanylate cyclase</t>
  </si>
  <si>
    <t>Repression of WNT target genes</t>
  </si>
  <si>
    <t>CTBP1;CTBP2;TCF7L2;TLE2;TLE4;TLE5</t>
  </si>
  <si>
    <t>Signaling by NOTCH4</t>
  </si>
  <si>
    <t>ACTA2;ADAM10;APH1A;CUL1;EP300;FBXW7;HES1;KAT2A;KAT2B;NCSTN;PSEN1;PSENEN;PSMA1;PSMA2;PSMA3;PSMA4;PSMB1;PSMB2;PSMB3;PSMB4;PSMB5;PSMB6;PSMB7;PSMB8;PSMC1;PSMC5;PSMC6;PSMD1;PSMD10;PSMD11;PSMD12;PSMD13;PSMD14;PSMD2;PSMD3;PSMD4;PSMD6;PSMD7;PSMD8;PSME1;PSME2;RBPJ;RBX1;RPS27A;SEM1;SKP1;SNW1;UBA52;UBB;YWHAZ</t>
  </si>
  <si>
    <t>PI-3K cascade:FGFR3</t>
  </si>
  <si>
    <t>FGF1;FGF2;FRS2;GAB1;GRB2;PIK3CA;PIK3R1;PTPN11</t>
  </si>
  <si>
    <t>PI-3K cascade:FGFR4</t>
  </si>
  <si>
    <t>Metabolism of polyamines</t>
  </si>
  <si>
    <t>AMD1;AZIN1;OAZ1;OAZ2;PAOX;PSMA1;PSMA2;PSMA3;PSMA4;PSMB1;PSMB2;PSMB3;PSMB4;PSMB5;PSMB6;PSMB7;PSMB8;PSMC1;PSMC5;PSMC6;PSMD1;PSMD10;PSMD11;PSMD12;PSMD13;PSMD14;PSMD2;PSMD3;PSMD4;PSMD6;PSMD7;PSMD8;PSME1;PSME2;SAT1;SEM1</t>
  </si>
  <si>
    <t>p38MAPK events</t>
  </si>
  <si>
    <t>KRAS;MAPK14;MAPKAPK2;RALA;RALGDS</t>
  </si>
  <si>
    <t>Processing of Capped Intron-Containin...</t>
  </si>
  <si>
    <t>ALYREF;CCAR1;CD2BP2;CDC40;CHTOP;CPSF1;CPSF2;CPSF4;CPSF6;CSTF2;CSTF3;CTNNBL1;CWC15;CWC22;DDX39B;DDX42;DDX46;DDX5;DHX15;DHX9;DNAJC8;EFTUD2;EIF4E;FIP1L1;FUS;FYTTD1;GPKOW;GTF2F1;HNRNPA0;HNRNPA1;HNRNPA2B1;HNRNPA3;HNRNPD;HNRNPH1;HNRNPH2;HNRNPK;HNRNPL;HNRNPM;HNRNPR;HNRNPU;HNRNPUL1;HSPA8;LSM2;LSM4;LSM6;MAGOH;NUDT21;NUP58;NUP85;NUP98;NXF1;PABPN1;PCBP1;PCBP2;PLRG1;POLR2A;POLR2B;POLR2E;POLR2F;POLR2I;POLR2J;PPIH;PPIL4;PPWD1;PQBP1;PRCC;PRPF19;PTBP1;PUF60;RANBP2;RBM17;RBM5;RBM8A;RBMX;RNPS1;SARNP;SEH1L;SF1;SF3A1;SF3B1;SF3B2;SF3B3;SF3B6;SMNDC1;SNRNP25;SNRNP27;SNRNP70;SNRPA1;SNRPB2;SNRPC;SNRPD1;SNRPD2;SNRPD3;SNRPE;SNRPF;SNRPN;SNU13;SNW1;SRRM1;SRRM2;SRSF1;SRSF10;SRSF11;SRSF2;SRSF3;SRSF4;SRSF5;SRSF6;SRSF7;SRSF9;SYF2;TFIP11;THOC1;TRA2B;TXNL4A;U2AF1;U2AF1L4;U2AF2;U2SURP;WBP4;WDR33;WTAP;YBX1;ZC3H11A</t>
  </si>
  <si>
    <t>Processing of Capped Intron-Containing Pre-mRNA</t>
  </si>
  <si>
    <t>Formation of HIV elongation complex i...</t>
  </si>
  <si>
    <t>CCNH;CCNK;CDK9;ELOA2;ELOB;ELOC;ERCC2;GTF2F1;MNAT1;POLR2A;POLR2B;POLR2E;POLR2F;POLR2I;POLR2J;SSRP1;SUPT4H1;SUPT5H;TCEA1</t>
  </si>
  <si>
    <t>Formation of HIV elongation complex in the absence of HIV Tat</t>
  </si>
  <si>
    <t>Sphingolipid de novo biosynthesis</t>
  </si>
  <si>
    <t>ACER2;ALDH3A2;CERS2;CERS6;CSNK1G2;DEGS1;FA2H;KDSR;OSBP;PLPP2;PLPP3;PPM1L;SAMD8;SGPP1;SPNS2;VAPA</t>
  </si>
  <si>
    <t>Innate Immune System</t>
  </si>
  <si>
    <t>AAMP;ABI1;ABI2;ACLY;ACP3;ACTR10;ACTR2;ACTR3;ADAM10;AGA;AHCYL1;ALDOA;ALDOC;ANXA2;AP1M1;AP2A2;APP;ARL8A;ARMC8;ARPC1A;ARPC1B;ARPC2;ARPC3;ARPC4;ARPC5;ART1;ASAH1;ATG12;ATOX1;ATP6AP2;ATP6V0A1;ATP6V0B;ATP6V0C;ATP6V0D1;ATP6V1A;ATP6V1B2;ATP6V1D;ATP6V1E1;ATP6V1G1;ATP6V1H;ATP8A1;B2M;BCL2L1;BRI3;BRK1;BST2;BTRC;C1QB;C1QC;C1S;C3;C3AR1;C4B;C4BPB;C7;CAB39;CALM1;CAND1;CAP1;CAPZA1;CAPZA2;CASP1;CCR2;CCR6;CCT2;CCT8;CD14;CD4;CD44;CD47;CD53;CD59;CD63;CD68;CD81;CDC34;CDC42;CDK13;CFB;CFD;CFH;CFHR1;CFL1;CHGA;CHI3L1;CLU;CMTM6;CNN2;COMMD3;COMMD9;COPB1;COTL1;CPNE1;CREG1;CSNK2B;CST3;CSTB;CTNNB1;CTSA;CTSB;CTSH;CTSL;CTSZ;CUL1;CYB5R3;CYBA;CYSTM1;DDOST;DDX3X;DEGS1;DHX36;DHX9;DNAJC5;DNM1;DNM2;DNM3;DOK3;DPP7;DSP;DUSP7;DYNC1H1;DYNLL1;DYNLT1;ELK1;ELMO1;ELMO2;EP300;FABP5;FBXW11;FCER1G;FGL2;FOS;FTH1;FYN;GAB2;GMFG;GNLY;GNS;GOLGA7;GPI;GRAP2;GRB2;GSN;GSTP1;HEBP2;HEXB;HGSNAT;HLA-A;HLA-B;HLA-C;HLA-E;HMGB1;HMOX1;HMOX2;HSP90AA1;HSP90AB1;HSPA6;HSPA8;HUWE1;IFI16;IFIH1;IFNA6;IGF2R;IGHG2;IGHG3;IGHG4;IGKC;IKBKG;IL1B;IQGAP1;IRAK1;IRF3;IRF7;ISG15;IST1;ITCH;ITGAL;ITGAM;ITGB2;ITPR2;KCMF1;KCNAB2;KPNB1;KRAS;LAMP1;LAMP2;LAMTOR1;LILRB2;LIMK1;LRRC7;LRRFIP1;LYZ;MAGT1;MAN2B1;MAP2K1;MAP2K4;MAP2K7;MAPK1;MAPK10;MAPK14;MAPK3;MAPK8;MAPK9;MAPKAPK2;MASP2;MAVS;MEF2A;MEF2C;MIF;MLEC;MUC16;MUC5B;MYH9;MYO5A;MYO9B;NCK1;NCKAP1;NCKIPSD;NCSTN;NF2;NFASC;NFATC2;NFKB2;NFKBIA;NKIRAS1;NOS2;NPC2;OLR1;OTUD5;PA2G4;PADI2;PAFAH1B2;PAK1;PAK3;PCBP2;PDAP1;PDPK1;PDXK;PDZD11;PECAM1;PFKL;PGM2;PIK3C3;PIK3CA;PIK3CB;PIK3R1;PIK3R4;PKM;PLAC8;PLD2;PLD3;PLEKHO2;PLPP4;POLR2E;POLR2F;POLR3A;POLR3GL;PPIA;PPP2CA;PPP2CB;PPP2R1A;PPP3CB;PPP3R1;PRDX4;PRDX6;PRKACA;PRKACB;PRKCE;PRKCSH;PROS1;PSEN1;PSMA1;PSMA2;PSMA3;PSMA4;PSMB1;PSMB2;PSMB3;PSMB4;PSMB5;PSMB6;PSMB7;PSMB8;PSMC1;PSMC5;PSMC6;PSMD1;PSMD10;PSMD11;PSMD12;PSMD13;PSMD14;PSMD2;PSMD3;PSMD4;PSMD6;PSMD7;PSMD8;PSME1;PSME2;PTGES2;PTK2;PTPN11;PTPRJ;PTPRN2;RAB14;RAB18;RAB31;RAB3A;RAB5C;RAB7A;RAF1;RAP1A;RAP1B;RBSN;RELA;RHOA;RNF216;RPS27A;RPS6KA1;RPS6KA3;S100A1;S100A11;S100B;SCAMP1;SDCBP;SELL;SEM1;SERPINA1;SHC1;SIGIRR;SIGLEC16;SIRPA;SKP1;SLC44A2;SNAP23;SNAP25;SOS1;SPTAN1;SRP14;STAT6;STBD1;SUGT1;SVIP;SYNGR1;TAB2;TAX1BP1;TIMP2;TLR3;TLR7;TLR8;TMBIM1;TMC6;TOLLIP;TOMM70;TRAF3;TRAPPC1;TRIM56;TTR;TUBB;TUBB4B;TXN;TXNDC5;TXNIP;TYROBP;UBA3;UBA52;UBB;UBE2D2;UBE2D3;UBE2K;UBE2M;UBE2V1;UBR4;USP14;VAMP8;VAPA;VAT1;VCP;VPS35L;WASF1;WASF3;WASL;WIPF1;WIPF3;XRCC5;XRCC6;YPEL5</t>
  </si>
  <si>
    <t>UCH proteinases</t>
  </si>
  <si>
    <t>BAP1;BARD1;H2AC12;H2AC21;HCFC1;NEDD8;OGT;PSMA1;PSMA2;PSMA3;PSMA4;PSMB1;PSMB2;PSMB3;PSMB4;PSMB5;PSMB6;PSMB7;PSMB8;PSMC1;PSMC5;PSMC6;PSMD1;PSMD10;PSMD11;PSMD12;PSMD13;PSMD14;PSMD2;PSMD3;PSMD4;PSMD6;PSMD7;PSMD8;PSME1;PSME2;RPS27A;RUVBL1;SEM1;SMAD7;TGFB1;TGFBR1;TGFBR2;UBA52;UBB;UCHL1;UCHL5;USP15;YY1</t>
  </si>
  <si>
    <t>Axonal growth inhibition (RHOA activa...</t>
  </si>
  <si>
    <t>ARHGDIA;LINGO1;MAG;MCF2;OMG;RHOA;RTN4</t>
  </si>
  <si>
    <t>Axonal growth inhibition (RHOA activation)</t>
  </si>
  <si>
    <t>KSRP (KHSRP) binds and destabilizes mRNA</t>
  </si>
  <si>
    <t>EXOSC1;EXOSC3;EXOSC4;EXOSC9;KHSRP;MAPK14;YWHAZ</t>
  </si>
  <si>
    <t>mRNA Splicing - Major Pathway</t>
  </si>
  <si>
    <t>ALYREF;CCAR1;CD2BP2;CDC40;CPSF1;CPSF2;CPSF4;CPSF6;CSTF2;CSTF3;CTNNBL1;CWC15;CWC22;DDX42;DDX46;DDX5;DHX15;DHX9;DNAJC8;EFTUD2;FIP1L1;FUS;GPKOW;GTF2F1;HNRNPA0;HNRNPA1;HNRNPA2B1;HNRNPA3;HNRNPD;HNRNPH1;HNRNPH2;HNRNPK;HNRNPL;HNRNPM;HNRNPR;HNRNPU;HNRNPUL1;HSPA8;LSM2;LSM4;LSM6;MAGOH;NUDT21;PABPN1;PCBP1;PCBP2;PLRG1;POLR2A;POLR2B;POLR2E;POLR2F;POLR2I;POLR2J;PPIH;PPIL4;PPWD1;PQBP1;PRCC;PRPF19;PTBP1;PUF60;RBM17;RBM5;RBM8A;RBMX;RNPS1;SF1;SF3A1;SF3B1;SF3B2;SF3B3;SF3B6;SMNDC1;SNRNP27;SNRNP70;SNRPA1;SNRPB2;SNRPC;SNRPD1;SNRPD2;SNRPD3;SNRPE;SNRPF;SNRPN;SNU13;SNW1;SRRM1;SRRM2;SRSF1;SRSF10;SRSF11;SRSF2;SRSF3;SRSF4;SRSF5;SRSF6;SRSF7;SRSF9;SYF2;TFIP11;TRA2B;TXNL4A;U2AF1;U2AF1L4;U2AF2;U2SURP;WBP4;WDR33;YBX1</t>
  </si>
  <si>
    <t>Nuclear Receptor transcription pathway</t>
  </si>
  <si>
    <t>NCOR1;NCOR2;NR1D2;NR2F1;NR3C1;NR4A1;NRBP1;PGR;RARB;RORC;THRA;THRB</t>
  </si>
  <si>
    <t>Regulated Necrosis</t>
  </si>
  <si>
    <t>CASP1;CASP5;CDC37;CHMP3;CHMP4A;CHMP4B;CHMP7;CYCS;FLOT1;FLOT2;GZMB;HMGB1;HSP90AA1;IL18;IL1A;IL1B;IRF1;IRF2;OGT;PDCD6IP;RPS27A;SDCBP;STUB1;UBA52;UBB;XIAP</t>
  </si>
  <si>
    <t>Signaling by FGFR3 in disease</t>
  </si>
  <si>
    <t>FGF1;FGF2;FRS2;GAB1;GRB2;KRAS;PIK3CA;PIK3R1;SOS1</t>
  </si>
  <si>
    <t>Assembly of the pre-replicative complex</t>
  </si>
  <si>
    <t>ANAPC11;ANAPC15;ANAPC5;ANAPC7;CDC26;CDC27;H2AJ;H2AZ1;H2BC15;H2BC21;H2BC4;H3-3A;H4C1;KPNB1;PSMA1;PSMA2;PSMA3;PSMA4;PSMB1;PSMB2;PSMB3;PSMB4;PSMB5;PSMB6;PSMB7;PSMB8;PSMC1;PSMC5;PSMC6;PSMD1;PSMD10;PSMD11;PSMD12;PSMD13;PSMD14;PSMD2;PSMD3;PSMD4;PSMD6;PSMD7;PSMD8;PSME1;PSME2;RPS27A;SEM1;UBA52;UBB</t>
  </si>
  <si>
    <t>HCMV Early Events</t>
  </si>
  <si>
    <t>CBX1;DBP;DYNC1H1;DYNC1I1;DYNC1I2;DYNC1LI2;DYNLL1;DYNLL2;ELK1;GPS2;H2AC12;H2AC21;H2BC15;H2BC21;H2BC4;H4C1;ITGB1;NCOR1;NCOR2;NUP58;NUP85;NUP98;PML;RANBP2;RBBP4;RBBP7;SEH1L;SUZ12;TBL1XR1;TRIM28</t>
  </si>
  <si>
    <t>mRNA Splicing</t>
  </si>
  <si>
    <t>ALYREF;CCAR1;CD2BP2;CDC40;CPSF1;CPSF2;CPSF4;CPSF6;CSTF2;CSTF3;CTNNBL1;CWC15;CWC22;DDX42;DDX46;DDX5;DHX15;DHX9;DNAJC8;EFTUD2;FIP1L1;FUS;GPKOW;GTF2F1;HNRNPA0;HNRNPA1;HNRNPA2B1;HNRNPA3;HNRNPD;HNRNPH1;HNRNPH2;HNRNPK;HNRNPL;HNRNPM;HNRNPR;HNRNPU;HNRNPUL1;HSPA8;LSM2;LSM4;LSM6;MAGOH;NUDT21;PABPN1;PCBP1;PCBP2;PLRG1;POLR2A;POLR2B;POLR2E;POLR2F;POLR2I;POLR2J;PPIH;PPIL4;PPWD1;PQBP1;PRCC;PRPF19;PTBP1;PUF60;RBM17;RBM5;RBM8A;RBMX;RNPS1;SF1;SF3A1;SF3B1;SF3B2;SF3B3;SF3B6;SMNDC1;SNRNP25;SNRNP27;SNRNP70;SNRPA1;SNRPB2;SNRPC;SNRPD1;SNRPD2;SNRPD3;SNRPE;SNRPF;SNRPN;SNU13;SNW1;SRRM1;SRRM2;SRSF1;SRSF10;SRSF11;SRSF2;SRSF3;SRSF4;SRSF5;SRSF6;SRSF7;SRSF9;SYF2;TFIP11;TRA2B;TXNL4A;U2AF1;U2AF1L4;U2AF2;U2SURP;WBP4;WDR33;YBX1</t>
  </si>
  <si>
    <t>Signaling by PDGFRA extracellular dom...</t>
  </si>
  <si>
    <t>GRB2;KRAS;PDGFRA;PIK3CA;PIK3CB;PIK3R1;SOS1;STAT1;STAT3</t>
  </si>
  <si>
    <t>Signaling by PDGFRA extracellular domain mutants</t>
  </si>
  <si>
    <t>Signaling by PDGFRA transmembrane, ju...</t>
  </si>
  <si>
    <t>Signaling by PDGFRA transmembrane, juxtamembrane and kinase domain mutants</t>
  </si>
  <si>
    <t>MET receptor recycling</t>
  </si>
  <si>
    <t>ARF6;CRKL;GAB1;GGA3;GRB2;RAB4A</t>
  </si>
  <si>
    <t>Early Phase of HIV Life Cycle</t>
  </si>
  <si>
    <t>BANF1;CCR5;CD4;CXCR4;HMGA1;PPIA;PSIP1;XRCC5;XRCC6</t>
  </si>
  <si>
    <t>RUNX2 regulates osteoblast differenti...</t>
  </si>
  <si>
    <t>HDAC6;HES1;MAF;MAPK1;MAPK3;SATB2;YAP1</t>
  </si>
  <si>
    <t>RUNX2 regulates osteoblast differentiation</t>
  </si>
  <si>
    <t>Synthesis, secretion, and inactivatio...</t>
  </si>
  <si>
    <t>GATA4;PAX6;PCSK1;SPCS1;SPCS2;SPCS3</t>
  </si>
  <si>
    <t>Synthesis, secretion, and inactivation of Glucose-dependent Insulinotropic Polypeptide (GIP)</t>
  </si>
  <si>
    <t>Interleukin-1 family signaling</t>
  </si>
  <si>
    <t>APP;BTRC;CASP1;CUL1;FBXW11;HMGB1;IKBKG;IL13;IL18;IL1A;IL1B;IL33;IL36A;IL36G;IL36RN;IL37;IL4;IRAK1;MAP2K1;MAP2K4;MAPK8;NFKB2;NFKBIA;NKIRAS1;PSMA1;PSMA2;PSMA3;PSMA4;PSMB1;PSMB2;PSMB3;PSMB4;PSMB5;PSMB6;PSMB7;PSMB8;PSMC1;PSMC5;PSMC6;PSMD1;PSMD10;PSMD11;PSMD12;PSMD13;PSMD14;PSMD2;PSMD3;PSMD4;PSMD6;PSMD7;PSMD8;PSME1;PSME2;PTPN11;PTPN12;PTPN2;RBX1;RELA;RPS27A;S100B;SEM1;SIGIRR;SKP1;STAT3;TAB2;TOLLIP;UBA52;UBB;UBE2V1;USP14</t>
  </si>
  <si>
    <t>FRS-mediated FGFR1 signaling</t>
  </si>
  <si>
    <t>FGF1;FGF2;FGFR1;FRS2;FRS3;GRB2;KL;KRAS;PTPN11;SOS1</t>
  </si>
  <si>
    <t>Transcriptional regulation by the AP-...</t>
  </si>
  <si>
    <t>APOE;CITED2;DEK;EP300;HSPD1;KCTD1;NPM1;SUMO1;UBE2I;VEGFA;WWOX;YY1</t>
  </si>
  <si>
    <t>Transcriptional regulation by the AP-2 (TFAP2) family of transcription factors</t>
  </si>
  <si>
    <t>RSK activation</t>
  </si>
  <si>
    <t>MAPK1;MAPK3;PDPK1;RPS6KA1;RPS6KA3</t>
  </si>
  <si>
    <t>DNA Replication Pre-Initiation</t>
  </si>
  <si>
    <t>ANAPC11;ANAPC15;ANAPC5;ANAPC7;CDC26;CDC27;H2AJ;H2AZ1;H2BC15;H2BC21;H2BC4;H3-3A;H4C1;KPNB1;PSMA1;PSMA2;PSMA3;PSMA4;PSMB1;PSMB2;PSMB3;PSMB4;PSMB5;PSMB6;PSMB7;PSMB8;PSMC1;PSMC5;PSMC6;PSMD1;PSMD10;PSMD11;PSMD12;PSMD13;PSMD14;PSMD2;PSMD3;PSMD4;PSMD6;PSMD7;PSMD8;PSME1;PSME2;RPA3;RPS27A;SEM1;UBA52;UBB</t>
  </si>
  <si>
    <t>Cellular response to starvation</t>
  </si>
  <si>
    <t>ASNS;ATF4;ATP6V0B;ATP6V0C;ATP6V0D1;ATP6V1A;ATP6V1B2;ATP6V1D;ATP6V1E1;ATP6V1G1;ATP6V1H;DEPDC5;EIF2AK4;EIF2S2;EIF2S3;FAU;FLCN;FNIP2;LAMTOR1;LAMTOR5;MIOS;RHEB;RPL10A;RPL11;RPL12;RPL13;RPL13A;RPL14;RPL15;RPL17;RPL18;RPL18A;RPL19;RPL21;RPL22;RPL22L1;RPL23;RPL24;RPL26;RPL26L1;RPL27;RPL27A;RPL28;RPL30;RPL31;RPL32;RPL34;RPL35;RPL35A;RPL36;RPL36A;RPL37;RPL37A;RPL38;RPL4;RPL41;RPL5;RPL6;RPL7;RPL7A;RPL8;RPL9;RPLP0;RPLP1;RPLP2;RPS10;RPS11;RPS12;RPS13;RPS14;RPS15;RPS15A;RPS16;RPS17;RPS18;RPS19;RPS2;RPS20;RPS21;RPS23;RPS24;RPS25;RPS26;RPS27;RPS27A;RPS27L;RPS29;RPS3;RPS3A;RPS4X;RPS5;RPS6;RPS7;RPS8;RPS9;RPSA;RRAGA;SEH1L;UBA52</t>
  </si>
  <si>
    <t>Hedgehog ligand biogenesis</t>
  </si>
  <si>
    <t>ERLEC1;OS9;P4HB;PSMA1;PSMA2;PSMA3;PSMA4;PSMB1;PSMB2;PSMB3;PSMB4;PSMB5;PSMB6;PSMB7;PSMB8;PSMC1;PSMC5;PSMC6;PSMD1;PSMD10;PSMD11;PSMD12;PSMD13;PSMD14;PSMD2;PSMD3;PSMD4;PSMD6;PSMD7;PSMD8;PSME1;PSME2;RPS27A;SEL1L;SEM1;SYVN1;UBA52;UBB;VCP</t>
  </si>
  <si>
    <t>Post-translational modification: synt...</t>
  </si>
  <si>
    <t>ALPG;DPM1;DPM3;GP2;LSAMP;LY6H;LYPD4;LYPD6B;NEGR1;NRN1;NTNG1;OPCML;PIGG;PIGK;PIGN;PIGS;PIGT;PIGY;THY1</t>
  </si>
  <si>
    <t>Post-translational modification: synthesis of GPI-anchored proteins</t>
  </si>
  <si>
    <t>Signaling by GPCR</t>
  </si>
  <si>
    <t>ABR;ADCY1;ADCY2;ADCY5;ADCY6;ADCY8;ADCYAP1;ADCYAP1R1;ADRA1D;AHCYL1;AKT2;AKT3;ANXA1;APLNR;APP;ARHGEF1;ARHGEF10;ARHGEF12;ARHGEF2;ARHGEF25;ARHGEF3;ARHGEF37;ARHGEF40;ARHGEF7;ARHGEF9;ARRB1;C3;C3AR1;CALCRL;CALM1;CAMK2A;CAMK2B;CAMK2D;CAMK2G;CAMK4;CAMKK2;CCK;CCL2;CCL3;CCR2;CCR4;CCR5;CCR6;CCR7;CDC42;CMKLR1;CRH;CRHR1;CX3CR1;CXCL11;CXCL9;CXCR3;CXCR4;DAGLB;DGKB;DGKE;DGKG;DGKZ;EDNRB;FZD4;FZD6;FZD9;GABBR1;GABBR2;GALR3;GAST;GNA11;GNAI1;GNAI2;GNAI3;GNAL;GNAQ;GNAS;GNAZ;GNB1;GNB2;GNG2;GNG7;GPHB5;GPR37;GPR37L1;GRB2;GRK2;GRK3;GRM5;GRM8;HCAR1;HEBP1;HRH3;HTR1E;HTR2C;ITGB1;ITPR2;ITSN1;KALRN;KRAS;LPAR2;MAPK1;MAPK3;MCF2;MCF2L;MGLL;MMP3;MTNR1A;NGEF;NPB;NPY;NTSR2;OPRL1;P2RY1;P2RY12;PAK1;PDE1B;PDE2A;PDE4A;PDE4D;PDE7A;PDE8A;PDPK1;PIK3CA;PIK3R1;PLCB1;PLCB4;PLPPR2;PLPPR4;PLXNB1;PPP1CA;PPP1R1B;PPP2CA;PPP2CB;PPP2R1A;PPP3CB;PPP3R1;PRKACA;PRKACB;PRKAR1A;PRKAR1B;PRKAR2B;PRKCA;PRKCB;PRKCE;PROKR2;PTCH1;PTCH2;PTGER2;PTHLH;RASGRF2;RGS14;RGS2;RGS4;RGS5;RGS7;RHOA;RHOB;ROCK2;RPS6KA1;RPS6KA3;S1PR1;S1PR5;SHC1;SOS1;SST;SSTR5;TAC1;TAS1R3;TIAM1;TRIO;WNT8A</t>
  </si>
  <si>
    <t>SUMOylation of chromatin organization...</t>
  </si>
  <si>
    <t>BMI1;CBX4;CBX5;CHD3;H4C1;HDAC2;NUP58;NUP85;NUP98;PHC2;PHC3;PIAS1;PIAS2;RANBP2;RING1;SATB1;SATB2;SEH1L;SUMO1;SUMO2;SUMO3;SUZ12;UBE2I</t>
  </si>
  <si>
    <t>SUMOylation of chromatin organization proteins</t>
  </si>
  <si>
    <t>DAP12 interactions</t>
  </si>
  <si>
    <t>B2M;FYN;GRAP2;GRB2;HLA-B;HLA-C;HLA-E;KRAS;PIK3CA;PIK3CB;PIK3R1;SHC1;SIGLEC16;SOS1;TYROBP</t>
  </si>
  <si>
    <t>Branched-chain amino acid catabolism</t>
  </si>
  <si>
    <t>ACADSB;ACAT1;DLD;ECHS1;IVD;PPM1K</t>
  </si>
  <si>
    <t>TAK1-dependent IKK and NF-kappa-B act...</t>
  </si>
  <si>
    <t>APP;HMGB1;IKBKG;IRAK1;NFKB2;NFKBIA;NKIRAS1;RELA;RPS27A;S100B;TAB2;UBA52;UBB;UBE2V1;USP14</t>
  </si>
  <si>
    <t>TAK1-dependent IKK and NF-kappa-B activation</t>
  </si>
  <si>
    <t>ABC-family proteins mediated transport</t>
  </si>
  <si>
    <t>ABCA2;ABCB10;ABCB9;ABCC5;ABCD3;DERL1;EIF2S2;EIF2S3;ERLEC1;OS9;PSMA1;PSMA2;PSMA3;PSMA4;PSMB1;PSMB2;PSMB3;PSMB4;PSMB5;PSMB6;PSMB7;PSMB8;PSMC1;PSMC5;PSMC6;PSMD1;PSMD10;PSMD11;PSMD12;PSMD13;PSMD14;PSMD2;PSMD3;PSMD4;PSMD6;PSMD7;PSMD8;PSME1;PSME2;RNF5;RPS27A;SEL1L;SEM1;UBA52;UBB;VCP</t>
  </si>
  <si>
    <t>TP53 regulates transcription of addit...</t>
  </si>
  <si>
    <t>CNOT1;CNOT10;CNOT11;CNOT2;CNOT3;CNOT7;CNOT8;NPM1;PLK2;RGCC;TNKS1BP1</t>
  </si>
  <si>
    <t>TP53 regulates transcription of additional cell cycle genes whose exact role in the p53 pathway remain uncertain</t>
  </si>
  <si>
    <t>Cellular Senescence</t>
  </si>
  <si>
    <t>AGO1;ANAPC11;ANAPC15;ANAPC5;ANAPC7;BMI1;CABIN1;CBX4;CBX6;CDC26;CDC27;CDKN1B;CDKN2A;E2F1;EHMT2;ERF;FOS;H1-0;H1-2;H1-4;H2AJ;H2AZ1;H2BC15;H2BC21;H2BC4;H3-3A;H4C1;HIRA;HMGA1;IGFBP7;IL1A;IL6;KDM6B;MAP2K4;MAP2K7;MAP3K5;MAP4K4;MAPK1;MAPK10;MAPK14;MAPK3;MAPK8;MAPK9;MAPKAPK2;MDM4;MINK1;PHC2;PHC3;RBBP4;RBBP7;RELA;RING1;RPS27A;RPS6KA1;RPS6KA3;SP1;STAT3;SUZ12;TERF1;TERF2IP;TFDP1;TNIK;TNRC6A;TXN;UBA52;UBB</t>
  </si>
  <si>
    <t>Hedgehog 'on' state</t>
  </si>
  <si>
    <t>ARRB1;CDC73;CUL3;EFCAB7;EVC2;GRK2;ITCH;KIF3A;PSMA1;PSMA2;PSMA3;PSMA4;PSMB1;PSMB2;PSMB3;PSMB4;PSMB5;PSMB6;PSMB7;PSMB8;PSMC1;PSMC5;PSMC6;PSMD1;PSMD10;PSMD11;PSMD12;PSMD13;PSMD14;PSMD2;PSMD3;PSMD4;PSMD6;PSMD7;PSMD8;PSME1;PSME2;PTCH1;PTCH2;RBX1;RPS27A;SEM1;SPOP;UBA52;UBB;ULK3</t>
  </si>
  <si>
    <t>Formation of RNA Pol II elongation co...</t>
  </si>
  <si>
    <t>CCNH;CCNK;CDC73;CDK9;ELOA2;ELOB;ELOC;ERCC2;GTF2F1;LEO1;MLLT1;MLLT3;MNAT1;PAF1;POLR2A;POLR2B;POLR2E;POLR2F;POLR2I;POLR2J;SSRP1;SUPT4H1;SUPT5H;TCEA1</t>
  </si>
  <si>
    <t>Formation of RNA Pol II elongation complex</t>
  </si>
  <si>
    <t>RNA Polymerase II Transcription Elong...</t>
  </si>
  <si>
    <t>RNA Polymerase II Transcription Elongation</t>
  </si>
  <si>
    <t>p75NTR recruits signalling complexes</t>
  </si>
  <si>
    <t>IRAK1;NGF;PRKCI;RPS27A;UBA52;UBB</t>
  </si>
  <si>
    <t>RORA activates gene expression</t>
  </si>
  <si>
    <t>CARM1;EP300;HELZ2;SMARCD3;SREBF1;TBL1XR1</t>
  </si>
  <si>
    <t>Regulation of mRNA stability by prote...</t>
  </si>
  <si>
    <t>EIF4G1;ENPP2;EXOSC1;EXOSC3;EXOSC4;EXOSC9;HNRNPD;HSPA8;HSPB1;KHSRP;MAPK14;MAPKAPK2;PABPC1;PRKCA;PSMA1;PSMA2;PSMA3;PSMA4;PSMB1;PSMB2;PSMB3;PSMB4;PSMB5;PSMB6;PSMB7;PSMB8;PSMC1;PSMC5;PSMC6;PSMD1;PSMD10;PSMD11;PSMD12;PSMD13;PSMD14;PSMD2;PSMD3;PSMD4;PSMD6;PSMD7;PSMD8;PSME1;PSME2;RPS27A;SEM1;TNPO1;UBA52;UBB;XPO1;YWHAB;YWHAZ;ZFP36;ZFP36L1</t>
  </si>
  <si>
    <t>Regulation of mRNA stability by proteins that bind AU-rich elements</t>
  </si>
  <si>
    <t>Maturation of nucleoprotein</t>
  </si>
  <si>
    <t>GSK3A;GSK3B;PARP14;PARP6;SUMO1;UBE2I</t>
  </si>
  <si>
    <t>Signaling by SCF-KIT</t>
  </si>
  <si>
    <t>CBL;FYN;GAB2;GRAP2;GRB10;GRB2;JAK2;KRAS;PIK3CA;PIK3R1;PRKCA;PTPN11;SOS1;STAT1;STAT3;STAT5A</t>
  </si>
  <si>
    <t>RNA Polymerase II Pre-transcription E...</t>
  </si>
  <si>
    <t>CCNH;CCNK;CDC73;CDK9;ELOA2;ELOB;ELOC;ERCC2;GTF2A2;GTF2F1;LEO1;MLLT1;MLLT3;MNAT1;PAF1;POLR2A;POLR2B;POLR2E;POLR2F;POLR2I;POLR2J;SSRP1;SUPT4H1;SUPT5H;TAF1;TAF10;TAF13;TAF15;TAF9B;TCEA1</t>
  </si>
  <si>
    <t>RNA Polymerase II Pre-transcription Events</t>
  </si>
  <si>
    <t>Signaling by FGFR4 in disease</t>
  </si>
  <si>
    <t>FRS2;GAB1;GRB2;KRAS;PIK3CA;PIK3R1;SOS1</t>
  </si>
  <si>
    <t>Inactivation, recovery and regulation...</t>
  </si>
  <si>
    <t>CALM1;CNGA1;FNTA;GNB1;METAP2;PRKCA</t>
  </si>
  <si>
    <t>Inactivation, recovery and regulation of the phototransduction cascade</t>
  </si>
  <si>
    <t>The phototransduction cascade</t>
  </si>
  <si>
    <t>Role of ABL in ROBO-SLIT signaling</t>
  </si>
  <si>
    <t>CAP1;CAP2;CLASP1;CLASP2;ROBO1;SLIT2</t>
  </si>
  <si>
    <t>DNA Replication</t>
  </si>
  <si>
    <t>ANAPC11;ANAPC15;ANAPC5;ANAPC7;CDC26;CDC27;CUL1;GINS1;H2AJ;H2AZ1;H2BC15;H2BC21;H2BC4;H3-3A;H4C1;KPNB1;PSMA1;PSMA2;PSMA3;PSMA4;PSMB1;PSMB2;PSMB3;PSMB4;PSMB5;PSMB6;PSMB7;PSMB8;PSMC1;PSMC5;PSMC6;PSMD1;PSMD10;PSMD11;PSMD12;PSMD13;PSMD14;PSMD2;PSMD3;PSMD4;PSMD6;PSMD7;PSMD8;PSME1;PSME2;RBX1;RPA3;RPS27A;SEM1;SKP1;UBA52;UBB</t>
  </si>
  <si>
    <t>Nuclear events mediated by NFE2L2</t>
  </si>
  <si>
    <t>ATF4;BTRC;CDKN2A;CUL1;EP300;G6PD;GCLC;GSK3B;GSTA3;HMOX1;NFE2L2;PGD;PRDX1;PSMA1;PSMA2;PSMA3;PSMA4;PSMB1;PSMB2;PSMB3;PSMB4;PSMB5;PSMB6;PSMB7;PSMB8;PSMC1;PSMC5;PSMC6;PSMD1;PSMD10;PSMD11;PSMD12;PSMD13;PSMD14;PSMD2;PSMD3;PSMD4;PSMD6;PSMD7;PSMD8;PSME1;PSME2;RBX1;RPS27A;SEM1;SKP1;SLC7A11;TKT;UBA52;UBB</t>
  </si>
  <si>
    <t>Downstream signal transduction</t>
  </si>
  <si>
    <t>CRKL;GRB2;KRAS;NCK1;PDGFRA;PIK3CA;PIK3CB;PIK3R1;PTPN11;RAPGEF1;RASA1;SOS1;STAT1;STAT3;STAT5A;STAT6</t>
  </si>
  <si>
    <t>Purine salvage</t>
  </si>
  <si>
    <t>ADK;AMPD2;DCK;GMPR;GMPR2;HPRT1</t>
  </si>
  <si>
    <t>PI-3K cascade:FGFR2</t>
  </si>
  <si>
    <t>FGF1;FGF2;FGFR2;FRS2;GAB1;GRB2;PIK3CA;PIK3R1;PTPN11</t>
  </si>
  <si>
    <t>Presynaptic depolarization and calciu...</t>
  </si>
  <si>
    <t>CACNA1B;CACNA2D1;CACNA2D2;CACNA2D3;CACNB2;CACNB3;CACNB4</t>
  </si>
  <si>
    <t>Presynaptic depolarization and calcium channel opening</t>
  </si>
  <si>
    <t>Signaling by ROBO receptors</t>
  </si>
  <si>
    <t>CAP1;CAP2;CDC42;CLASP1;CLASP2;COL4A5;CUL2;CXCR4;EIF4G1;ELOB;ELOC;ETF1;EVL;FAU;FLRT3;GPC1;GSPT1;LHX2;MAGOH;MYO9B;NCK1;NELL2;PABPC1;PAK1;PAK3;PFN1;PFN2;PPP3CB;PRKACA;PRKACB;PRKCA;PSMA1;PSMA2;PSMA3;PSMA4;PSMB1;PSMB2;PSMB3;PSMB4;PSMB5;PSMB6;PSMB7;PSMB8;PSMC1;PSMC5;PSMC6;PSMD1;PSMD10;PSMD11;PSMD12;PSMD13;PSMD14;PSMD2;PSMD3;PSMD4;PSMD6;PSMD7;PSMD8;PSME1;PSME2;RBM8A;RBX1;RHOA;RNPS1;ROBO1;ROBO2;RPL10A;RPL11;RPL12;RPL13;RPL13A;RPL14;RPL15;RPL17;RPL18;RPL18A;RPL19;RPL21;RPL22;RPL22L1;RPL23;RPL24;RPL26;RPL26L1;RPL27;RPL27A;RPL28;RPL30;RPL31;RPL32;RPL34;RPL35;RPL35A;RPL36;RPL36A;RPL37;RPL37A;RPL38;RPL4;RPL41;RPL5;RPL6;RPL7;RPL7A;RPL8;RPL9;RPLP0;RPLP1;RPLP2;RPS10;RPS11;RPS12;RPS13;RPS14;RPS15;RPS15A;RPS16;RPS17;RPS18;RPS19;RPS2;RPS20;RPS21;RPS23;RPS24;RPS25;RPS26;RPS27;RPS27A;RPS27L;RPS29;RPS3;RPS3A;RPS4X;RPS5;RPS6;RPS7;RPS8;RPS9;RPSA;SEM1;SLIT2;SOS1;SRGAP3;UBA52;UBB;UPF2;VASP</t>
  </si>
  <si>
    <t>APC/C:Cdc20 mediated degradation of m...</t>
  </si>
  <si>
    <t>ANAPC11;ANAPC15;ANAPC5;ANAPC7;BUB3;CDC26;CDC27;PSMA1;PSMA2;PSMA3;PSMA4;PSMB1;PSMB2;PSMB3;PSMB4;PSMB5;PSMB6;PSMB7;PSMB8;PSMC1;PSMC5;PSMC6;PSMD1;PSMD10;PSMD11;PSMD12;PSMD13;PSMD14;PSMD2;PSMD3;PSMD4;PSMD6;PSMD7;PSMD8;PSME1;PSME2;RPS27A;SEM1;UBA52;UBB</t>
  </si>
  <si>
    <t>APC/C:Cdc20 mediated degradation of mitotic proteins</t>
  </si>
  <si>
    <t>APC:Cdc20 mediated degradation of cel...</t>
  </si>
  <si>
    <t>APC:Cdc20 mediated degradation of cell cycle proteins prior to satisfation of the cell cycle checkpoint</t>
  </si>
  <si>
    <t>Activation of APC/C and APC/C:Cdc20 m...</t>
  </si>
  <si>
    <t>Activation of APC/C and APC/C:Cdc20 mediated degradation of mitotic proteins</t>
  </si>
  <si>
    <t>Cdc20:Phospho-APC/C mediated degradat...</t>
  </si>
  <si>
    <t>Cdc20:Phospho-APC/C mediated degradation of Cyclin A</t>
  </si>
  <si>
    <t>Synthesis of PA</t>
  </si>
  <si>
    <t>AGPAT1;DDHD1;DDHD2;LPCAT4;MIGA1;PLD2</t>
  </si>
  <si>
    <t>Extension of Telomeres</t>
  </si>
  <si>
    <t>ANKRD28;CTC1;GAR1;NHP2;NOP10;PPP6C;PPP6R3;RPA3;RUVBL1;RUVBL2;TERF1;TERF2IP</t>
  </si>
  <si>
    <t>Transcription-Coupled Nucleotide Exci...</t>
  </si>
  <si>
    <t>CCNH;COPS2;COPS3;COPS4;COPS5;COPS6;COPS8;CUL4B;DDB1;EP300;ERCC2;ERCC5;GPS1;HMGN1;MNAT1;POLR2A;POLR2B;POLR2E;POLR2F;POLR2I;POLR2J;PRPF19;RBX1;RPA3;RPS27A;TCEA1;UBA52;UBB;XPA</t>
  </si>
  <si>
    <t>Transcription-Coupled Nucleotide Excision Repair (TC-NER)</t>
  </si>
  <si>
    <t>Regulation of ornithine decarboxylase...</t>
  </si>
  <si>
    <t>AZIN1;OAZ1;OAZ2;PSMA1;PSMA2;PSMA3;PSMA4;PSMB1;PSMB2;PSMB3;PSMB4;PSMB5;PSMB6;PSMB7;PSMB8;PSMC1;PSMC5;PSMC6;PSMD1;PSMD10;PSMD11;PSMD12;PSMD13;PSMD14;PSMD2;PSMD3;PSMD4;PSMD6;PSMD7;PSMD8;PSME1;PSME2;SEM1</t>
  </si>
  <si>
    <t>Regulation of ornithine decarboxylase (ODC)</t>
  </si>
  <si>
    <t>Transcription of the HIV genome</t>
  </si>
  <si>
    <t>CCNH;CCNK;CDK9;ELOA2;ELOB;ELOC;ERCC2;GTF2A2;GTF2F1;MNAT1;POLR2A;POLR2B;POLR2E;POLR2F;POLR2I;POLR2J;RNMT;SSRP1;SUPT4H1;SUPT5H;TAF1;TAF10;TAF13;TAF15;TAF9B;TCEA1</t>
  </si>
  <si>
    <t>DAP12 signaling</t>
  </si>
  <si>
    <t>B2M;FYN;GRAP2;GRB2;HLA-E;KRAS;PIK3CA;PIK3CB;PIK3R1;SHC1;SOS1;TYROBP</t>
  </si>
  <si>
    <t>Formation of TC-NER Pre-Incision Complex</t>
  </si>
  <si>
    <t>CCNH;COPS2;COPS3;COPS4;COPS5;COPS6;COPS8;CUL4B;DDB1;EP300;ERCC2;GPS1;HMGN1;MNAT1;POLR2A;POLR2B;POLR2E;POLR2F;POLR2I;POLR2J;PRPF19;RBX1;RPS27A;TCEA1;UBA52;UBB;XPA</t>
  </si>
  <si>
    <t>RHOD GTPase cycle</t>
  </si>
  <si>
    <t>ADD3;AKAP12;ARHGAP1;ARHGAP17;ARHGAP21;ARHGAP26;ARHGAP32;ARHGAP35;ARHGAP5;CAPZB;EFHD2;EMD;HINT2;LEMD3;MCAM;PGRMC2;PIK3R1;PLXNB1;RAB7A;STBD1;VAMP3</t>
  </si>
  <si>
    <t>Defective CFTR causes cystic fibrosis</t>
  </si>
  <si>
    <t>DERL1;ERLEC1;OS9;PSMA1;PSMA2;PSMA3;PSMA4;PSMB1;PSMB2;PSMB3;PSMB4;PSMB5;PSMB6;PSMB7;PSMB8;PSMC1;PSMC5;PSMC6;PSMD1;PSMD10;PSMD11;PSMD12;PSMD13;PSMD14;PSMD2;PSMD3;PSMD4;PSMD6;PSMD7;PSMD8;PSME1;PSME2;RNF5;RPS27A;SEL1L;SEM1;UBA52;UBB;VCP</t>
  </si>
  <si>
    <t>Dual incision in TC-NER</t>
  </si>
  <si>
    <t>CCNH;CUL4B;DDB1;EP300;ERCC2;ERCC5;HMGN1;MNAT1;POLR2A;POLR2B;POLR2E;POLR2F;POLR2I;POLR2J;PRPF19;RBX1;RPA3;RPS27A;TCEA1;UBA52;UBB;XPA</t>
  </si>
  <si>
    <t>Cell death signalling via NRAGE, NRIF...</t>
  </si>
  <si>
    <t>ABR;APH1A;ARHGEF1;ARHGEF10;ARHGEF12;ARHGEF2;ARHGEF3;ARHGEF37;ARHGEF40;ARHGEF7;ARHGEF9;BEX3;ITGB3BP;ITSN1;KALRN;MAGED1;MAPK8;MCF2;MCF2L;NCSTN;NGEF;NGF;PSEN1;PSENEN;RASGRF2;RPS27A;SOS1;TIAM1;TRIO;UBA52;UBB;YWHAE</t>
  </si>
  <si>
    <t>Cell death signalling via NRAGE, NRIF and NADE</t>
  </si>
  <si>
    <t>SARS-CoV Infections</t>
  </si>
  <si>
    <t>AGRN;AKT2;AKT3;AP2A1;AP2A2;AP2B1;AP2M1;AP2S1;ARID4A;ARID4B;ATG14;ATP1A1;ATP1A2;ATP1A3;ATP1B1;ATP1B2;ATP1B3;B2M;BECN1;BRD4;BRMS1;CANX;CHD3;CHD4;CHMP3;CHMP4A;CHMP4B;CHMP7;CNBP;CRBN;CTSL;CUL3;DAD1;DDOST;DDX5;FAU;FKBP1A;FKBP4;FNTA;FURIN;FXYD1;FXYD6;FXYD7;G3BP1;G3BP2;GANAB;GATAD2A;GATAD2B;GEMIN4;GEMIN7;GJA1;GOLGA7;GPC1;GRB2;GSK3A;GSK3B;HDAC2;HLA-A;HLA-B;HLA-C;HLA-E;HLA-F;HLA-G;HSP90AA1;HSP90AB1;HSPG2;IFIH1;IFNA6;IFNAR1;IFNAR2;IFNGR1;IFNGR2;IGKC;IKBKG;IL17A;IRAK1;IRF3;IRF7;ISCU;ISG15;ITGA4;ITGB1;JAK1;JAK2;KDM1A;LARP1;MAGT1;MAN2A1;MASP2;MAVS;MGAT4A;MGAT4B;MGAT5;MTA1;MTA3;NCK1;NFE2L2;NR3C1;NUP58;NUP85;NUP98;PARP14;PARP6;PDCD1;PDPK1;PIK3C3;PIK3R4;PRKCSH;PRMT1;PTGES3;PTPN11;RANBP2;RBBP4;RBBP7;RBX1;ROCK2;RPN1;RPN2;RPS10;RPS11;RPS12;RPS13;RPS14;RPS15;RPS15A;RPS16;RPS17;RPS18;RPS19;RPS2;RPS20;RPS21;RPS23;RPS24;RPS25;RPS26;RPS27;RPS27A;RPS27L;RPS29;RPS3;RPS3A;RPS4X;RPS5;RPS6;RPS7;RPS8;RPS9;RPSA;S1PR1;SAP18;SDC3;SEC23A;SEH1L;SIGMAR1;SMN1;SNRPD1;SNRPD2;SNRPD3;SNRPE;SNRPF;SOS1;SRPK2;ST3GAL2;ST3GAL3;ST3GAL4;STAT1;STAT2;SUDS3;SUMO1;TAB2;TLR7;TLR8;TOMM70;TRAF3;TUBB;TUFM;TUSC3;TYK2;UBA52;UBB;UBE2I;UBE2V1;UVRAG;VCP;VEGFA;VHL;VPS16;VPS33A;VPS41;YWHAB;YWHAE;YWHAG;YWHAH;YWHAQ;YWHAZ;ZDHHC20;ZDHHC3;ZDHHC5</t>
  </si>
  <si>
    <t>Degradation of DVL</t>
  </si>
  <si>
    <t>CUL3;KLHL12;PSMA1;PSMA2;PSMA3;PSMA4;PSMB1;PSMB2;PSMB3;PSMB4;PSMB5;PSMB6;PSMB7;PSMB8;PSMC1;PSMC5;PSMC6;PSMD1;PSMD10;PSMD11;PSMD12;PSMD13;PSMD14;PSMD2;PSMD3;PSMD4;PSMD6;PSMD7;PSMD8;PSME1;PSME2;RBX1;RPS27A;SEM1;UBA52;UBB</t>
  </si>
  <si>
    <t>FRS-mediated FGFR3 signaling</t>
  </si>
  <si>
    <t>FGF1;FGF2;FRS2;FRS3;GRB2;KRAS;PTPN11;SOS1</t>
  </si>
  <si>
    <t>FRS-mediated FGFR4 signaling</t>
  </si>
  <si>
    <t>Blood group systems biosynthesis</t>
  </si>
  <si>
    <t>B3GALT1;B3GALT2;FUT3;FUT9;ST3GAL3;ST3GAL4;ST3GAL6;ST6GALNAC6</t>
  </si>
  <si>
    <t>Lewis blood group biosynthesis</t>
  </si>
  <si>
    <t>Signaling by ERBB2 KD Mutants</t>
  </si>
  <si>
    <t>CDC37;ERBB3;GAB1;GRB2;HSP90AA1;KRAS;NRG1;NRG3;PIK3CA;PIK3R1;SHC1;SOS1</t>
  </si>
  <si>
    <t>Phase II - Conjugation of compounds</t>
  </si>
  <si>
    <t>ACSM5;AHCY;AKR1A1;GCLC;GGT7;GSTA2;GSTA3;GSTK1;GSTO1;GSTP1;GSTT2;MAT2A;MAT2B;MGST3;PAPSS1;PODXL2;SULT1C4;SULT4A1;TPST1;UGP2</t>
  </si>
  <si>
    <t>Inflammasomes</t>
  </si>
  <si>
    <t>APP;BCL2L1;CASP1;HMOX1;HSP90AB1;NFKB2;RELA;SUGT1;TXN;TXNIP</t>
  </si>
  <si>
    <t>N-glycan trimming in the ER and Calne...</t>
  </si>
  <si>
    <t>AMFR;CALR;CANX;DERL1;EDEM3;GANAB;MARCHF6;MLEC;OS9;PRKCSH;PSMC1;RAD23B;RNF103;RNF5;RPS27A;SEL1L;SYVN1;UBA52;UBB;VCP</t>
  </si>
  <si>
    <t>N-glycan trimming in the ER and Calnexin/Calreticulin cycle</t>
  </si>
  <si>
    <t>APC/C:Cdc20 mediated degradation of S...</t>
  </si>
  <si>
    <t>ANAPC11;ANAPC15;ANAPC5;ANAPC7;CDC26;CDC27;PSMA1;PSMA2;PSMA3;PSMA4;PSMB1;PSMB2;PSMB3;PSMB4;PSMB5;PSMB6;PSMB7;PSMB8;PSMC1;PSMC5;PSMC6;PSMD1;PSMD10;PSMD11;PSMD12;PSMD13;PSMD14;PSMD2;PSMD3;PSMD4;PSMD6;PSMD7;PSMD8;PSME1;PSME2;RPS27A;SEM1;UBA52;UBB</t>
  </si>
  <si>
    <t>APC/C:Cdc20 mediated degradation of Securin</t>
  </si>
  <si>
    <t>APC/C:Cdh1 mediated degradation of Cd...</t>
  </si>
  <si>
    <t>APC/C:Cdh1 mediated degradation of Cdc20 and other APC/C:Cdh1 targeted proteins in late mitosis/early G1</t>
  </si>
  <si>
    <t>Autodegradation of Cdh1 by Cdh1:APC/C</t>
  </si>
  <si>
    <t>CDK-mediated phosphorylation and remo...</t>
  </si>
  <si>
    <t>CDK-mediated phosphorylation and removal of Cdc6</t>
  </si>
  <si>
    <t>Uptake and function of anthrax toxins</t>
  </si>
  <si>
    <t>ANTXR1;CALM1;FURIN;MAP2K1;MAP2K2;MAP2K4;MAP2K7;PDCD6IP</t>
  </si>
  <si>
    <t>Sensory processing of sound by outer ...</t>
  </si>
  <si>
    <t>ATP2B2;EPB41L1;EPB41L3;EZR;GSN;KCNMA1;MPP1;MSN;MYH9;MYO7A;RDX;SPTAN1;SPTBN1</t>
  </si>
  <si>
    <t>Sensory processing of sound by outer hair cells of the cochlea</t>
  </si>
  <si>
    <t>Signaling by Non-Receptor Tyrosine Ki...</t>
  </si>
  <si>
    <t>ARHGAP35;CBL;CDKN1B;ELMO1;ELMO2;EPAS1;ERBB3;HIF1A;KHDRBS1;KHDRBS2;KHDRBS3;KRAS;NR3C1;NRG1;NRG3;PELP1;PXN;RASA1;RHOA;RPS27A;SFPQ;STAT3;UBA52;UBB</t>
  </si>
  <si>
    <t>Signaling by Non-Receptor Tyrosine Kinases</t>
  </si>
  <si>
    <t>Signaling by PTK6</t>
  </si>
  <si>
    <t>DDX58/IFIH1-mediated induction of int...</t>
  </si>
  <si>
    <t>APP;ATG12;EP300;HMGB1;HSP90AA1;HSP90AB1;IFIH1;IFNA6;IKBKG;IRF3;IRF7;ISG15;ITCH;MAVS;NFKB2;NFKBIA;NKIRAS1;OTUD5;PCBP2;RELA;RNF216;RPS27A;S100B;TAX1BP1;TOMM70;TRAF3;UBA52;UBB;UBE2D2;UBE2D3;UBE2K</t>
  </si>
  <si>
    <t>DDX58/IFIH1-mediated induction of interferon-alpha/beta</t>
  </si>
  <si>
    <t>Cell-cell junction organization</t>
  </si>
  <si>
    <t>CADM1;CADM2;CADM3;CDH11;CDH13;CDH2;CLDN10;CLDN2;CTNNA1;CTNNB1;CTNND1;NECTIN1;NECTIN3;PRKCI</t>
  </si>
  <si>
    <t>Triglyceride catabolism</t>
  </si>
  <si>
    <t>FABP3;FABP5;FABP7;LIPE;MGLL;PPP1CA;PPP1CB;PPP1CC;PRKACA;PRKACB</t>
  </si>
  <si>
    <t>Signal amplification</t>
  </si>
  <si>
    <t>AAMP;GNA11;GNAI1;GNAI2;GNAI3;GNAQ;GNB1;GNB2;GNG2;GNG7;MAPK14;P2RY1;P2RY12</t>
  </si>
  <si>
    <t>GRB2 events in ERBB2 signaling</t>
  </si>
  <si>
    <t>GRB2;KRAS;NRG1;NRG3;SOS1</t>
  </si>
  <si>
    <t>Activation of IRF3/IRF7 mediated by T...</t>
  </si>
  <si>
    <t>CD14;IRF3;IRF7;PTPN11;RPS27A;TRAF3;UBA52;UBB</t>
  </si>
  <si>
    <t>Activation of IRF3/IRF7 mediated by TBK1/IKK epsilon</t>
  </si>
  <si>
    <t>Signaling by ERBB4</t>
  </si>
  <si>
    <t>ADAP1;APH1A;APOE;DLG4;ERBB3;GABRB1;GABRB2;GABRB3;GABRG2;GFAP;GRB2;ITCH;KRAS;MXD4;NCOR1;NCSTN;NRG1;NRG3;PGR;PIK3CA;PIK3R1;PSEN1;PSENEN;RPS27A;S100B;SHC1;SOS1;SPARC;STAT5A;STMN1;TAB2;UBA52;UBB;WWOX;WWP1;YAP1</t>
  </si>
  <si>
    <t>Free fatty acids regulate insulin sec...</t>
  </si>
  <si>
    <t>ACSL3;ACSL4;GNA11;GNAQ;PLCB1</t>
  </si>
  <si>
    <t>Free fatty acids regulate insulin secretion</t>
  </si>
  <si>
    <t>Constitutive Signaling by EGFRvIII</t>
  </si>
  <si>
    <t>CBL;CDC37;GAB1;GRB2;HSP90AA1;KRAS;PIK3CA;PIK3R1;SHC1;SOS1</t>
  </si>
  <si>
    <t>Signaling by EGFRvIII in Cancer</t>
  </si>
  <si>
    <t>S Phase</t>
  </si>
  <si>
    <t>AKT2;AKT3;ANAPC11;ANAPC15;ANAPC5;ANAPC7;CABLES1;CCNH;CDC26;CDC27;CDKN1B;CUL1;E2F1;E2F4;GINS1;GSK3B;LIN37;MAX;MNAT1;PDS5A;PDS5B;PSMA1;PSMA2;PSMA3;PSMA4;PSMB1;PSMB2;PSMB3;PSMB4;PSMB5;PSMB6;PSMB7;PSMB8;PSMC1;PSMC5;PSMC6;PSMD1;PSMD10;PSMD11;PSMD12;PSMD13;PSMD14;PSMD2;PSMD3;PSMD4;PSMD6;PSMD7;PSMD8;PSME1;PSME2;RAD21;RBBP4;RBX1;RPA3;RPS27A;SEM1;SKP1;SMC1A;STAG2;TFDP1;UBA52;UBB</t>
  </si>
  <si>
    <t>SUMOylation of DNA replication proteins</t>
  </si>
  <si>
    <t>NUP58;NUP85;NUP98;PIAS4;RANBP2;SEH1L;SUMO1;SUMO2;SUMO3;TOP1;TOP2B;UBE2I</t>
  </si>
  <si>
    <t>Pregnenolone biosynthesis</t>
  </si>
  <si>
    <t>AKR1B1;FDX1;STARD3;STARD3NL;STARD4</t>
  </si>
  <si>
    <t>Stabilization of p53</t>
  </si>
  <si>
    <t>CDKN2A;MDM4;PSMA1;PSMA2;PSMA3;PSMA4;PSMB1;PSMB2;PSMB3;PSMB4;PSMB5;PSMB6;PSMB7;PSMB8;PSMC1;PSMC5;PSMC6;PSMD1;PSMD10;PSMD11;PSMD12;PSMD13;PSMD14;PSMD2;PSMD3;PSMD4;PSMD6;PSMD7;PSMD8;PSME1;PSME2;RPS27A;SEM1;UBA52;UBB</t>
  </si>
  <si>
    <t>ABC transporter disorders</t>
  </si>
  <si>
    <t>ABCC8;DERL1;ERLEC1;LMBRD1;OS9;PSMA1;PSMA2;PSMA3;PSMA4;PSMB1;PSMB2;PSMB3;PSMB4;PSMB5;PSMB6;PSMB7;PSMB8;PSMC1;PSMC5;PSMC6;PSMD1;PSMD10;PSMD11;PSMD12;PSMD13;PSMD14;PSMD2;PSMD3;PSMD4;PSMD6;PSMD7;PSMD8;PSME1;PSME2;RNF5;RPS27A;SEL1L;SEM1;UBA52;UBB;VCP</t>
  </si>
  <si>
    <t>Stimuli-sensing channels</t>
  </si>
  <si>
    <t>ANO10;ANO4;ASPH;CALM1;CLCN2;CLCN3;FKBP1B;NALCN;OSTM1;RAF1;RPS27A;RYR2;SCNN1A;SGK1;SGK3;SRI;TPCN1;TRPM3;TSC22D3;TTYH1;TTYH2;TTYH3;UBA52;UBB;UNC79;UNC80;WWP1</t>
  </si>
  <si>
    <t>Constitutive Signaling by Overexpress...</t>
  </si>
  <si>
    <t>CDC37;GRB2;HSP90AA1;KRAS;PTPN12;SHC1;SOS1</t>
  </si>
  <si>
    <t>Constitutive Signaling by Overexpressed ERBB2</t>
  </si>
  <si>
    <t>HCMV Infection</t>
  </si>
  <si>
    <t>CBX1;CHMP3;CHMP4A;CHMP4B;CHMP7;DBP;DYNC1H1;DYNC1I1;DYNC1I2;DYNC1LI2;DYNLL1;DYNLL2;ELK1;GPS2;H2AC12;H2AC21;H2BC15;H2BC21;H2BC4;H4C1;HNRNPK;ITGB1;NCOR1;NCOR2;NUP58;NUP85;NUP98;PML;RANBP2;RBBP4;RBBP7;SEH1L;SNF8;SUZ12;TBL1XR1;TRIM28;TSG101;UBAP1;VPS25;VPS28;VPS37D;VPS4A</t>
  </si>
  <si>
    <t>Loss of MECP2 binding ability to the ...</t>
  </si>
  <si>
    <t>GPS2;MECP2;NCOR1;NCOR2;TBL1XR1</t>
  </si>
  <si>
    <t>Loss of MECP2 binding ability to the NCoR/SMRT complex</t>
  </si>
  <si>
    <t>trans-Golgi Network Vesicle Budding</t>
  </si>
  <si>
    <t>ACBD3;AP1M1;AP1S1;AP1S2;AP3B1;AP3S1;APP;ARF1;ARRB1;BLOC1S1;BLOC1S3;CLTA;CLTB;CLTC;CTSZ;DNAJC6;DNM2;FTH1;GAK;GNS;HGS;HIP1R;HSPA8;IGF2R;M6PR;NAPA;NECAP1;OCRL;PICALM;PUM1;RAB5C;SH3GL2;SNAP23;SNAPIN;SNX2;SNX5;SORT1;TFRC;TGOLN2;TPD52;TXNDC5;VAMP2;VAMP8;YIPF6</t>
  </si>
  <si>
    <t>Mitochondrial calcium ion transport</t>
  </si>
  <si>
    <t>AFG3L2;AKAP1;MICU3;PARL;PHB2;PMPCA;PMPCB;SMDT1;SPG7;STOML2;VDAC1;VDAC2;VDAC3</t>
  </si>
  <si>
    <t>Postmitotic nuclear pore complex (NPC...</t>
  </si>
  <si>
    <t>KPNB1;NUP58;NUP85;NUP98;RAN;SEH1L;SUMO1;TNPO1;UBE2I</t>
  </si>
  <si>
    <t>Postmitotic nuclear pore complex (NPC) reformation</t>
  </si>
  <si>
    <t>FCERI mediated NF-kB activation</t>
  </si>
  <si>
    <t>BTRC;CDC34;CUL1;FBXW11;IGKC;IKBKG;NFKBIA;PDPK1;PSMA1;PSMA2;PSMA3;PSMA4;PSMB1;PSMB2;PSMB3;PSMB4;PSMB5;PSMB6;PSMB7;PSMB8;PSMC1;PSMC5;PSMC6;PSMD1;PSMD10;PSMD11;PSMD12;PSMD13;PSMD14;PSMD2;PSMD3;PSMD4;PSMD6;PSMD7;PSMD8;PSME1;PSME2;RELA;RPS27A;SEM1;SKP1;TAB2;UBA52;UBB;UBE2D2;UBE2V1</t>
  </si>
  <si>
    <t>Degradation of AXIN</t>
  </si>
  <si>
    <t>PSMA1;PSMA2;PSMA3;PSMA4;PSMB1;PSMB2;PSMB3;PSMB4;PSMB5;PSMB6;PSMB7;PSMB8;PSMC1;PSMC5;PSMC6;PSMD1;PSMD10;PSMD11;PSMD12;PSMD13;PSMD14;PSMD2;PSMD3;PSMD4;PSMD6;PSMD7;PSMD8;PSME1;PSME2;RNF146;RPS27A;SEM1;TNKS;TNKS2;UBA52;UBB</t>
  </si>
  <si>
    <t>Acetylcholine regulates insulin secre...</t>
  </si>
  <si>
    <t>GNA11;GNAQ;MARCKS;PLCB1;PRKCA</t>
  </si>
  <si>
    <t>Acetylcholine regulates insulin secretion</t>
  </si>
  <si>
    <t>ESR-mediated signaling</t>
  </si>
  <si>
    <t>AGO1;AKT2;AKT3;CALM1;CARM1;CAV2;CDK9;CDKN1B;CXXC5;DDX5;ELK1;EP300;FKBP4;FKBP5;FOS;FOXO3;GATA3;GNAI1;GNAI2;GNAI3;GNB1;GNB2;GNG2;GNG7;GTF2A2;GTF2F1;H2AJ;H2AZ1;H2BC15;H2BC21;H2BC4;H3-3A;H4C1;HSP90AA1;HSP90AB1;JUND;KAT2B;KDM1A;KDM4B;KRAS;MAPK1;MAPK3;MMP3;NRIP1;PDPK1;PGR;PIK3CA;PIK3R1;POLR2A;POLR2B;POLR2E;POLR2F;POLR2I;POLR2J;POU2F1;PPID;PRKCZ;PRMT1;PTGES3;PTK2;RAD21;SHC1;SMC1A;SP1;STAG2;TNRC6A;UHMK1;USF2;XPO1;YY1;ZDHHC21</t>
  </si>
  <si>
    <t>Synthesis, secretion, and deacylation...</t>
  </si>
  <si>
    <t>ACHE;INS;PCSK1;SPCS1;SPCS2;SPCS3</t>
  </si>
  <si>
    <t>Synthesis, secretion, and deacylation of Ghrelin</t>
  </si>
  <si>
    <t>Signaling by EGFR</t>
  </si>
  <si>
    <t>AAMP;ADAM10;ARHGEF7;CBL;CDC42;CSK;EPN1;EPS15;EPS15L1;GAB1;GRB2;HGS;KRAS;PIK3CA;PIK3R1;PTPN11;PTPN12;PTPN3;PTPRK;PXN;RPS27A;SH3GL2;SH3GL3;SHC1;SOS1;UBA52;UBB</t>
  </si>
  <si>
    <t>Vpr-mediated nuclear import of PICs</t>
  </si>
  <si>
    <t>BANF1;HMGA1;NUP58;NUP85;NUP98;PSIP1;RANBP2;SEH1L</t>
  </si>
  <si>
    <t>Nef mediated downregulation of MHC cl...</t>
  </si>
  <si>
    <t>AP1M1;AP1S1;AP1S2;B2M;HLA-A;PACS1</t>
  </si>
  <si>
    <t>Nef mediated downregulation of MHC class I complex cell surface expression</t>
  </si>
  <si>
    <t>Diseases of programmed cell death</t>
  </si>
  <si>
    <t>APP;C1QBP;CAPN2;CAPNS1;CDK5R1;CDKN2A;DNMT1;FOXO3;GOLGA2;H2AJ;H2AZ1;H2BC15;H2BC21;H2BC4;H3-3A;H4C1;PRDX1;PRDX2;RBBP4;RBBP7;SOD2;SUZ12;YWHAE</t>
  </si>
  <si>
    <t>ADORA2B mediated anti-inflammatory cy...</t>
  </si>
  <si>
    <t>ADCY1;ADCY2;ADCY5;ADCY6;ADCY8;ADCYAP1;ADCYAP1R1;CALCRL;CRH;CRHR1;GNAI1;GNAI2;GNAI3;GNAS;GNAZ;GNB1;GNB2;GNG2;GNG7;GPHB5;IL6;PRKACA;PRKACB;PRKAR1A;PRKAR1B;PRKAR2B;PTGER2;PTHLH</t>
  </si>
  <si>
    <t>ADORA2B mediated anti-inflammatory cytokines production</t>
  </si>
  <si>
    <t>Acyl chain remodelling of PE</t>
  </si>
  <si>
    <t>LPCAT4;MBOAT2;PLAAT3;PLBD1;PNPLA8</t>
  </si>
  <si>
    <t>Cyclin A:Cdk2-associated events at S ...</t>
  </si>
  <si>
    <t>AKT2;AKT3;CABLES1;CCNH;CDKN1B;CUL1;E2F1;E2F4;LIN37;MAX;MNAT1;PSMA1;PSMA2;PSMA3;PSMA4;PSMB1;PSMB2;PSMB3;PSMB4;PSMB5;PSMB6;PSMB7;PSMB8;PSMC1;PSMC5;PSMC6;PSMD1;PSMD10;PSMD11;PSMD12;PSMD13;PSMD14;PSMD2;PSMD3;PSMD4;PSMD6;PSMD7;PSMD8;PSME1;PSME2;RBBP4;RPS27A;SEM1;SKP1;TFDP1;UBA52;UBB</t>
  </si>
  <si>
    <t>Cyclin A:Cdk2-associated events at S phase entry</t>
  </si>
  <si>
    <t>Cyclin E associated events during G1/...</t>
  </si>
  <si>
    <t>Cyclin E associated events during G1/S transition</t>
  </si>
  <si>
    <t>KEAP1-NFE2L2 pathway</t>
  </si>
  <si>
    <t>AKT2;AKT3;ATF4;BTRC;CDKN2A;CSNK2B;CUL1;CUL3;EP300;FBXL17;G6PD;GCLC;GSK3B;GSTA3;HMOX1;NFE2L2;PGD;PRDX1;PSMA1;PSMA2;PSMA3;PSMA4;PSMB1;PSMB2;PSMB3;PSMB4;PSMB5;PSMB6;PSMB7;PSMB8;PSMC1;PSMC5;PSMC6;PSMD1;PSMD10;PSMD11;PSMD12;PSMD13;PSMD14;PSMD2;PSMD3;PSMD4;PSMD6;PSMD7;PSMD8;PSME1;PSME2;RBX1;RPS27A;SEM1;SKP1;SLC7A11;TKT;UBA52;UBB;UBXN7;VCP</t>
  </si>
  <si>
    <t>RHOBTB GTPase Cycle</t>
  </si>
  <si>
    <t>CCT2;CCT6A;CCT7;CDC37;COPS2;COPS4;CUL3;DDX39B;GPS1;HSP90AA1;HSP90AB1;MSI2;MYO6;RBBP6;RBMX;RHOBTB2;ROCK2;SPEN;SRRM1;TRA2B;TXNL1;VIM</t>
  </si>
  <si>
    <t>Vpu mediated degradation of CD4</t>
  </si>
  <si>
    <t>BTRC;CD4;PSMA1;PSMA2;PSMA3;PSMA4;PSMB1;PSMB2;PSMB3;PSMB4;PSMB5;PSMB6;PSMB7;PSMB8;PSMC1;PSMC5;PSMC6;PSMD1;PSMD10;PSMD11;PSMD12;PSMD13;PSMD14;PSMD2;PSMD3;PSMD4;PSMD6;PSMD7;PSMD8;PSME1;PSME2;RPS27A;SEM1;SKP1;UBA52;UBB</t>
  </si>
  <si>
    <t>Hh mutants abrogate ligand secretion</t>
  </si>
  <si>
    <t>ERLEC1;OS9;PSMA1;PSMA2;PSMA3;PSMA4;PSMB1;PSMB2;PSMB3;PSMB4;PSMB5;PSMB6;PSMB7;PSMB8;PSMC1;PSMC5;PSMC6;PSMD1;PSMD10;PSMD11;PSMD12;PSMD13;PSMD14;PSMD2;PSMD3;PSMD4;PSMD6;PSMD7;PSMD8;PSME1;PSME2;RPS27A;SEL1L;SEM1;SYVN1;UBA52;UBB;VCP</t>
  </si>
  <si>
    <t>Hh mutants are degraded by ERAD</t>
  </si>
  <si>
    <t>Retrograde transport at the Trans-Gol...</t>
  </si>
  <si>
    <t>COG2;COG5;GCC2;IGF2R;M6PR;NAA30;NAA38;NAPA;NAPB;NAPG;NSF;RAB6B;RGP1;RHOBTB3;STX10;STX16;SYS1;TGOLN2;VAMP3;VAMP4;VPS51;VPS53;VPS54;VTI1A</t>
  </si>
  <si>
    <t>Retrograde transport at the Trans-Golgi-Network</t>
  </si>
  <si>
    <t>ADP signalling through P2Y purinocept...</t>
  </si>
  <si>
    <t>GNAI1;GNAI2;GNAI3;GNB1;GNB2;GNG2;GNG7;P2RY12</t>
  </si>
  <si>
    <t>ADP signalling through P2Y purinoceptor 12</t>
  </si>
  <si>
    <t>Activated NTRK2 signals through RAS</t>
  </si>
  <si>
    <t>GRB2;KRAS;NTRK2;SHC1;SOS1</t>
  </si>
  <si>
    <t>Signaling by ERBB2 TMD/JMD mutants</t>
  </si>
  <si>
    <t>CDC37;ERBB3;GRB2;HSP90AA1;KRAS;NRG1;NRG3;SHC1;SOS1</t>
  </si>
  <si>
    <t>Translation of Structural Proteins</t>
  </si>
  <si>
    <t>CANX;GANAB;GSK3A;GSK3B;PARP14;PARP6;PRKCSH;RPS27A;ST3GAL2;ST3GAL3;ST3GAL4;SUMO1;UBA52;UBB;UBE2I</t>
  </si>
  <si>
    <t>EGFR Transactivation by Gastrin</t>
  </si>
  <si>
    <t>GRB2;KRAS;MMP3;PRKCA;SOS1</t>
  </si>
  <si>
    <t>Aspartate and asparagine metabolism</t>
  </si>
  <si>
    <t>ASNS;FOLH1;GOT1;GOT2;NAT8L;SLC25A12;SLC25A13</t>
  </si>
  <si>
    <t>Cell-Cell communication</t>
  </si>
  <si>
    <t>ACTN2;ACTN4;CADM1;CADM2;CADM3;CD151;CD47;CDH11;CDH13;CDH2;CLDN10;CLDN2;CTNNA1;CTNNB1;CTNND1;DST;FERMT2;FLNA;FYN;GRB2;IQGAP1;ITGB1;ITGB4;NCK1;NECTIN1;NECTIN3;PARVA;PARVB;PIK3CA;PIK3CB;PIK3R1;PLEC;PRKCI;PTK2;PTK2B;PTPN11;PXN;SIRPA;SPTAN1;SPTBN1;TYROBP;VASP;WASL</t>
  </si>
  <si>
    <t>RHOF GTPase cycle</t>
  </si>
  <si>
    <t>ADD3;AKAP12;ARHGAP1;ARHGAP21;ARHGAP32;ARHGAP5;BASP1;CAPZB;FARP1;MCAM;MYO9B;PIK3R1;RAB7A;SENP1;SNAP23;VAMP3</t>
  </si>
  <si>
    <t>Autodegradation of the E3 ubiquitin l...</t>
  </si>
  <si>
    <t>PSMA1;PSMA2;PSMA3;PSMA4;PSMB1;PSMB2;PSMB3;PSMB4;PSMB5;PSMB6;PSMB7;PSMB8;PSMC1;PSMC5;PSMC6;PSMD1;PSMD10;PSMD11;PSMD12;PSMD13;PSMD14;PSMD2;PSMD3;PSMD4;PSMD6;PSMD7;PSMD8;PSME1;PSME2;RPS27A;SEM1;UBA52;UBB</t>
  </si>
  <si>
    <t>Autodegradation of the E3 ubiquitin ligase COP1</t>
  </si>
  <si>
    <t>Regulation of activated PAK-2p34 by p...</t>
  </si>
  <si>
    <t>Regulation of activated PAK-2p34 by proteasome mediated degradation</t>
  </si>
  <si>
    <t>Ubiquitin Mediated Degradation of Pho...</t>
  </si>
  <si>
    <t>Ubiquitin Mediated Degradation of Phosphorylated Cdc25A</t>
  </si>
  <si>
    <t>p53-Independent DNA Damage Response</t>
  </si>
  <si>
    <t>p53-Independent G1/S DNA damage check...</t>
  </si>
  <si>
    <t>p53-Independent G1/S DNA damage checkpoint</t>
  </si>
  <si>
    <t>G alpha (12/13) signalling events</t>
  </si>
  <si>
    <t>ABR;ADRA1D;ARHGEF1;ARHGEF10;ARHGEF12;ARHGEF2;ARHGEF3;ARHGEF37;ARHGEF40;ARHGEF7;ARHGEF9;GNB1;GNB2;GNG2;GNG7;ITSN1;KALRN;MCF2;MCF2L;NGEF;PLXNB1;RASGRF2;RHOA;RHOB;ROCK2;SOS1;TIAM1;TRIO</t>
  </si>
  <si>
    <t>Developmental Biology</t>
  </si>
  <si>
    <t>ABLIM1;ACTR2;ACTR3;ACVR2A;ADAM10;ADAM11;ADAM22;ADAM23;ADIRF;AGAP2;AGRN;AKT2;AKT3;ALCAM;ANK2;ANK3;AP2A1;AP2A2;AP2B1;AP2M1;AP2S1;APH1A;ARHGAP35;ARHGEF12;ARHGEF7;ARPC1A;ARPC1B;ARPC2;ARPC3;ARPC4;ARPC5;ASH2L;BNIP2;CACNB2;CACNB3;CACNB4;CACNG3;CACNG8;CAP1;CAP2;CAPNS1;CARM1;CCNC;CCND3;CD72;CDC42;CDH2;CDK19;CDK5R1;CDK8;CFL1;CHL1;CLASP1;CLASP2;CLTA;CLTB;CLTC;CLTCL1;CNTN1;CNTN2;CNTNAP1;COL4A5;COL9A1;COL9A2;CRMP1;CSNK2B;CTNNA1;CTNNA2;CTNNB1;CUL2;CXCR4;CYP51A1;DAB1;DEK;DKK1;DLG1;DLG3;DLG4;DNM1;DNM2;DNM3;DOK5;DOK6;DPYSL2;DPYSL3;DRAP1;DSP;E2F1;EIF4G1;ELOB;ELOC;EOMES;EP300;EPAS1;EPHA4;EPHA6;EPHA7;ETF1;EVL;EZR;FAM120B;FAU;FGF2;FGFR1;FLRT3;FOXO3;FOXP1;FRS2;FURIN;FYN;GAB1;GAB2;GAP43;GATA2;GATA4;GDF1;GIT1;GJB1;GPC1;GRB10;GRB2;GRIN1;GRIN2B;GSC;GSK3B;GSPT1;H2AJ;H2AZ1;H2BC15;H2BC21;H2BC4;H3-3A;H4C1;HDAC2;HELZ2;HES1;HMGCR;HOXB3;HSP90AA1;HSP90AB1;HSPA8;INS;ITGA2;ITGB1;ITSN1;KALRN;KAT2A;KAT2B;KAZN;KCNQ2;KCNQ3;KMT2C;KRAS;KRT18;KRT28;KRT31;KRTAP10-3;KRTAP2-4;KRTAP9-4;LAMB1;LGI1;LGI2;LGI3;LHX2;LIMK1;MAG;MAGOH;MAP2K1;MAP2K2;MAPK1;MAPK14;MAPK3;MAPK8;MBP;MED13;MED13L;MED14;MED15;MED16;MED19;MED21;MED24;MED25;MED28;MED6;MED8;MEF2A;MEF2C;MEF2D;MSN;MYH10;MYH11;MYH9;MYL6;MYL9;MYO9B;NAB1;NCAM1;NCAN;NCK1;NCOR1;NCOR2;NCSTN;NELL2;NEUROD1;NFASC;NGEF;NR2F2;NRCAM;NTN4;PABPC1;PAK1;PAK3;PAX6;PBX1;PCSK6;PFN1;PFN2;PIAS2;PIK3CA;PIK3CB;PIK3R1;PITPNA;PKP4;PLXNA3;PLXNB1;PLXNB3;PLXNC1;PLXND1;PML;PMP22;POLR2A;POLR2B;POLR2E;POLR2F;POLR2I;POLR2J;PPARGC1A;PPP3CB;PRKACA;PRKACB;PRKCA;PSEN1;PSENEN;PSMA1;PSMA2;PSMA3;PSMA4;PSMB1;PSMB2;PSMB3;PSMB4;PSMB5;PSMB6;PSMB7;PSMB8;PSMC1;PSMC5;PSMC6;PSMD1;PSMD10;PSMD11;PSMD12;PSMD13;PSMD14;PSMD2;PSMD3;PSMD4;PSMD6;PSMD7;PSMD8;PSME1;PSME2;PTGDS;PTK2;PTPN11;PTPRA;RANBP9;RAP1GAP;RARB;RASA1;RBBP4;RBBP7;RBM8A;RBPJ;RBX1;RDX;RELA;RELN;RHOA;RHOB;RNPS1;ROBO1;ROBO2;ROCK2;RPL10A;RPL11;RPL12;RPL13;RPL13A;RPL14;RPL15;RPL17;RPL18;RPL18A;RPL19;RPL21;RPL22;RPL22L1;RPL23;RPL24;RPL26;RPL26L1;RPL27;RPL27A;RPL28;RPL30;RPL31;RPL32;RPL34;RPL35;RPL35A;RPL36;RPL36A;RPL37;RPL37A;RPL38;RPL4;RPL41;RPL5;RPL6;RPL7;RPL7A;RPL8;RPL9;RPLP0;RPLP1;RPLP2;RPS10;RPS11;RPS12;RPS13;RPS14;RPS15;RPS15A;RPS16;RPS17;RPS18;RPS19;RPS2;RPS20;RPS21;RPS23;RPS24;RPS25;RPS26;RPS27;RPS27A;RPS27L;RPS29;RPS3;RPS3A;RPS4X;RPS5;RPS6;RPS6KA1;RPS6KA3;RPS7;RPS8;RPS9;RPSA;SALL1;SCD5;SCN1A;SCN1B;SCN2A;SCN3B;SCN4B;SCN8A;SDCBP;SEM1;SEMA4D;SEMA6A;SEMA6D;SH3GL2;SHANK3;SHC1;SHTN1;SLIT2;SMAD2;SMAD4;SMARCA4;SMARCD3;SNW1;SOS1;SOX10;SOX2;SOX9;SPAG9;SPI1;SPINK5;SPTAN1;SPTB;SPTBN1;SPTBN2;SPTBN4;SREBF1;SREBF2;SRGAP3;STAT3;STX1A;STX1B;SUZ12;TBL1XR1;TCF4;TFDP1;TGFB1;THRAP3;TIAM1;TLN1;TNF;TRIM33;TRIO;TSC22D1;TYROBP;UBA52;UBB;UNC5A;UNC5B;UPF2;VASP;WASL;WDR5;YAP1;YY1;ZIC3;ZNF638</t>
  </si>
  <si>
    <t>TGF-beta receptor signaling in EMT (e...</t>
  </si>
  <si>
    <t>FKBP1A;PRKCZ;RHOA;RPS27A;TGFB1;TGFBR1;TGFBR2;UBA52;UBB</t>
  </si>
  <si>
    <t>TGF-beta receptor signaling in EMT (epithelial to mesenchymal transition)</t>
  </si>
  <si>
    <t>MAPK1 (ERK2) activation</t>
  </si>
  <si>
    <t>IL6;IL6ST;JAK1;JAK2;MAP2K2;MAPK1;PTPN11;TYK2</t>
  </si>
  <si>
    <t>APC-Cdc20 mediated degradation of Nek2A</t>
  </si>
  <si>
    <t>ANAPC11;ANAPC15;ANAPC5;ANAPC7;BUB3;CDC26;CDC27;RPS27A;UBA52;UBB</t>
  </si>
  <si>
    <t>CTNNB1;GNB1;PAX6;PCSK1;SPCS1;SPCS2;SPCS3;TCF7L2</t>
  </si>
  <si>
    <t>Synthesis, secretion, and inactivation of Glucagon-like Peptide-1 (GLP-1)</t>
  </si>
  <si>
    <t>COPII-mediated vesicle transport</t>
  </si>
  <si>
    <t>ANKRD28;BET1;CD59;CNIH1;CNIH2;CSNK1D;CTSZ;FOLR1;GOLGA2;GORASP1;GRIA1;NAPA;NAPB;NAPG;NSF;PPP6C;PPP6R1;PPP6R3;RAB1A;RAB1B;SEC23A;SEC31A;SERPINA1;STX17;STX5;TFG;TMED10;TRAPPC1;TRAPPC3;TRAPPC4;TRAPPC5;TRAPPC9;USO1</t>
  </si>
  <si>
    <t>Gap junction trafficking</t>
  </si>
  <si>
    <t>AP2M1;CLTA;CLTB;CLTC;CLTCL1;DAB2;DNM1;DNM2;GJA1;GJB1;GJB2;GJB6;MYO6</t>
  </si>
  <si>
    <t>Gap junction trafficking and regulation</t>
  </si>
  <si>
    <t>Calnexin/calreticulin cycle</t>
  </si>
  <si>
    <t>AMFR;CALR;CANX;EDEM3;GANAB;MARCHF6;OS9;PRKCSH;RNF103;RNF5;RPS27A;SEL1L;SYVN1;UBA52;UBB</t>
  </si>
  <si>
    <t>Asymmetric localization of PCP proteins</t>
  </si>
  <si>
    <t>FZD4;PSMA1;PSMA2;PSMA3;PSMA4;PSMB1;PSMB2;PSMB3;PSMB4;PSMB5;PSMB6;PSMB7;PSMB8;PSMC1;PSMC5;PSMC6;PSMD1;PSMD10;PSMD11;PSMD12;PSMD13;PSMD14;PSMD2;PSMD3;PSMD4;PSMD6;PSMD7;PSMD8;PSME1;PSME2;RPS27A;SEM1;UBA52;UBB</t>
  </si>
  <si>
    <t>Cytosolic sulfonation of small molecules</t>
  </si>
  <si>
    <t>PAPSS1;PODXL2;SULT1C4;SULT4A1;TPST1</t>
  </si>
  <si>
    <t>RND2 GTPase cycle</t>
  </si>
  <si>
    <t>ALDH3A2;ARHGAP1;ARHGAP35;ARHGAP5;DLG5;DST;FNBP1;FRS2;FRS3;KIDINS220;KTN1;LEMD3;NISCH;NUDC;PIK3R1;PKP4;PLXND1;RBMX;TFRC;TNFAIP1;TXNL1</t>
  </si>
  <si>
    <t>Pexophagy</t>
  </si>
  <si>
    <t>EPAS1;NBR1;RPS27A;UBA52;UBB</t>
  </si>
  <si>
    <t>IRAK2 mediated activation of TAK1 com...</t>
  </si>
  <si>
    <t>CD14;RPS27A;TAB2;UBA52;UBB</t>
  </si>
  <si>
    <t>IRAK2 mediated activation of TAK1 complex upon TLR7/8 or 9 stimulation</t>
  </si>
  <si>
    <t>TRAF6-mediated induction of TAK1 comp...</t>
  </si>
  <si>
    <t>TRAF6-mediated induction of TAK1 complex within TLR4 complex</t>
  </si>
  <si>
    <t>EPHA-mediated growth cone collapse</t>
  </si>
  <si>
    <t>FYN;MYH10;MYH11;MYH9;MYL6;MYL9;NGEF;RHOA;ROCK2</t>
  </si>
  <si>
    <t>Acyl chain remodelling of PC</t>
  </si>
  <si>
    <t>LPCAT4;MBOAT2;PLAAT3;PLBD1;PNPLA8;TMEM86B</t>
  </si>
  <si>
    <t>Activation of NF-kappaB in B cells</t>
  </si>
  <si>
    <t>BTRC;CUL1;FBXW11;IKBKG;NFKBIA;PRKCB;PSMA1;PSMA2;PSMA3;PSMA4;PSMB1;PSMB2;PSMB3;PSMB4;PSMB5;PSMB6;PSMB7;PSMB8;PSMC1;PSMC5;PSMC6;PSMD1;PSMD10;PSMD11;PSMD12;PSMD13;PSMD14;PSMD2;PSMD3;PSMD4;PSMD6;PSMD7;PSMD8;PSME1;PSME2;RELA;RPS27A;SEM1;SKP1;UBA52;UBB</t>
  </si>
  <si>
    <t>Synthesis of DNA</t>
  </si>
  <si>
    <t>ANAPC11;ANAPC15;ANAPC5;ANAPC7;CDC26;CDC27;CUL1;GINS1;PSMA1;PSMA2;PSMA3;PSMA4;PSMB1;PSMB2;PSMB3;PSMB4;PSMB5;PSMB6;PSMB7;PSMB8;PSMC1;PSMC5;PSMC6;PSMD1;PSMD10;PSMD11;PSMD12;PSMD13;PSMD14;PSMD2;PSMD3;PSMD4;PSMD6;PSMD7;PSMD8;PSME1;PSME2;RBX1;RPA3;RPS27A;SEM1;SKP1;UBA52;UBB</t>
  </si>
  <si>
    <t>Association of TriC/CCT with target p...</t>
  </si>
  <si>
    <t>CCT2;CCT3;CCT4;CCT5;CCT6A;CCT7;CCT8;FBXL3;FBXL5;FBXW2;FBXW4;FBXW7;LONP2;NOP56;STAT3;TCP1;USP11;XRN2</t>
  </si>
  <si>
    <t>Association of TriC/CCT with target proteins during biosynthesis</t>
  </si>
  <si>
    <t>Synthesis of PIPs at the plasma membrane</t>
  </si>
  <si>
    <t>ARF1;BMX;INPP4A;INPP5J;INPPL1;MTMR2;MTMR3;OCRL;PIK3CA;PIK3CB;PIK3R1;PIP4K2A;PIP4K2B;PIP4K2C;PLEKHA1;PLEKHA2;PLEKHA3;PLEKHA8;PTEN;RAB14;RAB4A;RAB5A;RUFY1;SYNJ1</t>
  </si>
  <si>
    <t>JNK (c-Jun kinases) phosphorylation a...</t>
  </si>
  <si>
    <t>IKBKG;IRAK1;MAP2K4;MAP2K7;MAPK10;MAPK8;MAPK9;TAB2;UBE2V1</t>
  </si>
  <si>
    <t>JNK (c-Jun kinases) phosphorylation and  activation mediated by activated human TAK1</t>
  </si>
  <si>
    <t>Gastrin-CREB signalling pathway via P...</t>
  </si>
  <si>
    <t>GAST;GRB2;KRAS;MAPK1;MAPK3;MMP3;PRKCA;RPS6KA1;RPS6KA3;SOS1</t>
  </si>
  <si>
    <t>Gastrin-CREB signalling pathway via PKC and MAPK</t>
  </si>
  <si>
    <t>Glycogen storage diseases</t>
  </si>
  <si>
    <t>EPM2A;PPP1R3C;RPS27A;UBA52;UBB</t>
  </si>
  <si>
    <t>Myoclonic epilepsy of Lafora</t>
  </si>
  <si>
    <t>SUMO is proteolytically processed</t>
  </si>
  <si>
    <t>SENP1;SENP2;SUMO1;SUMO2;SUMO3</t>
  </si>
  <si>
    <t>GPCR downstream signalling</t>
  </si>
  <si>
    <t>ABR;ADCY1;ADCY2;ADCY5;ADCY6;ADCY8;ADCYAP1;ADCYAP1R1;ADRA1D;AHCYL1;AKT2;AKT3;ANXA1;APLNR;APP;ARHGEF1;ARHGEF10;ARHGEF12;ARHGEF2;ARHGEF25;ARHGEF3;ARHGEF37;ARHGEF40;ARHGEF7;ARHGEF9;ARRB1;C3;C3AR1;CALCRL;CALM1;CAMK2A;CAMK2B;CAMK2D;CAMK2G;CAMK4;CAMKK2;CCK;CCR2;CCR4;CCR5;CCR6;CCR7;CDC42;CRH;CRHR1;CX3CR1;CXCL11;CXCL9;CXCR3;CXCR4;DAGLB;DGKB;DGKE;DGKG;DGKZ;EDNRB;GABBR1;GABBR2;GALR3;GAST;GNA11;GNAI1;GNAI2;GNAI3;GNAL;GNAQ;GNAS;GNAZ;GNB1;GNB2;GNG2;GNG7;GPHB5;GPR37;GPR37L1;GRB2;GRK2;GRK3;GRM5;GRM8;HCAR1;HEBP1;HTR1E;HTR2C;ITGB1;ITPR2;ITSN1;KALRN;KRAS;LPAR2;MAPK1;MAPK3;MCF2;MCF2L;MGLL;MMP3;MTNR1A;NGEF;NPB;NPY;NTSR2;OPRL1;P2RY1;P2RY12;PAK1;PDE1B;PDE2A;PDE4A;PDE4D;PDE7A;PDE8A;PDPK1;PIK3CA;PIK3R1;PLCB1;PLCB4;PLXNB1;PPP1CA;PPP1R1B;PPP2CA;PPP2CB;PPP2R1A;PPP3CB;PPP3R1;PRKACA;PRKACB;PRKAR1A;PRKAR1B;PRKAR2B;PRKCA;PRKCB;PRKCE;PROKR2;PTGER2;PTHLH;RASGRF2;RGS14;RGS2;RGS4;RGS5;RGS7;RHOA;RHOB;ROCK2;RPS6KA1;RPS6KA3;S1PR5;SHC1;SOS1;SST;SSTR5;TAC1;TAS1R3;TIAM1;TRIO</t>
  </si>
  <si>
    <t>APC/C-mediated degradation of cell cy...</t>
  </si>
  <si>
    <t>ANAPC11;ANAPC15;ANAPC5;ANAPC7;BTRC;BUB3;CDC26;CDC27;CUL1;PSMA1;PSMA2;PSMA3;PSMA4;PSMB1;PSMB2;PSMB3;PSMB4;PSMB5;PSMB6;PSMB7;PSMB8;PSMC1;PSMC5;PSMC6;PSMD1;PSMD10;PSMD11;PSMD12;PSMD13;PSMD14;PSMD2;PSMD3;PSMD4;PSMD6;PSMD7;PSMD8;PSME1;PSME2;RPS27A;SEM1;SKP1;UBA52;UBB</t>
  </si>
  <si>
    <t>APC/C-mediated degradation of cell cycle proteins</t>
  </si>
  <si>
    <t>Regulation of APC/C activators betwee...</t>
  </si>
  <si>
    <t>Regulation of APC/C activators between G1/S and early anaphase</t>
  </si>
  <si>
    <t>Regulation of mitotic cell cycle</t>
  </si>
  <si>
    <t>Mitophagy</t>
  </si>
  <si>
    <t>ATG12;CSNK2B;FUNDC1;MAP1LC3A;MFN1;PINK1;RPS27A;TOMM20;TOMM22;TOMM40;TOMM5;TOMM6;TOMM7;TOMM70;UBA52;UBB;VDAC1</t>
  </si>
  <si>
    <t>E3 ubiquitin ligases ubiquitinate tar...</t>
  </si>
  <si>
    <t>CDC73;DERL1;H2BC15;H2BC4;HLA-A;HLA-B;LEO1;PAF1;RNF181;RNF40;RPS27A;RRAGA;UBA52;UBB;UBE2B;UBE2D2;UBE2D3;UBE2L3;UBE2V2;VCP;WAC</t>
  </si>
  <si>
    <t>E3 ubiquitin ligases ubiquitinate target proteins</t>
  </si>
  <si>
    <t>Drug ADME</t>
  </si>
  <si>
    <t>ABCC5;ACSM5;BSG;CES1;GGT7;GMPS;GSTA2;GSTP1;GUK1;HPRT1;NME1;PON3;SLCO2B1;SULT1C4</t>
  </si>
  <si>
    <t>GPVI-mediated activation cascade</t>
  </si>
  <si>
    <t>CDC42;FCER1G;FYN;PDPK1;PIK3CA;PIK3CB;PIK3R1;PRKCZ;PTPN11;RHOA;RHOB</t>
  </si>
  <si>
    <t>Phospholipid metabolism</t>
  </si>
  <si>
    <t>ACHE;AGK;AGPAT1;ARF1;ARF3;BMX;CDIPT;CEPT1;CHKB;CHPT1;CPNE1;CPNE6;CSNK2B;DDHD1;DDHD2;ETNPPL;GDE1;GDPD3;INPP4A;INPP5F;INPP5J;INPPL1;LPCAT4;LPGAT1;LPIN1;LPIN2;MBOAT2;MGLL;MIGA1;MTMR10;MTMR12;MTMR2;MTMR3;MTMR4;OCRL;PCYT1A;PI4KA;PI4KB;PIK3C3;PIK3CA;PIK3CB;PIK3R1;PIK3R4;PIKFYVE;PIP4K2A;PIP4K2B;PIP4K2C;PISD;PLA2G15;PLAAT3;PLBD1;PLD2;PLD3;PLEKHA1;PLEKHA2;PLEKHA3;PLEKHA8;PNPLA8;PTDSS1;PTEN;RAB14;RAB4A;RAB5A;RUFY1;SACM1L;SELENOI;SLC44A1;SLC44A2;SLC44A5;SYNJ1;TMEM86B</t>
  </si>
  <si>
    <t>Ubiquitin-dependent degradation of Cy...</t>
  </si>
  <si>
    <t>GSK3B;PSMA1;PSMA2;PSMA3;PSMA4;PSMB1;PSMB2;PSMB3;PSMB4;PSMB5;PSMB6;PSMB7;PSMB8;PSMC1;PSMC5;PSMC6;PSMD1;PSMD10;PSMD11;PSMD12;PSMD13;PSMD14;PSMD2;PSMD3;PSMD4;PSMD6;PSMD7;PSMD8;PSME1;PSME2;RPS27A;SEM1;UBA52;UBB</t>
  </si>
  <si>
    <t>Ubiquitin-dependent degradation of Cyclin D</t>
  </si>
  <si>
    <t>Nucleotide Excision Repair</t>
  </si>
  <si>
    <t>CCNH;CETN2;COPS2;COPS3;COPS4;COPS5;COPS6;COPS8;CUL4B;DDB1;EP300;ERCC2;ERCC5;GPS1;HMGN1;MNAT1;PARP1;PIAS1;POLR2A;POLR2B;POLR2E;POLR2F;POLR2I;POLR2J;PRPF19;RAD23A;RAD23B;RBX1;RNF111;RPA3;RPS27A;RUVBL1;SUMO1;SUMO2;SUMO3;TCEA1;UBA52;UBB;UBE2I;UBE2V2;XPA;YY1</t>
  </si>
  <si>
    <t>CD28 dependent PI3K/Akt signaling</t>
  </si>
  <si>
    <t>AKT2;AKT3;CD28;CD80;CD86;FYN;PDPK1;PIK3CA;PIK3R1;RICTOR</t>
  </si>
  <si>
    <t>Sensory perception of taste</t>
  </si>
  <si>
    <t>GNB1;KCNJ2;OTOP1;SCN1B;SCN2A;SCN4B;SCNN1A;TAS1R3</t>
  </si>
  <si>
    <t>Activated NTRK2 signals through PI3K</t>
  </si>
  <si>
    <t>GAB1;GRB2;NTRK2;PIK3CA;PIK3R1</t>
  </si>
  <si>
    <t>Antiviral mechanism by IFN-stimulated...</t>
  </si>
  <si>
    <t>ARIH1;EIF2AK2;EIF4A1;EIF4A2;EIF4E;EIF4E2;EIF4G1;EIF4G2;EIF4G3;FLNA;IFIT1;IRF3;ISG15;JAK1;KPNA3;KPNB1;MAPK3;MX1;MX2;NUP58;NUP85;NUP98;OAS1;OAS2;OASL;PPM1B;RANBP2;RNASEL;RPS27A;SEH1L;STAT1;UBA52;UBB</t>
  </si>
  <si>
    <t>Antiviral mechanism by IFN-stimulated genes</t>
  </si>
  <si>
    <t>IKK complex recruitment mediated by RIP1</t>
  </si>
  <si>
    <t>CD14;IKBKG;RPS27A;UBA52;UBB;UBE2D2;UBE2D3;UBE2V1</t>
  </si>
  <si>
    <t>CLEC7A (Dectin-1) signaling</t>
  </si>
  <si>
    <t>AHCYL1;BTRC;CALM1;CDC34;CUL1;FBXW11;IKBKG;IL1B;ITPR2;NFATC2;NFKB2;NFKBIA;PDPK1;PPP3CB;PPP3R1;PSMA1;PSMA2;PSMA3;PSMA4;PSMB1;PSMB2;PSMB3;PSMB4;PSMB5;PSMB6;PSMB7;PSMB8;PSMC1;PSMC5;PSMC6;PSMD1;PSMD10;PSMD11;PSMD12;PSMD13;PSMD14;PSMD2;PSMD3;PSMD4;PSMD6;PSMD7;PSMD8;PSME1;PSME2;RELA;RPS27A;SEM1;SKP1;TAB2;UBA3;UBA52;UBB;UBE2D2;UBE2M;UBE2V1</t>
  </si>
  <si>
    <t>Regulation of pyruvate dehydrogenase ...</t>
  </si>
  <si>
    <t>DLAT;DLD;PDHA1;PDHB;PDHX;PDK1;PDK2;PDP1</t>
  </si>
  <si>
    <t>Regulation of pyruvate dehydrogenase (PDH) complex</t>
  </si>
  <si>
    <t>Regulation of Apoptosis</t>
  </si>
  <si>
    <t>OPA1;PSMA1;PSMA2;PSMA3;PSMA4;PSMB1;PSMB2;PSMB3;PSMB4;PSMB5;PSMB6;PSMB7;PSMB8;PSMC1;PSMC5;PSMC6;PSMD1;PSMD10;PSMD11;PSMD12;PSMD13;PSMD14;PSMD2;PSMD3;PSMD4;PSMD6;PSMD7;PSMD8;PSME1;PSME2;RPS27A;SEM1;UBA52;UBB</t>
  </si>
  <si>
    <t>Cellular response to hypoxia</t>
  </si>
  <si>
    <t>CITED2;CUL2;ELOB;ELOC;EP300;EPAS1;EPO;HIF1A;HIF1AN;HIGD1A;PSMA1;PSMA2;PSMA3;PSMA4;PSMB1;PSMB2;PSMB3;PSMB4;PSMB5;PSMB6;PSMB7;PSMB8;PSMC1;PSMC5;PSMC6;PSMD1;PSMD10;PSMD11;PSMD12;PSMD13;PSMD14;PSMD2;PSMD3;PSMD4;PSMD6;PSMD7;PSMD8;PSME1;PSME2;RBX1;RPS27A;SEM1;UBA52;UBB;UBE2D2;UBE2D3;VEGFA;VHL</t>
  </si>
  <si>
    <t>ER Quality Control Compartment (ERQC)</t>
  </si>
  <si>
    <t>AMFR;EDEM3;MARCHF6;OS9;RNF103;RNF5;RPS27A;SEL1L;SYVN1;UBA52;UBB</t>
  </si>
  <si>
    <t>Signaling by ERBB2 ECD mutants</t>
  </si>
  <si>
    <t>CDC37;GAB1;GRB2;HSP90AA1;KRAS;PIK3CA;PIK3R1;SHC1;SOS1</t>
  </si>
  <si>
    <t>Regulation of innate immune responses...</t>
  </si>
  <si>
    <t>IRF3;RPS27A;TRIM56;UBA52;UBB</t>
  </si>
  <si>
    <t>Regulation of innate immune responses to cytosolic DNA</t>
  </si>
  <si>
    <t>Activation of SMO</t>
  </si>
  <si>
    <t>ARRB1;EFCAB7;EVC2;GRK2;KIF3A;PTCH1</t>
  </si>
  <si>
    <t>Processing and activation of SUMO</t>
  </si>
  <si>
    <t>SENP1;SENP2;SUMO1;SUMO2;SUMO3;UBE2I</t>
  </si>
  <si>
    <t>Signaling by BMP</t>
  </si>
  <si>
    <t>ACVR2A;BMPR2;SKI;SMAD4;SMAD5;SMAD7;UBE2D3</t>
  </si>
  <si>
    <t>RHOB GTPase cycle</t>
  </si>
  <si>
    <t>ABR;ANLN;ARHGAP1;ARHGAP21;ARHGAP26;ARHGAP32;ARHGAP35;ARHGAP5;ARHGDIG;ARHGEF1;ARHGEF10;ARHGEF12;ARHGEF2;ARHGEF25;ARHGEF3;FLOT1;FLOT2;MCAM;MCF2;MCF2L;MYO9B;PCDH7;PIK3R1;RHOB;RHPN2;ROCK2;RTKN;SLK;SNAP23;STARD13;TFRC;VAMP3</t>
  </si>
  <si>
    <t>Switching of origins to a post-replic...</t>
  </si>
  <si>
    <t>ANAPC11;ANAPC15;ANAPC5;ANAPC7;CDC26;CDC27;CUL1;PSMA1;PSMA2;PSMA3;PSMA4;PSMB1;PSMB2;PSMB3;PSMB4;PSMB5;PSMB6;PSMB7;PSMB8;PSMC1;PSMC5;PSMC6;PSMD1;PSMD10;PSMD11;PSMD12;PSMD13;PSMD14;PSMD2;PSMD3;PSMD4;PSMD6;PSMD7;PSMD8;PSME1;PSME2;RBX1;RPS27A;SEM1;SKP1;UBA52;UBB</t>
  </si>
  <si>
    <t>Switching of origins to a post-replicative state</t>
  </si>
  <si>
    <t>Formation of Senescence-Associated He...</t>
  </si>
  <si>
    <t>CABIN1;H1-0;H1-2;H1-4;HIRA;HMGA1</t>
  </si>
  <si>
    <t>Formation of Senescence-Associated Heterochromatin Foci (SAHF)</t>
  </si>
  <si>
    <t>Regulation of TP53 Activity through A...</t>
  </si>
  <si>
    <t>AKT2;AKT3;CHD3;CHD4;EP300;GATAD2A;GATAD2B;HDAC2;ING5;KAT6A;MEAF6;PIP4K2A;PIP4K2B;PIP4K2C;PML;RBBP4;RBBP7</t>
  </si>
  <si>
    <t>Regulation of TP53 Activity through Acetylation</t>
  </si>
  <si>
    <t>G2/M DNA damage checkpoint</t>
  </si>
  <si>
    <t>BARD1;H2BC15;H2BC21;H2BC4;H4C1;MDC1;NSD2;PIAS4;RAD9A;RPA3;TP53BP1;UBE2V2;YWHAB;YWHAE;YWHAG;YWHAH;YWHAQ;YWHAZ</t>
  </si>
  <si>
    <t>FRS-mediated FGFR2 signaling</t>
  </si>
  <si>
    <t>FGF1;FGF2;FGFR2;FRS2;FRS3;GRB2;KRAS;PTPN11;SOS1</t>
  </si>
  <si>
    <t>Effects of PIP2 hydrolysis</t>
  </si>
  <si>
    <t>DAGLB;DGKB;DGKE;DGKG;DGKZ;ITPR2;MGLL;PRKCE</t>
  </si>
  <si>
    <t>Regulation of signaling by CBL</t>
  </si>
  <si>
    <t>CBL;CRKL;FYN;GRB2;PIK3CA;PIK3CB;PIK3R1;RAPGEF1</t>
  </si>
  <si>
    <t>Selective autophagy</t>
  </si>
  <si>
    <t>ATG12;CSNK2B;DYNC1H1;DYNC1I1;DYNC1I2;DYNC1LI2;DYNLL1;DYNLL2;EPAS1;FUNDC1;HDAC6;HSP90AA1;HSPA8;MAP1LC3A;MFN1;NBR1;PARK7;PINK1;PRKAB2;PRKAG2;RPS27A;TOMM20;TOMM22;TOMM40;TOMM5;TOMM6;TOMM7;TOMM70;UBA52;UBB;UBE2V1;VCP;VDAC1</t>
  </si>
  <si>
    <t>Dectin-1 mediated noncanonical NF-kB ...</t>
  </si>
  <si>
    <t>BTRC;CUL1;FBXW11;NFKB2;PSMA1;PSMA2;PSMA3;PSMA4;PSMB1;PSMB2;PSMB3;PSMB4;PSMB5;PSMB6;PSMB7;PSMB8;PSMC1;PSMC5;PSMC6;PSMD1;PSMD10;PSMD11;PSMD12;PSMD13;PSMD14;PSMD2;PSMD3;PSMD4;PSMD6;PSMD7;PSMD8;PSME1;PSME2;RELA;RPS27A;SEM1;SKP1;UBA3;UBA52;UBB;UBE2M</t>
  </si>
  <si>
    <t>Dectin-1 mediated noncanonical NF-kB signaling</t>
  </si>
  <si>
    <t>AUF1 (hnRNP D0) binds and destabilize...</t>
  </si>
  <si>
    <t>EIF4G1;HNRNPD;HSPA8;HSPB1;PABPC1;PSMA1;PSMA2;PSMA3;PSMA4;PSMB1;PSMB2;PSMB3;PSMB4;PSMB5;PSMB6;PSMB7;PSMB8;PSMC1;PSMC5;PSMC6;PSMD1;PSMD10;PSMD11;PSMD12;PSMD13;PSMD14;PSMD2;PSMD3;PSMD4;PSMD6;PSMD7;PSMD8;PSME1;PSME2;RPS27A;SEM1;UBA52;UBB</t>
  </si>
  <si>
    <t>AUF1 (hnRNP D0) binds and destabilizes mRNA</t>
  </si>
  <si>
    <t>NGF-stimulated transcription</t>
  </si>
  <si>
    <t>CDK5R1;CHD4;DNM2;EGR1;EGR3;ELK1;EP300;FOS;ID2;JUNB;JUND;MEF2D;NAB1;SGK1;SH3GL3;TF;VGF</t>
  </si>
  <si>
    <t>AKT phosphorylates targets in the nuc...</t>
  </si>
  <si>
    <t>AKT2;AKT3;FOXO3;FOXO4;NR4A1</t>
  </si>
  <si>
    <t>AKT phosphorylates targets in the nucleus</t>
  </si>
  <si>
    <t>Adrenaline,noradrenaline inhibits ins...</t>
  </si>
  <si>
    <t>ADCY5;ADCY6;CACNA2D2;CACNB2;CACNB3;GNAI1;GNAI2;GNB1;GNB2;GNG2;GNG7</t>
  </si>
  <si>
    <t>Adrenaline,noradrenaline inhibits insulin secretion</t>
  </si>
  <si>
    <t>Cellular response to chemical stress</t>
  </si>
  <si>
    <t>AKT2;AKT3;ATF4;ATOX1;BLVRA;BTRC;CARM1;CCS;CDKN2A;COX14;COX16;COX18;COX20;COX4I1;COX5A;COX5B;COX6A1;COX6B1;COX6C;COX7A2L;COX7B;COX7C;COX8A;CSNK2B;CUL1;CUL3;CYBA;CYCS;EP300;ERO1A;FBXL17;G6PD;GCLC;GPX3;GSK3B;GSTA3;GSTP1;HBA1;HELZ2;HM13;HMOX1;HMOX2;NCOR1;NCOR2;NFE2L2;P4HB;PGD;PRDX1;PRDX2;PRDX3;PRDX5;PRDX6;PSMA1;PSMA2;PSMA3;PSMA4;PSMB1;PSMB2;PSMB3;PSMB4;PSMB5;PSMB6;PSMB7;PSMB8;PSMC1;PSMC5;PSMC6;PSMD1;PSMD10;PSMD11;PSMD12;PSMD13;PSMD14;PSMD2;PSMD3;PSMD4;PSMD6;PSMD7;PSMD8;PSME1;PSME2;RBX1;RPS27A;SEM1;SIN3A;SIN3B;SKP1;SLC7A11;SMARCD3;SOD2;SOD3;STAT3;TACO1;TBL1XR1;TKT;TXN;TXN2;TXNIP;UBA52;UBB;UBXN7;VCP</t>
  </si>
  <si>
    <t>Class I MHC mediated antigen processi...</t>
  </si>
  <si>
    <t>ANAPC11;ANAPC13;ANAPC5;ANAPC7;AREL1;ARIH2;ASB1;ASB6;ASB8;ATG14;B2M;BECN1;BLMH;BTBD1;BTBD6;BTRC;CALR;CANX;CD14;CDC26;CDC27;CDC34;CTSL;CUL1;CUL2;CUL3;CYBA;DTX3L;ELOB;ELOC;FBXL16;FBXL19;FBXL3;FBXL5;FBXO11;FBXO2;FBXO21;FBXO22;FBXO32;FBXW11;FBXW2;FBXW4;FBXW7;HECTD1;HECTD2;HERC4;HERC6;HLA-A;HLA-B;HLA-C;HLA-E;HLA-F;HLA-G;HMGB1;HSPA5;HUWE1;IKBKG;ITCH;KLHL2;LNX1;LTN1;MEX3C;MKRN1;MRC1;NPEPPS;PIK3C3;PIK3R4;PJA2;PSMA1;PSMA2;PSMA3;PSMA4;PSMB1;PSMB2;PSMB3;PSMB4;PSMB5;PSMB6;PSMB7;PSMB8;PSMC1;PSMC5;PSMC6;PSMD1;PSMD10;PSMD11;PSMD12;PSMD13;PSMD14;PSMD2;PSMD3;PSMD4;PSMD6;PSMD7;PSMD8;PSME1;PSME2;RBBP6;RBCK1;RBX1;RCHY1;RLIM;RNF111;RNF115;RNF130;RNF14;RNF19A;RNF220;RNF41;RNF6;RPS27A;S100A1;SEC23A;SEC31A;SEC61A1;SEC61A2;SEC61B;SEC61G;SEM1;SKP1;SNAP23;STUB1;TAPBP;THOP1;TRAF7;TRIM37;TRIM9;TRIP12;UBA1;UBA3;UBA5;UBA52;UBB;UBE2B;UBE2D2;UBE2D3;UBE2D4;UBE2E2;UBE2E3;UBE2G1;UBE2H;UBE2K;UBE2L3;UBE2M;UBE2Q1;UBE2V1;UBE2V2;UBE2W;UBE2Z;UBE3C;UBR2;UBR4;VAMP3;VAMP8;VHL;WSB1;WWP1;ZBTB16;ZNRF2</t>
  </si>
  <si>
    <t>Class I MHC mediated antigen processing &amp; presentation</t>
  </si>
  <si>
    <t>RHO GTPases activate PKNs</t>
  </si>
  <si>
    <t>H2AJ;H2AZ1;H2BC15;H2BC21;H2BC4;H3-3A;H4C1;KDM1A;KDM4C;MYH10;MYH11;MYH9;MYL6;MYL9;PAK1;PDPK1;PPP1CB;PPP1R14A;RHOA;RHOB;YWHAB;YWHAE;YWHAG;YWHAH;YWHAQ;YWHAZ</t>
  </si>
  <si>
    <t>Late endosomal microautophagy</t>
  </si>
  <si>
    <t>CHMP3;CHMP4A;CHMP4B;CHMP7;HDAC6;HSPA8;PARK7;RNASE1;RPS27A;TSG101;UBA52;UBAP1;UBB;VPS28;VPS37D</t>
  </si>
  <si>
    <t>E2F mediated regulation of DNA replic...</t>
  </si>
  <si>
    <t>E2F1;PPP2CA;PPP2CB;PPP2R1A;TFDP1</t>
  </si>
  <si>
    <t>E2F mediated regulation of DNA replication</t>
  </si>
  <si>
    <t>Inhibition of replication initiation ...</t>
  </si>
  <si>
    <t>Inhibition of replication initiation of damaged DNA by RB1/E2F1</t>
  </si>
  <si>
    <t>Signaling by Activin</t>
  </si>
  <si>
    <t>ACVR2A;DRAP1;MAPK1;MAPK3;SMAD2;SMAD4</t>
  </si>
  <si>
    <t>Intraflagellar transport</t>
  </si>
  <si>
    <t>CLUAP1;DYNLL1;DYNLL2;DYNLRB1;DYNLRB2;DYNLT2B;IFT22;IFT27;IFT57;IFT80;KIF3A;KIF3B;KIF3C;KIFAP3;TNPO1;TRIP11</t>
  </si>
  <si>
    <t>PTK6 Regulates RHO GTPases, RAS GTPas...</t>
  </si>
  <si>
    <t>ARHGAP35;ELMO1;ELMO2;KRAS;PXN;RASA1;RHOA</t>
  </si>
  <si>
    <t>PTK6 Regulates RHO GTPases, RAS GTPase and MAP kinases</t>
  </si>
  <si>
    <t>Modulation by Mtb of host immune system</t>
  </si>
  <si>
    <t>B2M;MRC1;RPS27A;UBA52;UBB</t>
  </si>
  <si>
    <t>BARD1;RAD9A;RPA3;RPS27A;SEM1;UBA52;UBB</t>
  </si>
  <si>
    <t>HDR through Homologous Recombination (HRR)</t>
  </si>
  <si>
    <t>Cellular responses to stress</t>
  </si>
  <si>
    <t>ACADVL;ACTR10;ACTR1A;ADD1;AGO1;AKT2;AKT3;ANAPC11;ANAPC15;ANAPC5;ANAPC7;ASNS;ATF4;ATOX1;ATP6V0B;ATP6V0C;ATP6V0D1;ATP6V1A;ATP6V1B2;ATP6V1D;ATP6V1E1;ATP6V1G1;ATP6V1H;BAG5;BLVRA;BMI1;BTRC;CABIN1;CALR;CAMK2A;CAMK2B;CAMK2D;CAMK2G;CAPZA1;CAPZA2;CAPZA3;CAPZB;CARM1;CBX4;CBX6;CCAR2;CCL2;CCS;CDC26;CDC27;CDKN1B;CDKN2A;CITED2;COX14;COX16;COX18;COX20;COX4I1;COX5A;COX5B;COX6A1;COX6B1;COX6C;COX7A2L;COX7B;COX7C;COX8A;CREBRF;CRYAB;CSNK2B;CUL1;CUL2;CUL3;CYBA;CYCS;DCTN1;DCTN2;DCTN3;DCTN5;DCTN6;DEPDC5;DNAJA1;DNAJA2;DNAJA4;DNAJB1;DNAJB11;DNAJB6;DNAJB9;DNAJC7;DYNC1H1;DYNC1I1;DYNC1I2;DYNC1LI2;DYNLL1;DYNLL2;E2F1;EHMT2;EIF2AK1;EIF2AK3;EIF2AK4;EIF2S2;EIF2S3;ELOB;ELOC;EP300;EPAS1;EPO;ERF;ERO1A;EXOSC1;EXOSC3;EXOSC4;EXOSC9;EXTL1;FAU;FBXL17;FKBP4;FKBP5;FLCN;FNIP2;FOS;G6PD;GCLC;GFPT1;GPX3;GRB10;GSK3A;GSK3B;GSTA3;GSTP1;H1-0;H1-2;H1-4;H2AJ;H2AZ1;H2BC15;H2BC21;H2BC4;H3-3A;H4C1;HBA1;HDAC6;HDGF;HELZ2;HERPUD1;HIF1A;HIF1AN;HIGD1A;HIRA;HM13;HMGA1;HMOX1;HMOX2;HSBP1;HSP90AA1;HSP90AB1;HSPA12A;HSPA13;HSPA2;HSPA4;HSPA4L;HSPA5;HSPA6;HSPA8;HSPA9;HSPB8;HSPH1;HYOU1;IGFBP7;IL1A;IL6;KDM6B;KHSRP;KLHDC3;LAMTOR1;LAMTOR5;MAP2K4;MAP2K7;MAP3K5;MAP4K4;MAPK1;MAPK10;MAPK14;MAPK3;MAPK8;MAPK9;MAPKAPK2;MBTPS1;MBTPS2;MDM4;MEF2C;MEF2D;MINK1;MIOS;MRPL18;NCOR1;NCOR2;NFE2L2;NFYB;NR3C1;NRIP1;NUP58;NUP85;NUP98;P4HB;PDIA6;PGD;PGR;PHC2;PHC3;PPARGC1A;PPP2R5B;PRDX1;PRDX2;PRDX3;PRDX5;PRDX6;PSMA1;PSMA2;PSMA3;PSMA4;PSMB1;PSMB2;PSMB3;PSMB4;PSMB5;PSMB6;PSMB7;PSMB8;PSMC1;PSMC5;PSMC6;PSMD1;PSMD10;PSMD11;PSMD12;PSMD13;PSMD14;PSMD2;PSMD3;PSMD4;PSMD6;PSMD7;PSMD8;PSME1;PSME2;PTGES3;RANBP2;RBBP4;RBBP7;RBX1;RELA;RHEB;RING1;RPA3;RPL10A;RPL11;RPL12;RPL13;RPL13A;RPL14;RPL15;RPL17;RPL18;RPL18A;RPL19;RPL21;RPL22;RPL22L1;RPL23;RPL24;RPL26;RPL26L1;RPL27;RPL27A;RPL28;RPL30;RPL31;RPL32;RPL34;RPL35;RPL35A;RPL36;RPL36A;RPL37;RPL37A;RPL38;RPL4;RPL41;RPL5;RPL6;RPL7;RPL7A;RPL8;RPL9;RPLP0;RPLP1;RPLP2;RPS10;RPS11;RPS12;RPS13;RPS14;RPS15;RPS15A;RPS16;RPS17;RPS18;RPS19;RPS19BP1;RPS2;RPS20;RPS21;RPS23;RPS24;RPS25;RPS26;RPS27;RPS27A;RPS27L;RPS29;RPS3;RPS3A;RPS4X;RPS5;RPS6;RPS6KA1;RPS6KA3;RPS7;RPS8;RPS9;RPSA;RRAGA;SEC31A;SEH1L;SEM1;SERP1;SHC1;SIN3A;SIN3B;SIRT1;SKP1;SLC46A1;SLC7A11;SMARCD3;SOD2;SOD3;SP1;SRPRA;SRPRB;ST13;STAT3;STIP1;SUZ12;SYVN1;TACO1;TBL1XR1;TERF1;TERF2IP;TFDP1;TKT;TLN1;TNFRSF21;TNIK;TNRC6A;TPP1;TSPYL2;TXN;TXN2;TXNIP;UBA52;UBB;UBE2D2;UBE2D3;UBXN7;VCP;VEGFA;VHL;WFS1;WIPI1;XBP1;XPO1;YWHAE</t>
  </si>
  <si>
    <t>HIV Life Cycle</t>
  </si>
  <si>
    <t>BANF1;CCNH;CCNK;CCR5;CD4;CDK9;CHMP3;CHMP4A;CHMP4B;CHMP5;CHMP7;CXCR4;ELOA2;ELOB;ELOC;ERCC2;FURIN;GTF2A2;GTF2F1;HMGA1;MNAT1;NUP58;NUP85;NUP98;PDCD6IP;POLR2A;POLR2B;POLR2E;POLR2F;POLR2I;POLR2J;PPIA;PSIP1;RAN;RANBP1;RANBP2;RNMT;RPS27A;SEH1L;SSRP1;SUPT4H1;SUPT5H;TAF1;TAF10;TAF13;TAF15;TAF9B;TCEA1;TSG101;UBA52;UBAP1;UBB;VPS28;VPS37D;VPS4A;XPO1;XRCC5;XRCC6</t>
  </si>
  <si>
    <t>G1/S DNA Damage Checkpoints</t>
  </si>
  <si>
    <t>CDKN1B;CDKN2A;MDM4;PCBP4;PSMA1;PSMA2;PSMA3;PSMA4;PSMB1;PSMB2;PSMB3;PSMB4;PSMB5;PSMB6;PSMB7;PSMB8;PSMC1;PSMC5;PSMC6;PSMD1;PSMD10;PSMD11;PSMD12;PSMD13;PSMD14;PSMD2;PSMD3;PSMD4;PSMD6;PSMD7;PSMD8;PSME1;PSME2;RPS27A;SEM1;UBA52;UBB;ZNF385A</t>
  </si>
  <si>
    <t>p53-Dependent G1 DNA Damage Response</t>
  </si>
  <si>
    <t>p53-Dependent G1/S DNA damage checkpoint</t>
  </si>
  <si>
    <t>FBXL7 down-regulates AURKA during mit...</t>
  </si>
  <si>
    <t>CUL1;PSMA1;PSMA2;PSMA3;PSMA4;PSMB1;PSMB2;PSMB3;PSMB4;PSMB5;PSMB6;PSMB7;PSMB8;PSMC1;PSMC5;PSMC6;PSMD1;PSMD10;PSMD11;PSMD12;PSMD13;PSMD14;PSMD2;PSMD3;PSMD4;PSMD6;PSMD7;PSMD8;PSME1;PSME2;RBX1;RPS27A;SEM1;SKP1;UBA52;UBB</t>
  </si>
  <si>
    <t>FBXL7 down-regulates AURKA during mitotic entry and in early mitosis</t>
  </si>
  <si>
    <t>Orc1 removal from chromatin</t>
  </si>
  <si>
    <t>Signaling by Hedgehog</t>
  </si>
  <si>
    <t>ADCY1;ADCY2;ADCY5;ADCY6;ADCY8;ARRB1;BTRC;CDC73;CUL1;CUL3;EFCAB7;ERLEC1;EVC2;GNAS;GRK2;GSK3B;IFT57;ITCH;KIF3A;OFD1;OS9;P4HB;PRKACA;PRKACB;PRKAR1A;PRKAR1B;PRKAR2B;PSMA1;PSMA2;PSMA3;PSMA4;PSMB1;PSMB2;PSMB3;PSMB4;PSMB5;PSMB6;PSMB7;PSMB8;PSMC1;PSMC5;PSMC6;PSMD1;PSMD10;PSMD11;PSMD12;PSMD13;PSMD14;PSMD2;PSMD3;PSMD4;PSMD6;PSMD7;PSMD8;PSME1;PSME2;PTCH1;PTCH2;RBX1;RPS27A;SEL1L;SEM1;SKP1;SPOP;SYVN1;UBA52;UBB;ULK3;VCP</t>
  </si>
  <si>
    <t>Oxygen-dependent proline hydroxylatio...</t>
  </si>
  <si>
    <t>CUL2;ELOB;ELOC;EPAS1;HIF1A;PSMA1;PSMA2;PSMA3;PSMA4;PSMB1;PSMB2;PSMB3;PSMB4;PSMB5;PSMB6;PSMB7;PSMB8;PSMC1;PSMC5;PSMC6;PSMD1;PSMD10;PSMD11;PSMD12;PSMD13;PSMD14;PSMD2;PSMD3;PSMD4;PSMD6;PSMD7;PSMD8;PSME1;PSME2;RBX1;RPS27A;SEM1;UBA52;UBB;UBE2D2;UBE2D3;VHL</t>
  </si>
  <si>
    <t>Oxygen-dependent proline hydroxylation of Hypoxia-inducible Factor Alpha</t>
  </si>
  <si>
    <t>Regulation of TP53 Activity through P...</t>
  </si>
  <si>
    <t>BARD1;CDK5R1;CSNK2B;HIPK1;HIPK2;MAPK14;MDM4;NUAK1;PRKAB2;PRKAG2;RAD9A;RPA3;RPS27A;SSRP1;TAF1;TAF10;TAF13;TAF15;TAF9B;TP53RK;UBA52;UBB</t>
  </si>
  <si>
    <t>Regulation of TP53 Activity through Phosphorylation</t>
  </si>
  <si>
    <t>MAPK6/MAPK4 signaling</t>
  </si>
  <si>
    <t>AGO1;CCND3;CDC42;DNAJB1;FOXO3;HSPB1;KALRN;MAPK4;MAPK6;PAK1;PAK3;PRKACA;PRKACB;PSMA1;PSMA2;PSMA3;PSMA4;PSMB1;PSMB2;PSMB3;PSMB4;PSMB5;PSMB6;PSMB7;PSMB8;PSMC1;PSMC5;PSMC6;PSMD1;PSMD10;PSMD11;PSMD12;PSMD13;PSMD14;PSMD2;PSMD3;PSMD4;PSMD6;PSMD7;PSMD8;PSME1;PSME2;RPS27A;SEM1;SEPTIN7;TNRC6A;UBA52;UBB;XPO1</t>
  </si>
  <si>
    <t>Asparagine N-linked glycosylation</t>
  </si>
  <si>
    <t>ACTR10;ACTR1A;ALG12;AMFR;ANK2;ANK3;ANKRD28;ARF1;ARF3;ARF4;ARF5;ARFGAP3;B4GALT2;B4GALT5;B4GALT6;BET1;CALR;CANX;CAPZA1;CAPZA2;CAPZA3;CAPZB;CD59;CMAS;CNIH1;CNIH2;COG2;COG5;COPA;COPB1;COPB2;COPE;COPG1;CSNK1D;CTSA;CTSZ;DAD1;DCTN1;DCTN2;DCTN3;DCTN5;DCTN6;DDOST;DERL1;DPM1;DPM3;DYNC1H1;DYNC1I1;DYNC1I2;DYNC1LI2;DYNLL1;DYNLL2;EDEM3;FOLR1;FUT3;GANAB;GFPT1;GFUS;GMPPA;GOLGA2;GORASP1;GOSR1;GRIA1;INS;MAGT1;MAN1C1;MAN2A1;MARCHF6;MGAT4A;MGAT4B;MGAT5;MIA3;MLEC;NAPA;NAPB;NAPG;NSF;NUS1;OS9;PMM1;PPP6C;PPP6R1;PPP6R3;PRKCSH;PSMC1;RAB1A;RAB1B;RAD23B;RNF103;RNF5;RPN1;RPN2;RPS27A;SEC23A;SEC31A;SEL1L;SERPINA1;SLC17A5;SPTAN1;SPTB;SPTBN1;SPTBN2;SPTBN4;SRD5A3;ST3GAL2;ST3GAL3;ST3GAL4;ST3GAL5;ST3GAL6;ST6GALNAC6;ST8SIA3;ST8SIA5;STX17;STX5;SYVN1;TFG;TMED10;TMED9;TRAPPC1;TRAPPC3;TRAPPC4;TRAPPC5;TRAPPC9;TUSC3;UBA52;UBB;USO1;VCP</t>
  </si>
  <si>
    <t>Disorders of Developmental Biology</t>
  </si>
  <si>
    <t>CALM1;CAMK4;GPS2;MECP2;NCOR1;NCOR2;PRKACA;SIN3A;TBL1XR1</t>
  </si>
  <si>
    <t>Disorders of Nervous System Development</t>
  </si>
  <si>
    <t>Loss of function of MECP2 in Rett syn...</t>
  </si>
  <si>
    <t>Loss of function of MECP2 in Rett syndrome</t>
  </si>
  <si>
    <t>Pervasive developmental disorders</t>
  </si>
  <si>
    <t>ROBO receptors bind AKAP5</t>
  </si>
  <si>
    <t>PPP3CB;PRKACA;PRKACB;PRKCA;ROBO2</t>
  </si>
  <si>
    <t>TNFR2 non-canonical NF-kB pathway</t>
  </si>
  <si>
    <t>BTRC;CD40;CUL1;FBXW11;LTB;NFKB2;PSMA1;PSMA2;PSMA3;PSMA4;PSMB1;PSMB2;PSMB3;PSMB4;PSMB5;PSMB6;PSMB7;PSMB8;PSMC1;PSMC5;PSMC6;PSMD1;PSMD10;PSMD11;PSMD12;PSMD13;PSMD14;PSMD2;PSMD3;PSMD4;PSMD6;PSMD7;PSMD8;PSME1;PSME2;RPS27A;SEM1;SKP1;TNF;TNFRSF18;TRAF3;UBA3;UBA52;UBB;UBE2M</t>
  </si>
  <si>
    <t>Vif-mediated degradation of APOBEC3G</t>
  </si>
  <si>
    <t>ELOB;ELOC;PSMA1;PSMA2;PSMA3;PSMA4;PSMB1;PSMB2;PSMB3;PSMB4;PSMB5;PSMB6;PSMB7;PSMB8;PSMC1;PSMC5;PSMC6;PSMD1;PSMD10;PSMD11;PSMD12;PSMD13;PSMD14;PSMD2;PSMD3;PSMD4;PSMD6;PSMD7;PSMD8;PSME1;PSME2;RBX1;RPS27A;SEM1;UBA52;UBB</t>
  </si>
  <si>
    <t>PI Metabolism</t>
  </si>
  <si>
    <t>ARF1;ARF3;BMX;GDE1;GDPD3;INPP4A;INPP5F;INPP5J;INPPL1;MTMR10;MTMR12;MTMR2;MTMR3;MTMR4;OCRL;PI4KA;PI4KB;PIK3C3;PIK3CA;PIK3CB;PIK3R1;PIK3R4;PIKFYVE;PIP4K2A;PIP4K2B;PIP4K2C;PLEKHA1;PLEKHA2;PLEKHA3;PLEKHA8;PTEN;RAB14;RAB4A;RAB5A;RUFY1;SACM1L;SYNJ1</t>
  </si>
  <si>
    <t>TICAM1-dependent activation of IRF3/IRF7</t>
  </si>
  <si>
    <t>IRF3;IRF7;RPS27A;TLR3;TRAF3;UBA52;UBB</t>
  </si>
  <si>
    <t>Sialic acid metabolism</t>
  </si>
  <si>
    <t>CMAS;CTSA;SLC17A5;ST3GAL2;ST3GAL3;ST3GAL4;ST3GAL5;ST3GAL6;ST6GALNAC6;ST8SIA3;ST8SIA5</t>
  </si>
  <si>
    <t>Signaling by ERBB2</t>
  </si>
  <si>
    <t>AKT2;AKT3;CDC37;ERBB3;FYN;GAB1;GRB2;HSP90AA1;KRAS;MATK;NRG1;NRG3;PIK3CA;PIK3R1;PRKCA;PRKCE;PTPN12;RHOA;RNF41;RPS27A;SHC1;SOS1;STUB1;UBA52;UBB</t>
  </si>
  <si>
    <t>Downregulation of ERBB4 signaling</t>
  </si>
  <si>
    <t>ITCH;RPS27A;UBA52;UBB;WWP1</t>
  </si>
  <si>
    <t>FLT3 signaling in disease</t>
  </si>
  <si>
    <t>BCL2L1;CBL;GAB2;GRB2;KRAS;MYO18A;PIK3CA;PIK3R1;PTPN11;RPS27A;SOS1;SPTBN1;STAT5A;TRIP11;UBA52;UBB;ZMYM2</t>
  </si>
  <si>
    <t>FOXO-mediated transcription of cell d...</t>
  </si>
  <si>
    <t>CITED2;EP300;FOXO3;FOXO4;NFYB;PINK1</t>
  </si>
  <si>
    <t>FOXO-mediated transcription of cell death genes</t>
  </si>
  <si>
    <t>PINK1-PRKN Mediated Mitophagy</t>
  </si>
  <si>
    <t>ATG12;MAP1LC3A;MFN1;PINK1;RPS27A;TOMM20;TOMM22;TOMM40;TOMM5;TOMM6;TOMM7;TOMM70;UBA52;UBB;VDAC1</t>
  </si>
  <si>
    <t>G2/M Checkpoints</t>
  </si>
  <si>
    <t>BARD1;H2BC15;H2BC21;H2BC4;H4C1;MDC1;NSD2;PIAS4;PSMA1;PSMA2;PSMA3;PSMA4;PSMB1;PSMB2;PSMB3;PSMB4;PSMB5;PSMB6;PSMB7;PSMB8;PSMC1;PSMC5;PSMC6;PSMD1;PSMD10;PSMD11;PSMD12;PSMD13;PSMD14;PSMD2;PSMD3;PSMD4;PSMD6;PSMD7;PSMD8;PSME1;PSME2;RAD9A;RPA3;RPS27A;SEM1;TP53BP1;UBA52;UBB;UBE2V2;YWHAB;YWHAE;YWHAG;YWHAH;YWHAQ;YWHAZ</t>
  </si>
  <si>
    <t>NIK--&gt;noncanonical NF-kB signaling</t>
  </si>
  <si>
    <t>BTRC;CUL1;FBXW11;NFKB2;PSMA1;PSMA2;PSMA3;PSMA4;PSMB1;PSMB2;PSMB3;PSMB4;PSMB5;PSMB6;PSMB7;PSMB8;PSMC1;PSMC5;PSMC6;PSMD1;PSMD10;PSMD11;PSMD12;PSMD13;PSMD14;PSMD2;PSMD3;PSMD4;PSMD6;PSMD7;PSMD8;PSME1;PSME2;RPS27A;SEM1;SKP1;UBA3;UBA52;UBB;UBE2M</t>
  </si>
  <si>
    <t>SCF-beta-TrCP mediated degradation of...</t>
  </si>
  <si>
    <t>BTRC;CUL1;PSMA1;PSMA2;PSMA3;PSMA4;PSMB1;PSMB2;PSMB3;PSMB4;PSMB5;PSMB6;PSMB7;PSMB8;PSMC1;PSMC5;PSMC6;PSMD1;PSMD10;PSMD11;PSMD12;PSMD13;PSMD14;PSMD2;PSMD3;PSMD4;PSMD6;PSMD7;PSMD8;PSME1;PSME2;RPS27A;SEM1;SKP1;UBA52;UBB</t>
  </si>
  <si>
    <t>SCF-beta-TrCP mediated degradation of Emi1</t>
  </si>
  <si>
    <t>Mitotic G1 phase and G1/S transition</t>
  </si>
  <si>
    <t>AKT2;AKT3;CABLES1;CCND2;CCND3;CCNH;CDKN1B;CDKN1C;CDKN2A;CUL1;DYRK1A;E2F1;E2F4;JAK2;LIN37;MAX;MNAT1;PPP2CA;PPP2CB;PPP2R1A;PPP2R2A;PSMA1;PSMA2;PSMA3;PSMA4;PSMB1;PSMB2;PSMB3;PSMB4;PSMB5;PSMB6;PSMB7;PSMB8;PSMC1;PSMC5;PSMC6;PSMD1;PSMD10;PSMD11;PSMD12;PSMD13;PSMD14;PSMD2;PSMD3;PSMD4;PSMD6;PSMD7;PSMD8;PSME1;PSME2;RBBP4;RPA3;RPS27A;SEM1;SKP1;TFDP1;UBA52;UBB</t>
  </si>
  <si>
    <t>Regulation of PTEN stability and acti...</t>
  </si>
  <si>
    <t>AKT2;AKT3;CSNK2B;MKRN1;PSMA1;PSMA2;PSMA3;PSMA4;PSMB1;PSMB2;PSMB3;PSMB4;PSMB5;PSMB6;PSMB7;PSMB8;PSMC1;PSMC5;PSMC6;PSMD1;PSMD10;PSMD11;PSMD12;PSMD13;PSMD14;PSMD2;PSMD3;PSMD4;PSMD6;PSMD7;PSMD8;PSME1;PSME2;PTEN;RNF146;RPS27A;SEM1;STUB1;TNKS;TNKS2;UBA52;UBB;XIAP</t>
  </si>
  <si>
    <t>Regulation of PTEN stability and activity</t>
  </si>
  <si>
    <t>Telomere Extension By Telomerase</t>
  </si>
  <si>
    <t>ANKRD28;GAR1;NHP2;NOP10;PPP6C;PPP6R3;RUVBL1;RUVBL2;TERF1;TERF2IP</t>
  </si>
  <si>
    <t>Gap-filling DNA repair synthesis and ...</t>
  </si>
  <si>
    <t>CCNH;CUL4B;DDB1;EP300;ERCC2;HMGN1;MNAT1;POLR2A;POLR2B;POLR2E;POLR2F;POLR2I;POLR2J;PRPF19;RBX1;RPA3;RPS27A;TCEA1;UBA52;UBB</t>
  </si>
  <si>
    <t>Gap-filling DNA repair synthesis and ligation in TC-NER</t>
  </si>
  <si>
    <t>Regulation of NF-kappa B signaling</t>
  </si>
  <si>
    <t>IKBKG;RPS27A;UBA52;UBB;USP14</t>
  </si>
  <si>
    <t>Citric acid cycle (TCA cycle)</t>
  </si>
  <si>
    <t>ACO2;DLD;DLST;FH;IDH2;IDH3A;IDH3B;IDH3G;MDH2;NNT;OGDH;SDHA;SDHB;SDHC;SUCLA2;SUCLG1</t>
  </si>
  <si>
    <t>SUMOylation of intracellular receptors</t>
  </si>
  <si>
    <t>NR3C1;PGR;PIAS1;PIAS2;PIAS4;SUMO1;SUMO2;SUMO3;THRA;THRB;UBE2I</t>
  </si>
  <si>
    <t>Folding of actin by CCT/TriC</t>
  </si>
  <si>
    <t>CCT2;CCT3;CCT4;CCT5;CCT6A;CCT7;CCT8;TCP1</t>
  </si>
  <si>
    <t>Golgi Associated Vesicle Biogenesis</t>
  </si>
  <si>
    <t>ACBD3;AP1M1;AP1S1;AP1S2;AP3B1;AP3S1;ARF1;ARRB1;BLOC1S1;BLOC1S3;CLTA;CLTC;DNAJC6;DNM2;FTH1;GAK;HIP1R;HSPA8;IGF2R;NAPA;NECAP1;OCRL;PICALM;PUM1;RAB5C;SH3GL2;SNAPIN;SNX2;SNX5;SORT1;TFRC;TGOLN2;TPD52;TXNDC5;VAMP2;VAMP8;YIPF6</t>
  </si>
  <si>
    <t>Glucagon-type ligand receptors</t>
  </si>
  <si>
    <t>ADCYAP1;ADCYAP1R1;GNAS;GNB1;GNB2;GNG2;GNG7</t>
  </si>
  <si>
    <t>Signaling by NTRK2 (TRKB)</t>
  </si>
  <si>
    <t>CDK5R1;DOCK3;FRS2;FRS3;FYN;GAB1;GRB2;GRIN2B;KRAS;NTF3;NTRK2;PIK3CA;PIK3R1;PTPN11;SHC1;SOS1;TIAM1</t>
  </si>
  <si>
    <t>GPER1 signaling</t>
  </si>
  <si>
    <t>ADCY1;ADCY2;ADCY5;ADCY6;ADCY8;GNAI1;GNAI2;GNAI3;GNAS;GNAZ;GNB1;GNB2;GNG2;GNG7;ITGB1;PRKACA;PRKACB;PRKAR1A;PRKAR1B;PRKAR2B;SHC1</t>
  </si>
  <si>
    <t>Metabolism of nucleotides</t>
  </si>
  <si>
    <t>ADK;AK1;AK2;AK4;AK5;AMPD2;DCK;ENTPD4;ENTPD6;GART;GMPR;GMPR2;GMPS;GUK1;HPRT1;NME1;NUDT9;PUDP;SAMHD1;TXN;UCKL1;UPP1</t>
  </si>
  <si>
    <t>Regulation of TP53 Activity</t>
  </si>
  <si>
    <t>AKT2;AKT3;BARD1;CCNG1;CDK5R1;CDKN2A;CHD3;CHD4;CSNK2B;EHMT2;EP300;GATAD2A;GATAD2B;HDAC2;HIPK1;HIPK2;ING5;KAT6A;MAPK14;MDM4;MEAF6;NUAK1;PDPK1;PIP4K2A;PIP4K2B;PIP4K2C;PML;PPP2CA;PPP2CB;PPP2R1A;PPP2R5C;PRKAB2;PRKAG2;PRMT5;RAD9A;RBBP4;RBBP7;RFFL;RICTOR;RPA3;RPS27A;SGK1;SSRP1;TAF1;TAF10;TAF13;TAF15;TAF9B;TP53BP2;TP53RK;UBA52;UBB;USP2;ZNF385A</t>
  </si>
  <si>
    <t>Regulation of TP53 Degradation</t>
  </si>
  <si>
    <t>AKT2;AKT3;CCNG1;CDKN2A;MDM4;PDPK1;PPP2CA;PPP2CB;PPP2R1A;PPP2R5C;RFFL;RICTOR;RPS27A;SGK1;UBA52;UBB;USP2</t>
  </si>
  <si>
    <t>Regulation of TP53 Expression and Deg...</t>
  </si>
  <si>
    <t>Regulation of TP53 Expression and Degradation</t>
  </si>
  <si>
    <t>RHO GTPases activate KTN1</t>
  </si>
  <si>
    <t>CDC42;KIF5A;KIF5B;KLC1;KLC2;KTN1;RHOA</t>
  </si>
  <si>
    <t>Nephrin family interactions</t>
  </si>
  <si>
    <t>ACTN2;ACTN4;FYN;IQGAP1;NCK1;PIK3CA;PIK3CB;PIK3R1;SPTAN1;SPTBN1;WASL</t>
  </si>
  <si>
    <t>Activation of AMPK downstream of NMDARs</t>
  </si>
  <si>
    <t>CALM1;CAMKK2;MAPT;PRKAB2;PRKAG2</t>
  </si>
  <si>
    <t>APC/C:Cdc20 mediated degradation of C...</t>
  </si>
  <si>
    <t>ANAPC11;ANAPC15;ANAPC5;ANAPC7;CDC26;CDC27;RPS27A;UBA52;UBB</t>
  </si>
  <si>
    <t>APC/C:Cdc20 mediated degradation of Cyclin B</t>
  </si>
  <si>
    <t>Macroautophagy</t>
  </si>
  <si>
    <t>ATG12;ATG14;ATG3;ATG4C;ATG4D;ATG9A;BECN1;CHMP3;CHMP4A;CHMP4B;CHMP7;CSNK2B;DYNC1H1;DYNC1I1;DYNC1I2;DYNC1LI2;DYNLL1;DYNLL2;EPAS1;FUNDC1;GABARAP;GABARAPL1;GABARAPL2;HDAC6;HSP90AA1;HSPA8;LAMTOR1;LAMTOR5;MAP1LC3A;MFN1;MTMR3;NBR1;PARK7;PIK3C3;PIK3R4;PINK1;PRKAB2;PRKAG2;RB1CC1;RHEB;RPS27A;RRAGA;TOMM20;TOMM22;TOMM40;TOMM5;TOMM6;TOMM7;TOMM70;TSC1;UBA52;UBB;UBE2V1;UVRAG;VCP;VDAC1;WDR45B;WIPI1</t>
  </si>
  <si>
    <t>Termination of translesion DNA synthesis</t>
  </si>
  <si>
    <t>ISG15;POLI;RPA3;RPS27A;UBA52;UBB;USP10</t>
  </si>
  <si>
    <t>Membrane binding and targetting of GA...</t>
  </si>
  <si>
    <t>RPS27A;TSG101;UBA52;UBAP1;UBB;VPS28;VPS37D</t>
  </si>
  <si>
    <t>Membrane binding and targetting of GAG proteins</t>
  </si>
  <si>
    <t>Synthesis And Processing Of GAG, GAGP...</t>
  </si>
  <si>
    <t>Synthesis And Processing Of GAG, GAGPOL Polyproteins</t>
  </si>
  <si>
    <t>Downregulation of ERBB2:ERBB3 signaling</t>
  </si>
  <si>
    <t>AKT2;AKT3;ERBB3;NRG1;RNF41;RPS27A;UBA52;UBB</t>
  </si>
  <si>
    <t>Fanconi Anemia Pathway</t>
  </si>
  <si>
    <t>FANCE;RPA3;RPS27A;UBA52;UBB</t>
  </si>
  <si>
    <t>NOTCH2 Activation and Transmission of...</t>
  </si>
  <si>
    <t>ADAM10;APH1A;CNTN1;JAG2;MIB1;NCSTN;NEURL1B;PSEN1;PSENEN;RPS27A;UBA52;UBB</t>
  </si>
  <si>
    <t>NOTCH2 Activation and Transmission of Signal to the Nucleus</t>
  </si>
  <si>
    <t>Protein methylation</t>
  </si>
  <si>
    <t>CALM1;HSPA8;METTL21A;RPS2;VCP</t>
  </si>
  <si>
    <t>Interleukin-1 signaling</t>
  </si>
  <si>
    <t>APP;BTRC;CUL1;FBXW11;HMGB1;IKBKG;IL1A;IL1B;IRAK1;MAP2K1;MAP2K4;NFKB2;NFKBIA;NKIRAS1;PSMA1;PSMA2;PSMA3;PSMA4;PSMB1;PSMB2;PSMB3;PSMB4;PSMB5;PSMB6;PSMB7;PSMB8;PSMC1;PSMC5;PSMC6;PSMD1;PSMD10;PSMD11;PSMD12;PSMD13;PSMD14;PSMD2;PSMD3;PSMD4;PSMD6;PSMD7;PSMD8;PSME1;PSME2;RBX1;RELA;RPS27A;S100B;SEM1;SKP1;TAB2;TOLLIP;UBA52;UBB;UBE2V1;USP14</t>
  </si>
  <si>
    <t>Translesion synthesis by Y family DNA...</t>
  </si>
  <si>
    <t>ISG15;POLI;RCHY1;RPA3;RPS27A;UBA52;UBB;USP10;VCP</t>
  </si>
  <si>
    <t>Translesion synthesis by Y family DNA polymerases bypasses lesions on DNA template</t>
  </si>
  <si>
    <t>Mitotic Prophase</t>
  </si>
  <si>
    <t>BANF1;CTDNEP1;EMD;ENSA;GOLGA2;GORASP1;H2AJ;H2AZ1;H2BC15;H2BC21;H2BC4;H3-3A;H4C1;LEMD3;LPIN1;LPIN2;MAPK1;MAPK3;NEK7;NUMA1;NUP58;NUP85;NUP98;PPP2CA;PPP2CB;PPP2R1A;PPP2R2D;PRKCA;PRKCB;RAB1A;RAB1B;RAB2A;RANBP2;SEH1L;USO1;VRK1</t>
  </si>
  <si>
    <t>Synthesis of IP3 and IP4 in the cytosol</t>
  </si>
  <si>
    <t>CALM1;INPP5B;INPP5J;INPPL1;ITPK1;ITPKB;OCRL;PLCB1;PLCB4;PLCH1;PTEN;SYNJ1</t>
  </si>
  <si>
    <t>GSK3B and BTRC:CUL1-mediated-degradat...</t>
  </si>
  <si>
    <t>BTRC;CUL1;GSK3B;NFE2L2;PSMA1;PSMA2;PSMA3;PSMA4;PSMB1;PSMB2;PSMB3;PSMB4;PSMB5;PSMB6;PSMB7;PSMB8;PSMC1;PSMC5;PSMC6;PSMD1;PSMD10;PSMD11;PSMD12;PSMD13;PSMD14;PSMD2;PSMD3;PSMD4;PSMD6;PSMD7;PSMD8;PSME1;PSME2;RBX1;RPS27A;SEM1;SKP1;UBA52;UBB</t>
  </si>
  <si>
    <t>GSK3B and BTRC:CUL1-mediated-degradation of NFE2L2</t>
  </si>
  <si>
    <t>RHOA GTPase cycle</t>
  </si>
  <si>
    <t>ABCD3;ABR;ACBD5;ANLN;ARAP2;ARHGAP1;ARHGAP21;ARHGAP22;ARHGAP23;ARHGAP26;ARHGAP29;ARHGAP32;ARHGAP35;ARHGAP44;ARHGAP5;ARHGDIA;ARHGEF1;ARHGEF10;ARHGEF12;ARHGEF2;ARHGEF25;ARHGEF3;ARHGEF40;ARHGEF7;ATP6AP1;BCAP31;C1QBP;CCDC115;DDRGK1;EMC3;FARP1;FLOT1;FLOT2;FMNL3;HMOX2;IQGAP1;KALRN;KTN1;MACO1;MCAM;MCF2;MCF2L;MYO9B;NGEF;PCDH7;PGRMC2;PIK3R1;PLEKHG3;RASGRF2;RHOA;RHPN2;ROCK2;RTKN;SLK;SNAP23;STARD13;STBD1;STX5;TEX2;TFRC;TIAM1;TRIO;VAMP3</t>
  </si>
  <si>
    <t>CLEC7A (Dectin-1) induces NFAT activa...</t>
  </si>
  <si>
    <t>AHCYL1;CALM1;ITPR2;NFATC2;PPP3CB;PPP3R1</t>
  </si>
  <si>
    <t>CLEC7A (Dectin-1) induces NFAT activation</t>
  </si>
  <si>
    <t>Negative regulation of NOTCH4 signaling</t>
  </si>
  <si>
    <t>CUL1;FBXW7;PSMA1;PSMA2;PSMA3;PSMA4;PSMB1;PSMB2;PSMB3;PSMB4;PSMB5;PSMB6;PSMB7;PSMB8;PSMC1;PSMC5;PSMC6;PSMD1;PSMD10;PSMD11;PSMD12;PSMD13;PSMD14;PSMD2;PSMD3;PSMD4;PSMD6;PSMD7;PSMD8;PSME1;PSME2;RBX1;RPS27A;SEM1;SKP1;UBA52;UBB;YWHAZ</t>
  </si>
  <si>
    <t>The role of GTSE1 in G2/M progression...</t>
  </si>
  <si>
    <t>HSP90AA1;HSP90AB1;MAPRE1;PSMA1;PSMA2;PSMA3;PSMA4;PSMB1;PSMB2;PSMB3;PSMB4;PSMB5;PSMB6;PSMB7;PSMB8;PSMC1;PSMC5;PSMC6;PSMD1;PSMD10;PSMD11;PSMD12;PSMD13;PSMD14;PSMD2;PSMD3;PSMD4;PSMD6;PSMD7;PSMD8;PSME1;PSME2;RPS27A;SEM1;UBA52;UBB</t>
  </si>
  <si>
    <t>The role of GTSE1 in G2/M progression after G2 checkpoint</t>
  </si>
  <si>
    <t>SCF(Skp2)-mediated degradation of p27...</t>
  </si>
  <si>
    <t>CDKN1B;CUL1;PSMA1;PSMA2;PSMA3;PSMA4;PSMB1;PSMB2;PSMB3;PSMB4;PSMB5;PSMB6;PSMB7;PSMB8;PSMC1;PSMC5;PSMC6;PSMD1;PSMD10;PSMD11;PSMD12;PSMD13;PSMD14;PSMD2;PSMD3;PSMD4;PSMD6;PSMD7;PSMD8;PSME1;PSME2;RPS27A;SEM1;SKP1;UBA52;UBB</t>
  </si>
  <si>
    <t>SCF(Skp2)-mediated degradation of p27/p21</t>
  </si>
  <si>
    <t>Assembly Of The HIV Virion</t>
  </si>
  <si>
    <t>FURIN;PPIA;RPS27A;TSG101;UBA52;UBAP1;UBB;VPS28;VPS37D</t>
  </si>
  <si>
    <t>Oxidative Stress Induced Senescence</t>
  </si>
  <si>
    <t>AGO1;BMI1;CBX4;CBX6;CDKN2A;E2F1;FOS;H2AJ;H2AZ1;H2BC15;H2BC21;H2BC4;H3-3A;H4C1;KDM6B;MAP2K4;MAP2K7;MAP3K5;MAP4K4;MAPK1;MAPK10;MAPK14;MAPK3;MAPK8;MAPK9;MAPKAPK2;MDM4;MINK1;PHC2;PHC3;RBBP4;RBBP7;RING1;RPS27A;SUZ12;TFDP1;TNIK;TNRC6A;TXN;UBA52;UBB</t>
  </si>
  <si>
    <t>Antigen activates B Cell Receptor (BC...</t>
  </si>
  <si>
    <t>AHCYL1;CALM1;FYN;GRB2;IGKC;ITPR2;NCK1;PIK3R1;SOS1</t>
  </si>
  <si>
    <t>Antigen activates B Cell Receptor (BCR) leading to generation of second messengers</t>
  </si>
  <si>
    <t>FLT3 Signaling</t>
  </si>
  <si>
    <t>AKT2;AKT3;CBL;CDKN1B;CSK;FOXO3;FYN;GAB2;GRAP2;GRB10;GRB2;KRAS;PIK3CA;PIK3R1;PTPN11;PTPRJ;RPS27A;SOS1;STAT5A;UBA52;UBB</t>
  </si>
  <si>
    <t>Oncogene Induced Senescence</t>
  </si>
  <si>
    <t>AGO1;CDKN2A;E2F1;ERF;MAPK1;MAPK3;MDM4;RPS27A;SP1;TFDP1;TNRC6A;UBA52;UBB</t>
  </si>
  <si>
    <t>Apoptotic execution phase</t>
  </si>
  <si>
    <t>ACIN1;ADD1;APC;BCAP31;BMX;CTNNB1;DNM1L;DSP;FNTA;GSN;H1-0;H1-2;H1-4;HMGB1;KPNB1;MAPT;PLEC;PTK2;SATB1;SPTAN1;STK24;VIM</t>
  </si>
  <si>
    <t>G1/S Transition</t>
  </si>
  <si>
    <t>AKT2;AKT3;CABLES1;CCNH;CDKN1B;CUL1;E2F1;E2F4;LIN37;MAX;MNAT1;PPP2CA;PPP2CB;PPP2R1A;PSMA1;PSMA2;PSMA3;PSMA4;PSMB1;PSMB2;PSMB3;PSMB4;PSMB5;PSMB6;PSMB7;PSMB8;PSMC1;PSMC5;PSMC6;PSMD1;PSMD10;PSMD11;PSMD12;PSMD13;PSMD14;PSMD2;PSMD3;PSMD4;PSMD6;PSMD7;PSMD8;PSME1;PSME2;RBBP4;RPA3;RPS27A;SEM1;SKP1;TFDP1;UBA52;UBB</t>
  </si>
  <si>
    <t>Late Phase of HIV Life Cycle</t>
  </si>
  <si>
    <t>CCNH;CCNK;CDK9;CHMP3;CHMP4A;CHMP4B;CHMP5;CHMP7;ELOA2;ELOB;ELOC;ERCC2;FURIN;GTF2A2;GTF2F1;MNAT1;NUP58;NUP85;NUP98;PDCD6IP;POLR2A;POLR2B;POLR2E;POLR2F;POLR2I;POLR2J;PPIA;RAN;RANBP1;RANBP2;RNMT;RPS27A;SEH1L;SSRP1;SUPT4H1;SUPT5H;TAF1;TAF10;TAF13;TAF15;TAF9B;TCEA1;TSG101;UBA52;UBAP1;UBB;VPS28;VPS37D;VPS4A;XPO1</t>
  </si>
  <si>
    <t>Degradation of GLI1 by the proteasome</t>
  </si>
  <si>
    <t>BTRC;CUL1;ITCH;PRKACA;PRKACB;PSMA1;PSMA2;PSMA3;PSMA4;PSMB1;PSMB2;PSMB3;PSMB4;PSMB5;PSMB6;PSMB7;PSMB8;PSMC1;PSMC5;PSMC6;PSMD1;PSMD10;PSMD11;PSMD12;PSMD13;PSMD14;PSMD2;PSMD3;PSMD4;PSMD6;PSMD7;PSMD8;PSME1;PSME2;RBX1;RPS27A;SEM1;SKP1;UBA52;UBB</t>
  </si>
  <si>
    <t>Insertion of tail-anchored proteins i...</t>
  </si>
  <si>
    <t>ALDH3A2;APP;CYB5A;EMD;GET1;GET3;GET4;HMOX1;SEC61B;SEC61G;SERP1;SGTA;STX1A;STX5;VAMP2;VAPA</t>
  </si>
  <si>
    <t>Insertion of tail-anchored proteins into the endoplasmic reticulum membrane</t>
  </si>
  <si>
    <t>G alpha (z) signalling events</t>
  </si>
  <si>
    <t>ADCY1;ADCY2;ADCY5;ADCY6;ADCY8;GNAI1;GNAI2;GNAI3;GNAS;GNAZ;GNB1;GNB2;GNG2;GNG7;PRKCA;PRKCB;PRKCE;RGS4</t>
  </si>
  <si>
    <t>Signaling by CSF3 (G-CSF)</t>
  </si>
  <si>
    <t>ELOB;ELOC;GAB2;GRB2;JAK1;JAK2;KRAS;PTPN11;RPS27A;SHC1;STAT1;STAT3;STAT5A;TYK2;UBA52;UBB;UBE2D2;UBE2D3</t>
  </si>
  <si>
    <t>Cellular responses to stimuli</t>
  </si>
  <si>
    <t>ACADVL;ACTR10;ACTR1A;ADD1;AGO1;AKT2;AKT3;ANAPC11;ANAPC15;ANAPC5;ANAPC7;ASNS;ATF4;ATOX1;ATP6V0B;ATP6V0C;ATP6V0D1;ATP6V1A;ATP6V1B2;ATP6V1D;ATP6V1E1;ATP6V1G1;ATP6V1H;BAG5;BLVRA;BMI1;BTRC;CABIN1;CALR;CAMK2A;CAMK2B;CAMK2D;CAMK2G;CAPZA1;CAPZA2;CAPZA3;CAPZB;CARM1;CBX4;CBX6;CCAR2;CCL2;CCS;CDC26;CDC27;CDKN1B;CDKN2A;CITED2;COX14;COX16;COX18;COX20;COX4I1;COX5A;COX5B;COX6A1;COX6B1;COX6C;COX7A2L;COX7B;COX7C;COX8A;CREBRF;CRYAB;CSNK2B;CSRP1;CUL1;CUL2;CUL3;CYBA;CYCS;DCTN1;DCTN2;DCTN3;DCTN5;DCTN6;DEPDC5;DNAJA1;DNAJA2;DNAJA4;DNAJB1;DNAJB11;DNAJB6;DNAJB9;DNAJC7;DYNC1H1;DYNC1I1;DYNC1I2;DYNC1LI2;DYNLL1;DYNLL2;E2F1;EHMT2;EIF2AK1;EIF2AK3;EIF2AK4;EIF2S2;EIF2S3;ELOB;ELOC;EP300;EPAS1;EPO;ERF;ERO1A;EXOSC1;EXOSC3;EXOSC4;EXOSC9;EXTL1;FAU;FBXL17;FKBP4;FKBP5;FLCN;FNIP2;FOS;G6PD;GCLC;GFPT1;GPX3;GRB10;GSK3A;GSK3B;GSTA3;GSTP1;H1-0;H1-2;H1-4;H2AJ;H2AZ1;H2BC15;H2BC21;H2BC4;H3-3A;H4C1;HBA1;HDAC6;HDGF;HELZ2;HERPUD1;HIF1A;HIF1AN;HIGD1A;HIRA;HM13;HMGA1;HMOX1;HMOX2;HSBP1;HSP90AA1;HSP90AB1;HSPA12A;HSPA13;HSPA2;HSPA4;HSPA4L;HSPA5;HSPA6;HSPA8;HSPA9;HSPB8;HSPH1;HYOU1;IGFBP7;IL1A;IL6;KDM6B;KHSRP;KLHDC3;LAMTOR1;LAMTOR5;MAP2K4;MAP2K7;MAP3K5;MAP4K4;MAPK1;MAPK10;MAPK14;MAPK3;MAPK8;MAPK9;MAPKAPK2;MBTPS1;MBTPS2;MDM4;MEF2C;MEF2D;MINK1;MIOS;MRPL18;MT1A;MT1M;MT1X;MT2A;MT3;NCOR1;NCOR2;NFE2L2;NFYB;NR3C1;NRIP1;NUP58;NUP85;NUP98;P4HB;PDIA6;PGD;PGR;PHC2;PHC3;PPARGC1A;PPP2R5B;PRDX1;PRDX2;PRDX3;PRDX5;PRDX6;PSMA1;PSMA2;PSMA3;PSMA4;PSMB1;PSMB2;PSMB3;PSMB4;PSMB5;PSMB6;PSMB7;PSMB8;PSMC1;PSMC5;PSMC6;PSMD1;PSMD10;PSMD11;PSMD12;PSMD13;PSMD14;PSMD2;PSMD3;PSMD4;PSMD6;PSMD7;PSMD8;PSME1;PSME2;PTGES3;RANBP2;RBBP4;RBBP7;RBX1;RELA;RHEB;RING1;RPA3;RPL10A;RPL11;RPL12;RPL13;RPL13A;RPL14;RPL15;RPL17;RPL18;RPL18A;RPL19;RPL21;RPL22;RPL22L1;RPL23;RPL24;RPL26;RPL26L1;RPL27;RPL27A;RPL28;RPL30;RPL31;RPL32;RPL34;RPL35;RPL35A;RPL36;RPL36A;RPL37;RPL37A;RPL38;RPL4;RPL41;RPL5;RPL6;RPL7;RPL7A;RPL8;RPL9;RPLP0;RPLP1;RPLP2;RPS10;RPS11;RPS12;RPS13;RPS14;RPS15;RPS15A;RPS16;RPS17;RPS18;RPS19;RPS19BP1;RPS2;RPS20;RPS21;RPS23;RPS24;RPS25;RPS26;RPS27;RPS27A;RPS27L;RPS29;RPS3;RPS3A;RPS4X;RPS5;RPS6;RPS6KA1;RPS6KA3;RPS7;RPS8;RPS9;RPSA;RRAGA;SEC31A;SEH1L;SEM1;SERP1;SHC1;SIN3A;SIN3B;SIRT1;SKP1;SLC46A1;SLC7A11;SMARCD3;SNCB;SOD2;SOD3;SP1;SRPRA;SRPRB;ST13;STAT3;STIP1;SUZ12;SYVN1;TACO1;TBL1XR1;TERF1;TERF2IP;TFDP1;TKT;TLN1;TNFRSF21;TNIK;TNRC6A;TPP1;TSPYL2;TXN;TXN2;TXNIP;UBA52;UBB;UBE2D2;UBE2D3;UBXN7;VCP;VEGFA;VHL;WFS1;WIPI1;XBP1;XPO1;YWHAE</t>
  </si>
  <si>
    <t>RHO GTPases activate CIT</t>
  </si>
  <si>
    <t>CDKN1B;DLG4;MYH10;MYH11;MYH9;MYL6;MYL9;PPP1CB;RHOA;RHOB</t>
  </si>
  <si>
    <t>Global Genome Nucleotide Excision Rep...</t>
  </si>
  <si>
    <t>CCNH;CETN2;COPS2;COPS3;COPS4;COPS5;COPS6;COPS8;CUL4B;DDB1;ERCC2;ERCC5;GPS1;MNAT1;PARP1;PIAS1;RAD23A;RAD23B;RBX1;RNF111;RPA3;RPS27A;RUVBL1;SUMO1;SUMO2;SUMO3;UBA52;UBB;UBE2I;UBE2V2;XPA;YY1</t>
  </si>
  <si>
    <t>Global Genome Nucleotide Excision Repair (GG-NER)</t>
  </si>
  <si>
    <t>PCP/CE pathway</t>
  </si>
  <si>
    <t>AP2A1;AP2A2;AP2B1;AP2M1;AP2S1;CLTA;CLTB;CLTC;FZD4;FZD6;PFN1;PRKCA;PRKCB;PSMA1;PSMA2;PSMA3;PSMA4;PSMB1;PSMB2;PSMB3;PSMB4;PSMB5;PSMB6;PSMB7;PSMB8;PSMC1;PSMC5;PSMC6;PSMD1;PSMD10;PSMD11;PSMD12;PSMD13;PSMD14;PSMD2;PSMD3;PSMD4;PSMD6;PSMD7;PSMD8;PSME1;PSME2;RAC3;RHOA;RPS27A;SEM1;UBA52;UBB</t>
  </si>
  <si>
    <t>Signaling by KIT in disease</t>
  </si>
  <si>
    <t>FYN;GRB2;JAK2;KRAS;PIK3CA;PIK3R1;SOS1;STAT1;STAT3;STAT5A</t>
  </si>
  <si>
    <t>Signaling by phosphorylated juxtamemb...</t>
  </si>
  <si>
    <t>Signaling by phosphorylated juxtamembrane, extracellular and kinase domain KIT mutants</t>
  </si>
  <si>
    <t>Activated NTRK2 signals through FRS2 ...</t>
  </si>
  <si>
    <t>FRS2;FRS3;GRB2;KRAS;NTRK2;PTPN11;SOS1</t>
  </si>
  <si>
    <t>Activated NTRK2 signals through FRS2 and FRS3</t>
  </si>
  <si>
    <t>PI3K/AKT Signaling in Cancer</t>
  </si>
  <si>
    <t>AKT2;AKT3;CD28;CD80;CD86;CDKN1B;ERBB3;FGF1;FGF2;FGFR1;FGFR2;FOXO3;FOXO4;FRS2;FYN;GAB1;GAB2;GRB2;GSK3A;GSK3B;KL;NR4A1;NRG1;NRG3;PDGFRA;PDPK1;PIK3CA;PIK3CB;PIK3R1;PTEN;PTPN11;RICTOR</t>
  </si>
  <si>
    <t>Voltage gated Potassium channels</t>
  </si>
  <si>
    <t>KCNA2;KCNAB1;KCNAB2;KCNAB3;KCNB1;KCNC1;KCNC2;KCND2;KCNF1;KCNH3;KCNH5;KCNQ2;KCNQ3;KCNQ5</t>
  </si>
  <si>
    <t>Infectious disease</t>
  </si>
  <si>
    <t>ABI1;ABI2;ACTR2;ACTR3;ADCY1;ADCY2;ADCY5;ADCY6;ADCY8;ADCYAP1;ADCYAP1R1;AGRN;AHCYL1;AKT2;AKT3;ANTXR1;AP1M1;AP1S1;AP1S2;AP2A1;AP2A2;AP2B1;AP2M1;AP2S1;ARF1;ARID4A;ARID4B;ARPC1A;ARPC1B;ARPC2;ARPC3;ARPC4;ARPC5;ATG14;ATP1A1;ATP1A2;ATP1A3;ATP1B1;ATP1B2;ATP1B3;ATP6V1H;B2M;BANF1;BECN1;BRD4;BRK1;BRMS1;BTRC;C3;C3AR1;CALCRL;CALM1;CALR;CANX;CASP1;CBL;CBX1;CCNH;CCNK;CCR5;CD163;CD28;CD4;CD8B;CD9;CDC42;CDK9;CHD3;CHD4;CHMP3;CHMP4A;CHMP4B;CHMP5;CHMP7;CLTA;CLTC;CNBP;CORO1A;CPSF4;CRBN;CRH;CRHR1;CTNNB1;CTNND1;CTSL;CUL3;CXCR4;CYBA;DAD1;DBP;DDOST;DDX5;DYNC1H1;DYNC1I1;DYNC1I2;DYNC1LI2;DYNLL1;DYNLL2;EIF2AK2;ELK1;ELMO1;ELMO2;ELOA2;ELOB;ELOC;ENO1;EPS15;ERCC2;FAU;FKBP1A;FKBP4;FNTA;FURIN;FXYD1;FXYD6;FXYD7;FYN;G3BP1;G3BP2;GANAB;GATAD2A;GATAD2B;GEMIN4;GEMIN7;GJA1;GNAI1;GNAI2;GNAI3;GNAS;GNAZ;GNB1;GNB2;GNG2;GNG7;GOLGA7;GPC1;GPHB5;GPS2;GRB2;GSK3A;GSK3B;GTF2A2;GTF2F1;H2AC12;H2AC21;H2BC15;H2BC21;H2BC4;H4C1;HDAC2;HGS;HLA-A;HLA-B;HLA-C;HLA-E;HLA-F;HLA-G;HMGA1;HMOX1;HNRNPK;HSP90AA1;HSP90AB1;HSPG2;IFIH1;IFNA6;IFNAR1;IFNAR2;IFNGR1;IFNGR2;IGHG2;IGHG3;IGHG4;IGKC;IKBKG;IL10;IL17A;IL18;IL1A;IL1B;IL6;IPO5;IRAK1;IRF3;IRF7;ISCU;ISG15;ITGA4;ITGB1;ITPR2;JAK1;JAK2;KDM1A;KPNA3;KPNB1;LARP1;MAGT1;MAN2A1;MAP2K1;MAP2K2;MAP2K4;MAP2K7;MAPK1;MAPK14;MAPK3;MAPK8;MASP2;MAVS;MGAT4A;MGAT4B;MGAT5;MNAT1;MRC1;MTA1;MTA3;MYH9;MYO5A;MYO9B;NCK1;NCKAP1;NCKIPSD;NCOR1;NCOR2;NFE2L2;NFKB2;NOS2;NPM1;NR3C1;NUP58;NUP85;NUP98;PABPN1;PACS1;PARP1;PARP14;PARP6;PDCD1;PDCD6IP;PDPK1;PGK1;PIK3C3;PIK3R4;PLK2;PML;POLR2A;POLR2B;POLR2E;POLR2F;POLR2I;POLR2J;PPIA;PRKACA;PRKACB;PRKAR1A;PRKAR1B;PRKAR2B;PRKCSH;PRMT1;PSIP1;PSMA1;PSMA2;PSMA3;PSMA4;PSMB1;PSMB2;PSMB3;PSMB4;PSMB5;PSMB6;PSMB7;PSMB8;PSMC1;PSMC5;PSMC6;PSMD1;PSMD10;PSMD11;PSMD12;PSMD13;PSMD14;PSMD2;PSMD3;PSMD4;PSMD6;PSMD7;PSMD8;PSME1;PSME2;PTGER2;PTGES3;PTHLH;PTK2;PTPN11;RAB5A;RAB7A;RAN;RANBP1;RANBP2;RBBP4;RBBP7;RBX1;RELA;RNMT;ROCK2;RPL10A;RPL11;RPL12;RPL13;RPL13A;RPL14;RPL15;RPL17;RPL18;RPL18A;RPL19;RPL21;RPL22;RPL22L1;RPL23;RPL24;RPL26;RPL26L1;RPL27;RPL27A;RPL28;RPL30;RPL31;RPL32;RPL34;RPL35;RPL35A;RPL36;RPL36A;RPL37;RPL37A;RPL38;RPL4;RPL41;RPL5;RPL6;RPL7;RPL7A;RPL8;RPL9;RPLP0;RPLP1;RPLP2;RPN1;RPN2;RPS10;RPS11;RPS12;RPS13;RPS14;RPS15;RPS15A;RPS16;RPS17;RPS18;RPS19;RPS2;RPS20;RPS21;RPS23;RPS24;RPS25;RPS26;RPS27;RPS27A;RPS27L;RPS29;RPS3;RPS3A;RPS4X;RPS5;RPS6;RPS7;RPS8;RPS9;RPSA;S1PR1;SAP18;SDC3;SEC23A;SEH1L;SEM1;SFPQ;SH3GL2;SH3GL3;SIGMAR1;SKP1;SLC25A4;SLC25A5;SMN1;SNAP25;SNF8;SNRPD1;SNRPD2;SNRPD3;SNRPE;SNRPF;SOS1;SRPK2;SSRP1;ST3GAL2;ST3GAL3;ST3GAL4;STAT1;STAT2;STX1A;STX1B;SUDS3;SUGT1;SUMO1;SUPT4H1;SUPT5H;SUZ12;SV2A;SV2B;SYT1;TAB2;TAF1;TAF10;TAF13;TAF15;TAF9B;TBL1XR1;TCEA1;TGFB1;TLR7;TLR8;TOMM70;TRAF3;TRIM28;TSG101;TUBB;TUFM;TUSC3;TXN;TXNIP;TYK2;UBA52;UBAP1;UBB;UBE2I;UBE2V1;UVRAG;VAMP1;VAMP2;VCP;VEGFA;VHL;VPS16;VPS25;VPS28;VPS33A;VPS37D;VPS41;VPS4A;WASF1;WASF3;WASL;WIPF1;WIPF3;XPO1;XRCC5;XRCC6;YWHAB;YWHAE;YWHAG;YWHAH;YWHAQ;YWHAZ;ZDHHC20;ZDHHC3;ZDHHC5</t>
  </si>
  <si>
    <t>DNA Damage Recognition in GG-NER</t>
  </si>
  <si>
    <t>CETN2;COPS2;COPS3;COPS4;COPS5;COPS6;COPS8;CUL4B;DDB1;GPS1;PARP1;RAD23A;RAD23B;RBX1;RPS27A;RUVBL1;UBA52;UBB;YY1</t>
  </si>
  <si>
    <t>MHC class II antigen presentation</t>
  </si>
  <si>
    <t>ACTR10;ACTR1A;AP1M1;AP1S1;AP1S2;AP2A1;AP2A2;AP2B1;AP2M1;AP2S1;ARF1;CANX;CAPZA1;CAPZA2;CAPZA3;CAPZB;CD74;CLTA;CLTC;CTSA;CTSB;CTSF;CTSH;CTSL;DCTN1;DCTN2;DCTN3;DCTN5;DCTN6;DNM1;DNM2;DNM3;DYNC1H1;DYNC1I1;DYNC1I2;DYNC1LI2;DYNLL1;DYNLL2;HLA-DMA;HLA-DMB;HLA-DOA;HLA-DOB;HLA-DPA1;HLA-DPB1;HLA-DQA1;HLA-DQA2;HLA-DQB1;HLA-DQB2;HLA-DRA;HLA-DRB1;IFI30;KIF3A;KIF3B;KIF3C;KIF5A;KIF5B;KIF5C;KIFAP3;KLC1;KLC2;OSBPL1A;RAB7A;SEC23A;SEC31A;SH3GL2;SPTBN2</t>
  </si>
  <si>
    <t>Autophagy</t>
  </si>
  <si>
    <t>ATG12;ATG14;ATG3;ATG4C;ATG4D;ATG9A;BECN1;CHMP3;CHMP4A;CHMP4B;CHMP7;CSNK2B;DYNC1H1;DYNC1I1;DYNC1I2;DYNC1LI2;DYNLL1;DYNLL2;EPAS1;FUNDC1;GABARAP;GABARAPL1;GABARAPL2;GFAP;HDAC6;HSP90AA1;HSP90AB1;HSPA8;LAMP2;LAMTOR1;LAMTOR5;MAP1LC3A;MFN1;MTMR3;NBR1;PARK7;PIK3C3;PIK3R4;PINK1;PRKAB2;PRKAG2;RB1CC1;RHEB;RNASE1;RPS27A;RRAGA;TOMM20;TOMM22;TOMM40;TOMM5;TOMM6;TOMM7;TOMM70;TSC1;TSG101;UBA52;UBAP1;UBB;UBE2V1;UVRAG;VCP;VDAC1;VPS28;VPS37D;WDR45B;WIPI1</t>
  </si>
  <si>
    <t>G alpha (q) signalling events</t>
  </si>
  <si>
    <t>ADRA1D;ANXA1;APP;ARHGEF25;CCK;DAGLB;DGKB;DGKE;DGKG;DGKZ;EDNRB;GAST;GNA11;GNAQ;GNB1;GNB2;GNG2;GNG7;GRB2;GRK2;GRM5;HTR2C;ITPR2;KALRN;KRAS;LPAR2;MAPK1;MAPK3;MGLL;MMP3;NTSR2;P2RY1;PIK3CA;PIK3R1;PLCB1;PLCB4;PRKCA;PRKCE;PROKR2;RGS2;RGS4;RGS5;RPS6KA1;RPS6KA3;SOS1;TAC1;TRIO</t>
  </si>
  <si>
    <t>Regulation of RAS by GAPs</t>
  </si>
  <si>
    <t>CUL3;KRAS;NF1;PSMA1;PSMA2;PSMA3;PSMA4;PSMB1;PSMB2;PSMB3;PSMB4;PSMB5;PSMB6;PSMB7;PSMB8;PSMC1;PSMC5;PSMC6;PSMD1;PSMD10;PSMD11;PSMD12;PSMD13;PSMD14;PSMD2;PSMD3;PSMD4;PSMD6;PSMD7;PSMD8;PSME1;PSME2;RASA1;RASAL2;RBX1;RPS27A;SEM1;SPRED1;SYNGAP1;UBA52;UBB</t>
  </si>
  <si>
    <t>TICAM1, RIP1-mediated IKK complex rec...</t>
  </si>
  <si>
    <t>IKBKG;RPS27A;TLR3;UBA52;UBB;UBE2D2;UBE2D3;UBE2V1</t>
  </si>
  <si>
    <t>TICAM1, RIP1-mediated IKK complex recruitment</t>
  </si>
  <si>
    <t>Constitutive Signaling by Ligand-Resp...</t>
  </si>
  <si>
    <t>CBL;CDC37;GAB1;GRB2;HSP90AA1;KRAS;PIK3CA;PIK3R1;RPS27A;SHC1;SOS1;UBA52;UBB</t>
  </si>
  <si>
    <t>Constitutive Signaling by Ligand-Responsive EGFR Cancer Variants</t>
  </si>
  <si>
    <t>Signaling by EGFR in Cancer</t>
  </si>
  <si>
    <t>Signaling by Ligand-Responsive EGFR V...</t>
  </si>
  <si>
    <t>Signaling by Ligand-Responsive EGFR Variants in Cancer</t>
  </si>
  <si>
    <t>Other interleukin signaling</t>
  </si>
  <si>
    <t>CD4;CSF1R;JAK1;PTPRZ1;SNAP25;STX1A;TYK2;VAMP2</t>
  </si>
  <si>
    <t>Constitutive Signaling by NOTCH1 HD D...</t>
  </si>
  <si>
    <t>ADAM10;JAG2;MIB1;NEURL1B;RPS27A;UBA52;UBB</t>
  </si>
  <si>
    <t>Constitutive Signaling by NOTCH1 HD Domain Mutants</t>
  </si>
  <si>
    <t>Signaling by NOTCH1 HD Domain Mutants...</t>
  </si>
  <si>
    <t>Signaling by NOTCH1 HD Domain Mutants in Cancer</t>
  </si>
  <si>
    <t>Cytoprotection by HMOX1</t>
  </si>
  <si>
    <t>BLVRA;CARM1;COX14;COX16;COX18;COX20;COX4I1;COX5A;COX5B;COX6A1;COX6B1;COX6C;COX7A2L;COX7B;COX7C;COX8A;CYCS;HBA1;HELZ2;HM13;HMOX1;HMOX2;NCOR1;NCOR2;NFE2L2;SIN3A;SIN3B;SMARCD3;STAT3;TACO1;TBL1XR1;TXNIP</t>
  </si>
  <si>
    <t>Creatine metabolism</t>
  </si>
  <si>
    <t>CKB;CKMT1A;GATM;SLC6A11;SLC6A8</t>
  </si>
  <si>
    <t>LDL clearance</t>
  </si>
  <si>
    <t>AP2A1;AP2A2;AP2B1;AP2M1;AP2S1;CLTA;CLTC;LIPA;NPC2</t>
  </si>
  <si>
    <t>Protein localization</t>
  </si>
  <si>
    <t>ABCD3;ACBD5;ACO2;AGPS;ALDH3A2;APP;ATAD1;ATP5F1A;ATP5F1B;ATP5MC1;CHCHD10;CHCHD2;CHCHD3;CHCHD5;CYB5A;CYC1;DHRS4;EMD;EPHX2;FIS1;GET1;GET3;GET4;GSTK1;HMOX1;HSD17B4;HSPA9;HSPD1;IDH3G;LONP2;MTX2;NDUFB8;NOS2;PAOX;PEX16;PMPCA;PMPCB;RPS27A;SCP2;SEC61B;SEC61G;SERP1;SGTA;SLC25A12;SLC25A13;SLC25A17;SLC25A4;STX1A;STX5;TIMM10B;TIMM13;TIMM23;TIMM8B;TIMM9;TOMM20;TOMM22;TOMM40;TOMM5;TOMM6;TOMM7;TOMM70;UBA52;UBB;UBE2D2;UBE2D3;USP9X;VAMP2;VAPA;VDAC1</t>
  </si>
  <si>
    <t>Transport to the Golgi and subsequent...</t>
  </si>
  <si>
    <t>ACTR10;ACTR1A;ANK2;ANK3;ANKRD28;ARF1;ARF3;ARF4;ARF5;ARFGAP3;B4GALT2;B4GALT5;B4GALT6;BET1;CAPZA1;CAPZA2;CAPZA3;CAPZB;CD59;CNIH1;CNIH2;COG2;COG5;COPA;COPB1;COPB2;COPE;COPG1;CSNK1D;CTSZ;DCTN1;DCTN2;DCTN3;DCTN5;DCTN6;DYNC1H1;DYNC1I1;DYNC1I2;DYNC1LI2;DYNLL1;DYNLL2;FOLR1;FUT3;GOLGA2;GORASP1;GOSR1;GRIA1;INS;MAN1C1;MAN2A1;MGAT4A;MGAT4B;MGAT5;MIA3;NAPA;NAPB;NAPG;NSF;PPP6C;PPP6R1;PPP6R3;RAB1A;RAB1B;SEC23A;SEC31A;SERPINA1;SPTAN1;SPTB;SPTBN1;SPTBN2;SPTBN4;ST3GAL4;ST8SIA3;STX17;STX5;TFG;TMED10;TMED9;TRAPPC1;TRAPPC3;TRAPPC4;TRAPPC5;TRAPPC9;USO1</t>
  </si>
  <si>
    <t>Transport to the Golgi and subsequent modification</t>
  </si>
  <si>
    <t>Signaling by WNT in cancer</t>
  </si>
  <si>
    <t>APC;CTBP1;CTBP2;CTNNB1;DKK1;FZD4;FZD6;GSK3B;LRP6;PPP2CA;PPP2CB;PPP2R1A;PPP2R5B;PPP2R5C;TCF7L2;TNKS;TNKS2</t>
  </si>
  <si>
    <t>Cyclin A/B1/B2 associated events duri...</t>
  </si>
  <si>
    <t>CCNH;LCMT1;MNAT1;PPME1;PPP2CA;PPP2CB;PPP2R1A;PPP2R2A;XPO1</t>
  </si>
  <si>
    <t>Cyclin A/B1/B2 associated events during G2/M transition</t>
  </si>
  <si>
    <t>MAP2K and MAPK activation</t>
  </si>
  <si>
    <t>APBB1IP;ARRB1;BRAF;CNKSR2;CSK;FN1;IQGAP1;KRAS;KSR2;MAP2K1;MAP2K2;MAPK1;MAPK3;PEBP1;RAF1;RAP1A;RAP1B;TLN1;VWF;YWHAB</t>
  </si>
  <si>
    <t>Signaling by high-kinase activity BRA...</t>
  </si>
  <si>
    <t>Signaling by high-kinase activity BRAF mutants</t>
  </si>
  <si>
    <t>FCGR3A-mediated IL10 synthesis</t>
  </si>
  <si>
    <t>ADCY1;ADCY2;ADCY5;ADCY6;ADCY8;AHCYL1;CALM1;FYN;IGHG2;IGHG3;IGHG4;IGKC;IL10;ITPR2;PRKACA;PRKACB;PRKAR1A;PRKAR1B;PRKAR2B</t>
  </si>
  <si>
    <t>G beta:gamma signalling through PI3Kg...</t>
  </si>
  <si>
    <t>AKT2;AKT3;GNB1;GNB2;GNG2;GNG7;PDPK1;RHOA</t>
  </si>
  <si>
    <t>G beta:gamma signalling through PI3Kgamma</t>
  </si>
  <si>
    <t>Inactivation of CSF3 (G-CSF) signaling</t>
  </si>
  <si>
    <t>ELOB;ELOC;JAK1;JAK2;RPS27A;STAT1;STAT3;STAT5A;TYK2;UBA52;UBB;UBE2D2;UBE2D3</t>
  </si>
  <si>
    <t>Cyclin D associated events in G1</t>
  </si>
  <si>
    <t>CCND2;CCND3;CCNH;CDKN1B;CDKN1C;CDKN2A;CUL1;E2F1;E2F4;JAK2;MNAT1;PPP2CA;PPP2CB;PPP2R1A;PPP2R2A;RPS27A;SKP1;TFDP1;UBA52;UBB</t>
  </si>
  <si>
    <t>G1 Phase</t>
  </si>
  <si>
    <t>Dual Incision in GG-NER</t>
  </si>
  <si>
    <t>CUL4B;DDB1;ERCC2;ERCC5;PARP1;RBX1;RPA3;RPS27A;UBA52;UBB;XPA</t>
  </si>
  <si>
    <t>Signaling by FLT3 ITD and TKD mutants</t>
  </si>
  <si>
    <t>BCL2L1;GAB2;GRB2;KRAS;PIK3CA;PIK3R1;PTPN11;SOS1;STAT5A</t>
  </si>
  <si>
    <t>Signaling by FGFR2</t>
  </si>
  <si>
    <t>BRAF;CBL;FGF1;FGF2;FGFR2;FRS2;FRS3;GAB1;GRB2;GTF2F1;HNRNPA1;HNRNPH1;HNRNPM;KRAS;MAPK1;MAPK3;PIK3CA;PIK3R1;POLR2A;POLR2B;POLR2E;POLR2F;POLR2I;POLR2J;PPP2CA;PPP2CB;PPP2R1A;PTBP1;PTPN11;RPS27A;SHC1;SOS1;TIA1;TIAL1;UBA52;UBB</t>
  </si>
  <si>
    <t>Netrin-1 signaling</t>
  </si>
  <si>
    <t>ABLIM1;AGAP2;CDC42;EZR;FYN;MAPK14;MAPK8;NCK1;NTN4;PAK1;PITPNA;PTK2;PTPN11;ROBO1;SLIT2;TRIO;UNC5A;UNC5B;WASL</t>
  </si>
  <si>
    <t>Negative regulators of DDX58/IFIH1 si...</t>
  </si>
  <si>
    <t>ATG12;IFIH1;IRF3;ISG15;ITCH;MAVS;OTUD5;PCBP2;RNF216;RPS27A;TAX1BP1;TRAF3;UBA52;UBB;UBE2D2;UBE2D3;UBE2K</t>
  </si>
  <si>
    <t>Negative regulators of DDX58/IFIH1 signaling</t>
  </si>
  <si>
    <t>Degradation of GLI2 by the proteasome</t>
  </si>
  <si>
    <t>BTRC;CUL1;GSK3B;PRKACA;PRKACB;PSMA1;PSMA2;PSMA3;PSMA4;PSMB1;PSMB2;PSMB3;PSMB4;PSMB5;PSMB6;PSMB7;PSMB8;PSMC1;PSMC5;PSMC6;PSMD1;PSMD10;PSMD11;PSMD12;PSMD13;PSMD14;PSMD2;PSMD3;PSMD4;PSMD6;PSMD7;PSMD8;PSME1;PSME2;RBX1;RPS27A;SEM1;SKP1;UBA52;UBB</t>
  </si>
  <si>
    <t>GLI3 is processed to GLI3R by the pro...</t>
  </si>
  <si>
    <t>GLI3 is processed to GLI3R by the proteasome</t>
  </si>
  <si>
    <t>G alpha (i) signalling events</t>
  </si>
  <si>
    <t>ADCY1;ADCY2;ADCY5;ADCY6;ADCY8;AHCYL1;ANXA1;APLNR;APP;C3;C3AR1;CALM1;CAMK2A;CAMK2B;CAMK2D;CAMK2G;CAMK4;CAMKK2;CCR2;CCR4;CCR5;CCR6;CCR7;CX3CR1;CXCL11;CXCL9;CXCR3;CXCR4;GABBR1;GABBR2;GALR3;GNA11;GNAI1;GNAI2;GNAI3;GNAL;GNAQ;GNAS;GNAZ;GNB1;GNB2;GNG2;GNG7;GPR37;GPR37L1;GRK2;GRM8;HCAR1;HEBP1;HTR1E;ITPR2;LPAR2;MAPK1;MTNR1A;NPB;NPY;OPRL1;P2RY12;PDE1B;PDE4A;PDE4D;PLCB1;PLCB4;PPP1CA;PPP1R1B;PPP2CA;PPP2CB;PPP2R1A;PPP3CB;PPP3R1;PRKACA;PRKACB;PRKAR1A;PRKAR1B;PRKAR2B;PRKCA;RGS14;RGS4;RGS5;RGS7;S1PR5;SST;SSTR5;TAS1R3</t>
  </si>
  <si>
    <t>PKA activation in glucagon signalling</t>
  </si>
  <si>
    <t>ADCY1;ADCY2;ADCY5;ADCY6;ADCY8;GNAS;PRKACA;PRKACB;PRKAR1A;PRKAR1B;PRKAR2B</t>
  </si>
  <si>
    <t>RHO GTPases Activate ROCKs</t>
  </si>
  <si>
    <t>CFL1;LIMK1;MYH10;MYH11;MYH9;MYL6;MYL9;PAK1;PPP1CB;RHOA;RHOB;ROCK2</t>
  </si>
  <si>
    <t>Adaptive Immune System</t>
  </si>
  <si>
    <t>ACTR10;ACTR1A;AHCYL1;AKT2;AKT3;ANAPC11;ANAPC13;ANAPC5;ANAPC7;AP1M1;AP1S1;AP1S2;AP2A1;AP2A2;AP2B1;AP2M1;AP2S1;AREL1;ARF1;ARIH2;ASB1;ASB6;ASB8;ATG14;B2M;BECN1;BLMH;BTBD1;BTBD6;BTN3A1;BTRC;C3;CALM1;CALR;CANX;CAPZA1;CAPZA2;CAPZA3;CAPZB;CD14;CD200;CD28;CD3D;CD3E;CD4;CD40;CD74;CD80;CD81;CD86;CD8A;CD8B;CD99;CDC26;CDC27;CDC34;CDC42;CLTA;CLTC;COLEC12;CSK;CTSA;CTSB;CTSF;CTSH;CTSL;CUL1;CUL2;CUL3;CYBA;DCTN1;DCTN2;DCTN3;DCTN5;DCTN6;DNM1;DNM2;DNM3;DTX3L;DYNC1H1;DYNC1I1;DYNC1I2;DYNC1LI2;DYNLL1;DYNLL2;ELOB;ELOC;EVL;FBXL16;FBXL19;FBXL3;FBXL5;FBXO11;FBXO2;FBXO21;FBXO22;FBXO32;FBXW11;FBXW2;FBXW4;FBXW7;FKBP1A;FYN;GRAP2;GRB2;HECTD1;HECTD2;HERC4;HERC6;HLA-A;HLA-B;HLA-C;HLA-DMA;HLA-DMB;HLA-DOA;HLA-DOB;HLA-DPA1;HLA-DPB1;HLA-DQA1;HLA-DQA2;HLA-DQB1;HLA-DQB2;HLA-DRA;HLA-DRB1;HLA-E;HLA-F;HLA-G;HMGB1;HSPA5;HUWE1;ICAM1;IFI30;IGKC;IKBKG;ITCH;ITGA4;ITGAL;ITGB1;ITGB2;ITGB7;ITPR2;KIF3A;KIF3B;KIF3C;KIF5A;KIF5B;KIF5C;KIFAP3;KIR3DL1;KLC1;KLC2;KLHL2;KRAS;LILRB2;LNX1;LTN1;MADCAM1;MEX3C;MKRN1;MRC1;NCK1;NFATC2;NFKBIA;NPDC1;NPEPPS;OSBPL1A;PAK1;PAK3;PDCD1;PDCD1LG2;PDPK1;PIANP;PIK3C3;PIK3CA;PIK3CB;PIK3R1;PIK3R4;PILRA;PILRB;PJA2;PPIA;PPP2CA;PPP2CB;PPP2R1A;PPP2R5B;PPP2R5C;PPP3CB;PPP3R1;PRKACA;PRKACB;PRKCB;PSMA1;PSMA2;PSMA3;PSMA4;PSMB1;PSMB2;PSMB3;PSMB4;PSMB5;PSMB6;PSMB7;PSMB8;PSMC1;PSMC5;PSMC6;PSMD1;PSMD10;PSMD11;PSMD12;PSMD13;PSMD14;PSMD2;PSMD3;PSMD4;PSMD6;PSMD7;PSMD8;PSME1;PSME2;PTEN;PTPN11;PTPRJ;RAB7A;RAF1;RAP1A;RAP1B;RAP1GAP;RAPGEF4;RASGRP3;RBBP6;RBCK1;RBX1;RCHY1;RELA;RICTOR;RLIM;RNF111;RNF115;RNF130;RNF14;RNF19A;RNF220;RNF41;RNF6;RPS27A;S100A1;SEC23A;SEC31A;SEC61A1;SEC61A2;SEC61B;SEC61G;SELL;SEM1;SH3GL2;SIPA1;SKP1;SNAP23;SOS1;SPTBN2;STUB1;TAB2;TAPBP;THOP1;TRAF7;TRIM37;TRIM9;TRIP12;TYROBP;UBA1;UBA3;UBA5;UBA52;UBB;UBE2B;UBE2D2;UBE2D3;UBE2D4;UBE2E2;UBE2E3;UBE2G1;UBE2H;UBE2K;UBE2L3;UBE2M;UBE2Q1;UBE2V1;UBE2V2;UBE2W;UBE2Z;UBE3C;UBR2;UBR4;VAMP3;VAMP8;VASP;VCAM1;VHL;WSB1;WWP1;YWHAB;YWHAZ;ZBTB16;ZNRF2</t>
  </si>
  <si>
    <t>Adherens junctions interactions</t>
  </si>
  <si>
    <t>CADM1;CADM2;CADM3;CDH11;CDH13;CDH2;CTNNA1;CTNNB1;CTNND1;NECTIN1;NECTIN3</t>
  </si>
  <si>
    <t>Myogenesis</t>
  </si>
  <si>
    <t>BNIP2;CDC42;CDH2;CTNNA1;CTNNA2;CTNNB1;MAPK14;MEF2A;MEF2C;MEF2D;SPAG9;TCF4</t>
  </si>
  <si>
    <t>Energy dependent regulation of mTOR b...</t>
  </si>
  <si>
    <t>CAB39;LAMTOR1;LAMTOR5;PPM1A;PRKAB2;PRKAG2;RHEB;RRAGA;STRADA;TSC1</t>
  </si>
  <si>
    <t>Energy dependent regulation of mTOR by LKB1-AMPK</t>
  </si>
  <si>
    <t>Regulation of RUNX2 expression and ac...</t>
  </si>
  <si>
    <t>CUL1;FBXW7;GSK3B;NR3C1;PPARGC1A;PSMA1;PSMA2;PSMA3;PSMA4;PSMB1;PSMB2;PSMB3;PSMB4;PSMB5;PSMB6;PSMB7;PSMB8;PSMC1;PSMC5;PSMC6;PSMD1;PSMD10;PSMD11;PSMD12;PSMD13;PSMD14;PSMD2;PSMD3;PSMD4;PSMD6;PSMD7;PSMD8;PSME1;PSME2;RBX1;RPS27A;SEM1;SKP1;STAT1;STUB1;TWIST1;UBA52;UBB;WWP1</t>
  </si>
  <si>
    <t>Regulation of RUNX2 expression and activity</t>
  </si>
  <si>
    <t>RAC2 GTPase cycle</t>
  </si>
  <si>
    <t>ABI1;ABI2;ABR;ARHGAP1;ARHGAP17;ARHGAP21;ARHGAP26;ARHGAP32;ARHGAP35;ARHGDIA;ARMCX3;BRK1;CDC42;CDC42EP1;CYBA;DOCK10;DOCK3;DOCK4;EMD;GIT1;IQGAP1;ITGB1;LAMTOR1;LEMD3;MCAM;MCF2;NCKAP1;PAK1;PGRMC2;PIK3CA;PIK3R1;PLD2;RAB7A;STBD1;TAOK3;TFRC;TIAM1;TRIO;VAMP3</t>
  </si>
  <si>
    <t>Sensory Perception</t>
  </si>
  <si>
    <t>AGRN;APOE;ATP2B1;ATP2B2;BSN;CABP1;CACNA2D2;CACNB2;CALM1;CAPZA1;CAPZA2;CAPZB;CNGA1;CTBP2;DHRS3;DNAJC5;EPB41L1;EPB41L3;EZR;FNTA;GNAL;GNB1;GPC1;GSN;HSPG2;KCNJ2;KCNMA1;LHX2;LRP1;METAP2;MPP1;MSN;MYH9;MYO7A;NAPEPLD;OR10AC1;OR14A2;OR4F6;OR51B6;OR56A5;OR8U9;OTOP1;PCLO;PRKCA;RAB3A;RBP1;RDH10;RDX;RETSAT;SCN1B;SCN2A;SCN4B;SCNN1A;SDC3;SNAP25;SPTAN1;SPTBN1;STX1A;SYN1;SYP;TAS1R3;TTR;VAMP2</t>
  </si>
  <si>
    <t>Prevention of phagosomal-lysosomal fu...</t>
  </si>
  <si>
    <t>CORO1A;HGS;RAB5A;RAB7A;RPS27A;UBA52;UBB</t>
  </si>
  <si>
    <t>Prevention of phagosomal-lysosomal fusion</t>
  </si>
  <si>
    <t>Leishmania infection</t>
  </si>
  <si>
    <t>ABI1;ABI2;ACTR2;ACTR3;ADCY1;ADCY2;ADCY5;ADCY6;ADCY8;ADCYAP1;ADCYAP1R1;AHCYL1;ARPC1A;ARPC1B;ARPC2;ARPC3;ARPC4;ARPC5;BRK1;C3;C3AR1;CALCRL;CALM1;CASP1;CD163;CDC42;CRH;CRHR1;CYBA;ELMO1;ELMO2;FURIN;FYN;GNAI1;GNAI2;GNAI3;GNAS;GNAZ;GNB1;GNB2;GNG2;GNG7;GPHB5;GRB2;HMOX1;HSP90AB1;IGHG2;IGHG3;IGHG4;IGKC;IL10;IL18;IL1A;IL1B;IL6;ITPR2;MAPK1;MAPK14;MAPK3;MAPK8;MYH9;MYO5A;MYO9B;NCK1;NCKAP1;NCKIPSD;NFKB2;PLK2;PRKACA;PRKACB;PRKAR1A;PRKAR1B;PRKAR2B;PTGER2;PTHLH;PTK2;RELA;SUGT1;TXN;TXNIP;WASF1;WASF3;WASL;WIPF1;WIPF3</t>
  </si>
  <si>
    <t>BBSome-mediated cargo-targeting to ci...</t>
  </si>
  <si>
    <t>CCT2;CCT3;CCT4;CCT5;CCT8;MKKS;TCP1</t>
  </si>
  <si>
    <t>BBSome-mediated cargo-targeting to cilium</t>
  </si>
  <si>
    <t>Hedgehog 'off' state</t>
  </si>
  <si>
    <t>ADCY1;ADCY2;ADCY5;ADCY6;ADCY8;BTRC;CUL1;GNAS;GSK3B;IFT57;ITCH;KIF3A;OFD1;PRKACA;PRKACB;PRKAR1A;PRKAR1B;PRKAR2B;PSMA1;PSMA2;PSMA3;PSMA4;PSMB1;PSMB2;PSMB3;PSMB4;PSMB5;PSMB6;PSMB7;PSMB8;PSMC1;PSMC5;PSMC6;PSMD1;PSMD10;PSMD11;PSMD12;PSMD13;PSMD14;PSMD2;PSMD3;PSMD4;PSMD6;PSMD7;PSMD8;PSME1;PSME2;PTCH1;RBX1;RPS27A;SEM1;SKP1;UBA52;UBB</t>
  </si>
  <si>
    <t>Regulation of RUNX1 Expression and Ac...</t>
  </si>
  <si>
    <t>AGO1;CCND2;CCND3;PML;PTPN11;TNRC6A</t>
  </si>
  <si>
    <t>Regulation of RUNX1 Expression and Activity</t>
  </si>
  <si>
    <t>Ovarian tumor domain proteases</t>
  </si>
  <si>
    <t>APC;IFIH1;IKBKG;MAVS;OTUB1;OTUD5;PTEN;RHOA;RPS27A;TRAF3;UBA52;UBB;VCP</t>
  </si>
  <si>
    <t>RAS processing</t>
  </si>
  <si>
    <t>ABHD17A;ABHD17B;BCL2L1;CALM1;FNTA;GOLGA7;ICMT;KRAS</t>
  </si>
  <si>
    <t>Thromboxane signalling through TP rec...</t>
  </si>
  <si>
    <t>AAMP;GNA11;GNAQ;GNB1;GNB2;GNG2;GNG7</t>
  </si>
  <si>
    <t>Thromboxane signalling through TP receptor</t>
  </si>
  <si>
    <t>TICAM1,TRAF6-dependent induction of T...</t>
  </si>
  <si>
    <t>RPS27A;TAB2;TLR3;UBA52;UBB</t>
  </si>
  <si>
    <t>TICAM1,TRAF6-dependent induction of TAK1 complex</t>
  </si>
  <si>
    <t>Post-translational protein modification</t>
  </si>
  <si>
    <t>ACTR10;ACTR1A;ADAM10;ADAMTS4;AGBL5;AGTPBP1;ALG12;ALPG;AMFR;ANK2;ANK3;ANKRD28;APC;APLP2;APOE;APP;ARF1;ARF3;ARF4;ARF5;ARFGAP3;ARRB1;ASB1;ASB6;ASB8;ATXN3;ATXN7;B3GLCT;B3GNTL1;B4GALT2;B4GALT5;B4GALT6;B4GAT1;BAP1;BARD1;BECN1;BET1;BMI1;BTBD1;BTBD6;BTRC;C3;CALM1;CALR;CAND1;CANX;CAPZA1;CAPZA2;CAPZA3;CAPZB;CBX4;CBX5;CCP110;CD59;CDC34;CDC73;CDH2;CDKN2A;CETN2;CHD3;CHGB;CHML;CMAS;CNIH1;CNIH2;COG2;COG5;COMMD2;COMMD3;COMMD4;COMMD6;COMMD9;COPA;COPB1;COPB2;COPE;COPG1;COPS2;COPS3;COPS4;COPS5;COPS6;COPS8;CP;CSNK1D;CST3;CTBP1;CTSA;CTSZ;CUL1;CUL2;CUL3;CUL4B;DAD1;DCAF11;DCAF8;DCTN1;DCTN2;DCTN3;DCTN5;DCTN6;DCUN1D1;DCUN1D4;DDB1;DDOST;DDX17;DDX5;DERL1;DNMT1;DPH1;DPH3;DPM1;DPM3;DYNC1H1;DYNC1I1;DYNC1I2;DYNC1LI2;DYNLL1;DYNLL2;EDEM3;EIF5A;EIF5A2;ELOB;ELOC;EP300;EPAS1;FAM20C;FBXL16;FBXL19;FBXL3;FBXL5;FBXO11;FBXO2;FBXO21;FBXO22;FBXO32;FBXW11;FBXW2;FBXW4;FBXW7;FEM1B;FKBP8;FN1;FN3K;FOLR1;FOXO4;FURIN;FUT3;GALNT18;GALNT2;GALNTL5;GANAB;GAS6;GATA3;GFPT1;GFUS;GMPPA;GOLGA2;GOLM1;GORASP1;GOSR1;GP2;GPS1;GRIA1;H2AC12;H2AC21;H2BC15;H2BC21;H2BC4;H4C1;HCFC1;HDAC2;HGS;HIF1A;HIPK2;HLA-A;HLA-B;HNRNPK;HSPA8;ICMT;IFIH1;IGFBP3;IGFBP4;IGFBP5;IGFBP7;IKBKG;IL33;IL6;INS;JOSD1;JOSD2;KAT2A;KAT2B;KLHL2;KTN1;LAMB1;LAMB2;LARGE1;LEO1;LGALS1;LSAMP;LY6H;LYPD4;LYPD6B;MAGT1;MAN1C1;MAN2A1;MARCHF6;MAT2B;MAVS;MBD1;MBTPS1;MDC1;MDM4;METTL21A;MGAT4A;MGAT4B;MGAT5;MIA3;MLEC;MRTFA;MTA1;MUC16;MUC5B;NAPA;NAPB;NAPG;NCOR2;NEDD8;NEGR1;NFE2L2;NFKB2;NFKBIA;NPM1;NR3C1;NRIP1;NRN1;NSF;NSMCE2;NTNG1;NUB1;NUCB1;NUP58;NUP85;NUP98;NUS1;OGT;OPCML;OS9;OTUB1;OTUD5;P4HB;PAF1;PARK7;PARP1;PDIA6;PGR;PHC2;PHC3;PIAS1;PIAS2;PIAS4;PIGG;PIGK;PIGN;PIGS;PIGT;PIGY;PML;PMM1;POLB;POMK;PPARGC1A;PPP6C;PPP6R1;PPP6R3;PRKCSH;PROS1;PSMA1;PSMA2;PSMA3;PSMA4;PSMB1;PSMB2;PSMB3;PSMB4;PSMB5;PSMB6;PSMB7;PSMB8;PSMC1;PSMC5;PSMC6;PSMD1;PSMD10;PSMD11;PSMD12;PSMD13;PSMD14;PSMD2;PSMD3;PSMD4;PSMD6;PSMD7;PSMD8;PSME1;PSME2;PTEN;PTP4A2;PUM2;RAB11A;RAB11B;RAB12;RAB14;RAB15;RAB18;RAB1A;RAB1B;RAB21;RAB25;RAB26;RAB2A;RAB30;RAB31;RAB33A;RAB3A;RAB3C;RAB4A;RAB5A;RAB5C;RAB6B;RAB7A;RAB8B;RAD21;RAD23A;RAD23B;RANBP2;RBBP7;RBX1;RCN1;RELA;RHOA;RING1;RNF103;RNF146;RNF181;RNF40;RNF5;RPN1;RPN2;RPS2;RPS27A;RRAGA;RUVBL1;SAFB;SATB1;SATB2;SCG2;SCG3;SEC23A;SEC31A;SEH1L;SEL1L;SEM1;SENP1;SENP2;SERPINA1;SERPIND1;SIN3A;SKP1;SLC17A5;SMAD2;SMAD4;SMAD7;SMC1A;SNX3;SOCS5;SP3;SPARCL1;SPP1;SPTAN1;SPTB;SPTBN1;SPTBN2;SPTBN4;SRD5A3;ST3GAL2;ST3GAL3;ST3GAL4;ST3GAL5;ST3GAL6;ST6GALNAC6;ST8SIA3;ST8SIA5;STAG2;STAMBPL1;STX17;STX5;SUDS3;SUMO1;SUMO2;SUMO3;SUZ12;SYVN1;TAF10;TAF9B;TF;TFG;TGFB1;TGFBR1;TGFBR2;TGOLN2;THRA;THRB;THSD7A;THY1;TIMP1;TMED10;TMED9;TNKS;TNKS2;TOMM20;TOMM70;TOP1;TOP2B;TP53BP1;TPGS2;TPST1;TRAF3;TRAPPC1;TRAPPC3;TRAPPC4;TRAPPC5;TRAPPC9;TRIM28;TTLL12;TTLL3;TTLL7;TUBA1C;TUBB2A;TUBB2B;TUBB4B;TULP4;TUSC3;UBA1;UBA3;UBA52;UBB;UBE2B;UBE2D2;UBE2D3;UBE2E3;UBE2G1;UBE2H;UBE2I;UBE2K;UBE2L3;UBE2M;UBE2V2;UBE2W;UBE2Z;UBXN7;UCHL1;UCHL5;USO1;USP10;USP11;USP12;USP14;USP15;USP16;USP17L3;USP19;USP2;USP22;USP25;USP34;USP4;USP48;USP5;USP9X;VCAN;VCP;VDAC1;VDAC2;VDAC3;VGF;VHL;WAC;WDR5;WFS1;WSB1;YY1;ZBTB16;ZNF350</t>
  </si>
  <si>
    <t>Signaling by the B Cell Receptor (BCR)</t>
  </si>
  <si>
    <t>AHCYL1;BTRC;CALM1;CUL1;FBXW11;FKBP1A;FYN;GRB2;IGKC;IKBKG;ITPR2;KRAS;NCK1;NFATC2;NFKBIA;PIK3R1;PPIA;PPP3CB;PPP3R1;PRKCB;PSMA1;PSMA2;PSMA3;PSMA4;PSMB1;PSMB2;PSMB3;PSMB4;PSMB5;PSMB6;PSMB7;PSMB8;PSMC1;PSMC5;PSMC6;PSMD1;PSMD10;PSMD11;PSMD12;PSMD13;PSMD14;PSMD2;PSMD3;PSMD4;PSMD6;PSMD7;PSMD8;PSME1;PSME2;RASGRP3;RELA;RPS27A;SEM1;SKP1;SOS1;UBA52;UBB</t>
  </si>
  <si>
    <t>Complex I biogenesis</t>
  </si>
  <si>
    <t>ACAD9;COA1;NDUFA1;NDUFA10;NDUFA11;NDUFA13;NDUFA3;NDUFA5;NDUFAB1;NDUFAF3;NDUFAF5;NDUFAF7;NDUFB10;NDUFB11;NDUFB2;NDUFB3;NDUFB4;NDUFB6;NDUFB7;NDUFB8;NDUFB9;NDUFS2;NDUFS3;NDUFS4;NDUFS5;NDUFS6;NDUFV1;NDUFV2;NDUFV3;NUBPL;TMEM126B</t>
  </si>
  <si>
    <t>Semaphorin interactions</t>
  </si>
  <si>
    <t>ARHGAP35;ARHGEF12;CD72;CDK5R1;CFL1;CRMP1;DPYSL2;DPYSL3;FYN;GSK3B;HSP90AA1;HSP90AB1;ITGB1;LIMK1;MYH10;MYH11;MYH9;MYL6;MYL9;PAK1;PAK3;PLXNA3;PLXNB1;PLXNB3;PLXNC1;PLXND1;RHOA;RHOB;ROCK2;SEMA4D;SEMA6A;SEMA6D;TLN1;TYROBP</t>
  </si>
  <si>
    <t>Programmed Cell Death</t>
  </si>
  <si>
    <t>ACIN1;ADD1;AKT2;AKT3;APC;APPL1;BCAP31;BCL2L1;BMX;C1QBP;CASP1;CASP5;CD14;CDC37;CDKN2A;CHMP3;CHMP4A;CHMP4B;CHMP7;CTNNB1;CYCS;DNM1L;DSP;DYNLL1;DYNLL2;E2F1;FLOT1;FLOT2;FNTA;GSN;GZMB;H1-0;H1-2;H1-4;HMGB1;HSP90AA1;IL18;IL1A;IL1B;IRF1;IRF2;KPNB1;MAGED1;MAPK1;MAPK3;MAPK8;MAPT;OGT;OPA1;PDCD6IP;PLEC;PPP3R1;PSMA1;PSMA2;PSMA3;PSMA4;PSMB1;PSMB2;PSMB3;PSMB4;PSMB5;PSMB6;PSMB7;PSMB8;PSMC1;PSMC5;PSMC6;PSMD1;PSMD10;PSMD11;PSMD12;PSMD13;PSMD14;PSMD2;PSMD3;PSMD4;PSMD6;PSMD7;PSMD8;PSME1;PSME2;PTK2;RPS27A;SATB1;SDCBP;SEM1;SEPTIN4;SPTAN1;STAT3;STK24;STUB1;TFDP1;TP53BP2;UBA52;UBB;UNC5A;UNC5B;VIM;XIAP;YWHAB;YWHAE;YWHAG;YWHAH;YWHAQ;YWHAZ</t>
  </si>
  <si>
    <t>Class C/3 (Metabotropic glutamate/phe...</t>
  </si>
  <si>
    <t>GABBR1;GABBR2;GRM5;GRM8;TAS1R3</t>
  </si>
  <si>
    <t>Class C/3 (Metabotropic glutamate/pheromone receptors)</t>
  </si>
  <si>
    <t>Interactions of Vpr with host cellula...</t>
  </si>
  <si>
    <t>BANF1;HMGA1;NUP58;NUP85;NUP98;PSIP1;RANBP2;SEH1L;SLC25A4;SLC25A5</t>
  </si>
  <si>
    <t>Interactions of Vpr with host cellular proteins</t>
  </si>
  <si>
    <t>2-LTR circle formation</t>
  </si>
  <si>
    <t>BANF1;HMGA1;PSIP1;XRCC5;XRCC6</t>
  </si>
  <si>
    <t>Activation of GABAB receptors</t>
  </si>
  <si>
    <t>ADCY1;ADCY2;ADCY5;ADCY6;ADCY8;GABBR1;GABBR2;GNAI1;GNAI2;GNAI3;GNAL;GNB1;GNB2;GNG2;GNG7;KCNJ2;KCNJ9</t>
  </si>
  <si>
    <t>GABA B receptor activation</t>
  </si>
  <si>
    <t>Signalling to ERKs</t>
  </si>
  <si>
    <t>BRAF;CRKL;FRS2;GRB2;KIDINS220;KRAS;MAP2K1;MAP2K2;MAPK1;MAPK14;MAPK3;MAPKAPK2;NGF;RALA;RALGDS;RAP1A;RAPGEF1;RIT1;SHC1;SOS1;YWHAB</t>
  </si>
  <si>
    <t>Glycogen synthesis</t>
  </si>
  <si>
    <t>EPM2A;PPP1R3C;RPS27A;UBA52;UBB;UGP2</t>
  </si>
  <si>
    <t>DNA Damage Bypass</t>
  </si>
  <si>
    <t>CUL4B;DDB1;ISG15;POLI;RBX1;RCHY1;RPA3;RPS27A;UBA52;UBB;UBE2B;USP10;VCP</t>
  </si>
  <si>
    <t>Mitochondrial protein import</t>
  </si>
  <si>
    <t>ACO2;ATP5F1A;ATP5F1B;ATP5MC1;CHCHD10;CHCHD2;CHCHD3;CHCHD5;CYC1;HSPA9;HSPD1;IDH3G;MTX2;NDUFB8;PMPCA;PMPCB;SLC25A12;SLC25A13;SLC25A4;TIMM10B;TIMM13;TIMM23;TIMM8B;TIMM9;TOMM20;TOMM22;TOMM40;TOMM5;TOMM6;TOMM7;TOMM70;VDAC1</t>
  </si>
  <si>
    <t>Downstream signaling events of B Cell...</t>
  </si>
  <si>
    <t>BTRC;CALM1;CUL1;FBXW11;FKBP1A;IKBKG;KRAS;NFATC2;NFKBIA;PPIA;PPP3CB;PPP3R1;PRKCB;PSMA1;PSMA2;PSMA3;PSMA4;PSMB1;PSMB2;PSMB3;PSMB4;PSMB5;PSMB6;PSMB7;PSMB8;PSMC1;PSMC5;PSMC6;PSMD1;PSMD10;PSMD11;PSMD12;PSMD13;PSMD14;PSMD2;PSMD3;PSMD4;PSMD6;PSMD7;PSMD8;PSME1;PSME2;RASGRP3;RELA;RPS27A;SEM1;SKP1;UBA52;UBB</t>
  </si>
  <si>
    <t>Downstream signaling events of B Cell Receptor (BCR)</t>
  </si>
  <si>
    <t>Translocation of SLC2A4 (GLUT4) to th...</t>
  </si>
  <si>
    <t>AKT2;C2CD5;CALM1;EXOC1;EXOC2;EXOC4;EXOC7;EXOC8;KIF3A;KIF3B;KIFAP3;MYH9;MYO5A;PRKAB2;PRKAG2;RAB11A;RAB14;RAB4A;RALA;RHOQ;SNAP23;TBC1D1;VAMP2;YWHAB;YWHAE;YWHAG;YWHAH;YWHAQ;YWHAZ</t>
  </si>
  <si>
    <t>Translocation of SLC2A4 (GLUT4) to the plasma membrane</t>
  </si>
  <si>
    <t>Peptide hormone metabolism</t>
  </si>
  <si>
    <t>ACHE;ATP6AP2;CES1;CPE;CTNNB1;CTSZ;ERO1A;EXOC1;EXOC2;EXOC4;EXOC7;EXOC8;GATA4;GNB1;INS;KIF5A;KIF5B;KIF5C;MYO5A;PAX6;PCSK1;SPCS1;SPCS2;SPCS3;STX1A;TCF7L2;VAMP2</t>
  </si>
  <si>
    <t>C-type lectin receptors (CLRs)</t>
  </si>
  <si>
    <t>AHCYL1;BTRC;CALM1;CDC34;CUL1;EP300;FBXW11;FCER1G;FYN;IKBKG;IL1B;ITPR2;KRAS;MUC16;MUC5B;NFATC2;NFKB2;NFKBIA;PAK1;PAK3;PDPK1;PPP3CB;PPP3R1;PRKACA;PRKACB;PSMA1;PSMA2;PSMA3;PSMA4;PSMB1;PSMB2;PSMB3;PSMB4;PSMB5;PSMB6;PSMB7;PSMB8;PSMC1;PSMC5;PSMC6;PSMD1;PSMD10;PSMD11;PSMD12;PSMD13;PSMD14;PSMD2;PSMD3;PSMD4;PSMD6;PSMD7;PSMD8;PSME1;PSME2;RAF1;RELA;RPS27A;SEM1;SKP1;TAB2;UBA3;UBA52;UBB;UBE2D2;UBE2M;UBE2V1</t>
  </si>
  <si>
    <t>Activated NOTCH1 Transmits Signal to ...</t>
  </si>
  <si>
    <t>ADAM10;APH1A;ARRB1;CNTN1;DNER;ITCH;JAG2;MIB1;NCSTN;NEURL1B;PSEN1;PSENEN;RPS27A;UBA52;UBB</t>
  </si>
  <si>
    <t>Activated NOTCH1 Transmits Signal to the Nucleus</t>
  </si>
  <si>
    <t>Interactions of Rev with host cellula...</t>
  </si>
  <si>
    <t>KPNB1;NPM1;NUP58;NUP85;NUP98;RAN;RANBP1;RANBP2;SEH1L;XPO1</t>
  </si>
  <si>
    <t>Interactions of Rev with host cellular proteins</t>
  </si>
  <si>
    <t>Protein ubiquitination</t>
  </si>
  <si>
    <t>CDC34;CDC73;DERL1;H2BC15;H2BC4;HLA-A;HLA-B;LEO1;PAF1;RNF181;RNF40;RPS27A;RRAGA;UBA1;UBA52;UBB;UBE2B;UBE2D2;UBE2D3;UBE2E3;UBE2G1;UBE2H;UBE2K;UBE2L3;UBE2V2;UBE2W;UBE2Z;USP5;USP9X;VCP;WAC</t>
  </si>
  <si>
    <t>Metabolism of carbohydrates</t>
  </si>
  <si>
    <t>ABCC5;AGRN;AKR1A1;AKR1B1;ALDH1A1;ALDOA;ALDOC;B3GALT1;B3GALT2;B3GAT3;B4GALT2;B4GALT5;B4GALT6;B4GAT1;BCAN;BPGM;CALM1;CD44;CEMIP;CHP1;CHST1;CSPG5;DCN;DCXR;ENO1;ENO2;EPM2A;FMOD;FUT3;FUT9;G6PD;GALT;GNS;GOT1;GOT2;GPC1;GPI;HEXB;HK1;HS3ST1;HS3ST4;HS6ST2;HS6ST3;HSPG2;IDS;MAN2B1;MDH1;MDH2;NCAN;NDST1;NDST3;NUP58;NUP85;NUP98;OGN;PAPSS1;PC;PFKFB3;PFKL;PFKM;PFKP;PGD;PGK1;PGM2;PGM2L1;PGP;PHKB;PHKG2;PKM;PPP1R3C;PPP2CA;PPP2CB;PPP2R1A;PRKACA;PRKACB;PRPS1;RANBP2;RPS27A;SDC3;SEH1L;SLC25A1;SLC25A11;SLC25A12;SLC25A13;SLC2A1;ST3GAL2;ST3GAL3;ST3GAL4;ST3GAL6;ST6GALNAC6;TKT;TPI1;UBA52;UBB;UGP2;VCAN;XYLT1</t>
  </si>
  <si>
    <t>GNA11;GNAQ;GNB1;GNB2;GNG2;GNG7;MAPK14;P2RY1</t>
  </si>
  <si>
    <t>ADP signalling through P2Y purinoceptor 1</t>
  </si>
  <si>
    <t>Translesion Synthesis by POLH</t>
  </si>
  <si>
    <t>RCHY1;RPA3;RPS27A;UBA52;UBB;VCP</t>
  </si>
  <si>
    <t>G-protein activation</t>
  </si>
  <si>
    <t>GNA11;GNAQ;GNB1;GNB2;GNG2;GNG7</t>
  </si>
  <si>
    <t>Transcriptional regulation by RUNX2</t>
  </si>
  <si>
    <t>AKT2;AKT3;CUL1;FBXW7;GSK3B;HDAC6;HES1;MAF;MAPK1;MAPK3;NR3C1;PPARGC1A;PSMA1;PSMA2;PSMA3;PSMA4;PSMB1;PSMB2;PSMB3;PSMB4;PSMB5;PSMB6;PSMB7;PSMB8;PSMC1;PSMC5;PSMC6;PSMD1;PSMD10;PSMD11;PSMD12;PSMD13;PSMD14;PSMD2;PSMD3;PSMD4;PSMD6;PSMD7;PSMD8;PSME1;PSME2;RBX1;RPS27A;SATB2;SEM1;SKP1;SMAD4;SOX9;STAT1;STUB1;TWIST1;UBA52;UBB;WWP1;YAP1</t>
  </si>
  <si>
    <t>STAT5 activation downstream of FLT3 I...</t>
  </si>
  <si>
    <t>BCL2L1;GAB2;GRB2;PTPN11;STAT5A</t>
  </si>
  <si>
    <t>STAT5 activation downstream of FLT3 ITD mutants</t>
  </si>
  <si>
    <t>Nef-mediates down modulation of cell ...</t>
  </si>
  <si>
    <t>AP1M1;AP1S1;AP1S2;AP2A1;AP2A2;AP2B1;AP2M1;AP2S1;ARF1;ATP6V1H;B2M;CD28;CD4;CD8B;HLA-A;PACS1</t>
  </si>
  <si>
    <t>Nef-mediates down modulation of cell surface receptors by recruiting them to clathrin adapters</t>
  </si>
  <si>
    <t>Signaling by FGFR</t>
  </si>
  <si>
    <t>BRAF;CBL;FGF1;FGF2;FGFR1;FGFR2;FGFRL1;FLRT2;FLRT3;FRS2;FRS3;GAB1;GRB2;GTF2F1;HNRNPA1;HNRNPH1;HNRNPM;KL;KRAS;MAPK1;MAPK3;PIK3CA;PIK3R1;POLR2A;POLR2B;POLR2E;POLR2F;POLR2I;POLR2J;PPP2CA;PPP2CB;PPP2R1A;PTBP1;PTPN11;RPS27A;SHC1;SOS1;SPRED1;TIA1;TIAL1;UBA52;UBB</t>
  </si>
  <si>
    <t>Factors involved in megakaryocyte dev...</t>
  </si>
  <si>
    <t>AK3;AKAP1;CABLES1;CABLES2;CAPZA1;CAPZA2;CAPZB;CBX5;CDC42;DOCK10;DOCK3;DOCK4;DOCK9;EHD1;EHD3;GATA2;GATA3;GATA4;H3-3A;HDAC2;IFNA6;IRF1;IRF2;ITPK1;JAK2;KDM1A;KIF16B;KIF1A;KIF1B;KIF21A;KIF3A;KIF3B;KIF3C;KIF5A;KIF5B;KIF5C;KIFAP3;KIFC2;KLC1;KLC2;MFN1;PRKACA;PRKACB;PRKAR1A;PRKAR1B;PRKAR2B;RAB5A;RBSN;SIN3A</t>
  </si>
  <si>
    <t>Factors involved in megakaryocyte development and platelet production</t>
  </si>
  <si>
    <t>Glutamate and glutamine metabolism</t>
  </si>
  <si>
    <t>GLS;GLUD1;GLUL;GOT2;OAT;PYCR2;RIMKLA;RIMKLB</t>
  </si>
  <si>
    <t>Estrogen-dependent nuclear events dow...</t>
  </si>
  <si>
    <t>AKT2;AKT3;CDKN1B;ELK1;FOS;FOXO3;MAPK1;MAPK3;PTK2;UHMK1;XPO1</t>
  </si>
  <si>
    <t>Estrogen-dependent nuclear events downstream of ESR-membrane signaling</t>
  </si>
  <si>
    <t>Fc epsilon receptor (FCERI) signaling</t>
  </si>
  <si>
    <t>AHCYL1;BTRC;CALM1;CDC34;CUL1;FBXW11;FCER1G;FOS;FYN;GAB2;GRAP2;GRB2;IGKC;IKBKG;ITPR2;KRAS;MAP2K4;MAP2K7;MAPK1;MAPK10;MAPK3;MAPK8;MAPK9;NFATC2;NFKBIA;PAK1;PDPK1;PIK3CA;PIK3CB;PIK3R1;PPP3CB;PPP3R1;PSMA1;PSMA2;PSMA3;PSMA4;PSMB1;PSMB2;PSMB3;PSMB4;PSMB5;PSMB6;PSMB7;PSMB8;PSMC1;PSMC5;PSMC6;PSMD1;PSMD10;PSMD11;PSMD12;PSMD13;PSMD14;PSMD2;PSMD3;PSMD4;PSMD6;PSMD7;PSMD8;PSME1;PSME2;RELA;RPS27A;SEM1;SHC1;SKP1;SOS1;TAB2;UBA52;UBB;UBE2D2;UBE2V1</t>
  </si>
  <si>
    <t>Downregulation of ERBB2 signaling</t>
  </si>
  <si>
    <t>AKT2;AKT3;CDC37;ERBB3;HSP90AA1;MATK;NRG1;NRG3;PTPN12;RNF41;RPS27A;STUB1;UBA52;UBB</t>
  </si>
  <si>
    <t>RAF-independent MAPK1/3 activation</t>
  </si>
  <si>
    <t>DUSP7;DUSP8;IL6;IL6ST;JAK1;JAK2;MAP2K1;MAP2K2;MAPK1;MAPK3;PTPN11;TYK2</t>
  </si>
  <si>
    <t>Transport of inorganic cations/anions...</t>
  </si>
  <si>
    <t>CALM1;SLC12A2;SLC12A5;SLC15A3;SLC17A5;SLC17A6;SLC17A7;SLC1A1;SLC1A2;SLC1A3;SLC20A1;SLC20A2;SLC24A2;SLC24A3;SLC24A4;SLC25A18;SLC25A22;SLC25A26;SLC36A4;SLC38A1;SLC38A2;SLC38A5;SLC3A2;SLC4A10;SLC4A2;SLC4A4;SLC6A18;SLC6A20;SLC7A11;SLC7A2;SLC8A1;SLC8A2;SLC9A6;SRI</t>
  </si>
  <si>
    <t>Transport of inorganic cations/anions and amino acids/oligopeptides</t>
  </si>
  <si>
    <t>Advanced glycosylation endproduct rec...</t>
  </si>
  <si>
    <t>APP;CAPZA1;CAPZA2;DDOST;HMGB1;MAPK1;MAPK3;PRKCSH;S100B</t>
  </si>
  <si>
    <t>Advanced glycosylation endproduct receptor signaling</t>
  </si>
  <si>
    <t>LGI-ADAM interactions</t>
  </si>
  <si>
    <t>ADAM11;ADAM22;ADAM23;CACNG3;CACNG8;DLG4;LGI1;LGI2;LGI3;STX1A;STX1B</t>
  </si>
  <si>
    <t>RND3 GTPase cycle</t>
  </si>
  <si>
    <t>ARHGAP21;ARHGAP35;ARHGAP5;CCDC88A;CKB;DDX4;DLG5;DSP;DST;FLOT2;KTN1;LEMD3;NISCH;PICALM;PIK3R1;PKP4;RASAL2;RBMX;TNFAIP1;TXNL1</t>
  </si>
  <si>
    <t>Translesion synthesis by POLI</t>
  </si>
  <si>
    <t>POLI;RPA3;RPS27A;UBA52;UBB</t>
  </si>
  <si>
    <t>Signaling by WNT</t>
  </si>
  <si>
    <t>AGO1;AKT2;AP2A1;AP2A2;AP2B1;AP2M1;AP2S1;APC;ASH2L;BCL9;BTRC;CALM1;CAMK2A;CBY1;CDC73;CHD8;CLTA;CLTB;CLTC;CSNK1E;CSNK1G2;CSNK2B;CTBP1;CTBP2;CTNNB1;CTNNBIP1;CUL1;CUL3;DKK1;EP300;FZD4;FZD6;GNAO1;GNB1;GNB2;GNG2;GNG7;GSK3B;H2AJ;H2AZ1;H2BC15;H2BC21;H2BC4;H3-3A;H4C1;ITPR2;KLHL12;KRAS;LEO1;LGR5;LGR6;LRP6;NLK;PFN1;PLCB1;PPP2CA;PPP2CB;PPP2R1A;PPP2R5B;PPP2R5C;PPP3CB;PPP3R1;PRKCA;PRKCB;PSMA1;PSMA2;PSMA3;PSMA4;PSMB1;PSMB2;PSMB3;PSMB4;PSMB5;PSMB6;PSMB7;PSMB8;PSMC1;PSMC5;PSMC6;PSMD1;PSMD10;PSMD11;PSMD12;PSMD13;PSMD14;PSMD2;PSMD3;PSMD4;PSMD6;PSMD7;PSMD8;PSME1;PSME2;PYGO2;RAC3;RBX1;RHOA;RNF146;RPS27A;RUNX3;RUVBL1;SEM1;SKP1;SMARCA4;SNX3;SOX2;SOX9;TCF4;TCF7L2;TLE2;TLE4;TLE5;TNKS;TNKS2;TNRC6A;UBA52;UBB;USP34;VPS26A;VPS29;VPS35;WLS;WNT8A;XIAP;XPO1;YWHAZ</t>
  </si>
  <si>
    <t>Formation of Incision Complex in GG-NER</t>
  </si>
  <si>
    <t>CCNH;CETN2;CUL4B;DDB1;ERCC2;ERCC5;MNAT1;PARP1;PIAS1;RAD23A;RAD23B;RBX1;RNF111;RPA3;RPS27A;SUMO1;SUMO2;SUMO3;UBA52;UBB;UBE2I;UBE2V2;XPA</t>
  </si>
  <si>
    <t>PKA activation</t>
  </si>
  <si>
    <t>ADCY1;ADCY2;ADCY5;ADCY6;ADCY8;CALM1;PRKACA;PRKACB;PRKAR1A;PRKAR1B;PRKAR2B</t>
  </si>
  <si>
    <t>PKA-mediated phosphorylation of CREB</t>
  </si>
  <si>
    <t>WNT5A-dependent internalization of FZD4</t>
  </si>
  <si>
    <t>AP2A1;AP2A2;AP2B1;AP2M1;AP2S1;CLTA;CLTB;CLTC;FZD4;PRKCA;PRKCB</t>
  </si>
  <si>
    <t>Transcriptional Regulation by MECP2</t>
  </si>
  <si>
    <t>AGO1;CALM1;CAMK2A;CAMK2B;CAMK2D;CAMK2G;CAMK4;CRH;FKBP5;FOXG1;GAD1;GPS2;GRIA2;GRIN2A;GRIN2B;HDAC2;HIPK2;IRAK1;MECP2;MEF2C;MOBP;NCOR1;NCOR2;PRKACA;PTEN;PVALB;RBFOX1;SGK1;SIN3A;SOX2;SST;TBL1XR1;TNRC6A</t>
  </si>
  <si>
    <t>DAG and IP3 signaling</t>
  </si>
  <si>
    <t>ADCY1;ADCY2;ADCY5;ADCY6;ADCY8;AHCYL1;CALM1;CAMK2A;CAMK2B;CAMK2D;CAMK2G;CAMK4;CAMKK2;GRK2;ITPR2;PDE1B;PRKACA;PRKACB;PRKAR1A;PRKAR1B;PRKAR2B;PRKCA;PRKCE</t>
  </si>
  <si>
    <t>Negative regulation of MET activity</t>
  </si>
  <si>
    <t>CBL;EPS15;GRB2;HGS;PTPN2;PTPRJ;RPS27A;SH3GL2;SH3GL3;UBA52;UBB</t>
  </si>
  <si>
    <t>EPHB-mediated forward signaling</t>
  </si>
  <si>
    <t>ACTR2;ACTR3;ARPC1A;ARPC1B;ARPC2;ARPC3;ARPC4;ARPC5;CDC42;CFL1;FYN;GRIN1;GRIN2B;ITSN1;KALRN;LIMK1;PAK1;PTK2;RASA1;RHOA;ROCK2;TIAM1;WASL</t>
  </si>
  <si>
    <t>Separation of Sister Chromatids</t>
  </si>
  <si>
    <t>ANAPC11;ANAPC15;ANAPC5;ANAPC7;BUB3;CDC26;CDC27;CKAP5;CLASP1;CLASP2;CLIP1;DYNC1H1;DYNC1I1;DYNC1I2;DYNC1LI2;DYNLL1;DYNLL2;ITGB3BP;MAPRE1;NDE1;NDEL1;NUDC;NUP85;NUP98;PAFAH1B1;PDS5A;PDS5B;PPP1CC;PPP2CA;PPP2CB;PPP2R1A;PPP2R5B;PPP2R5C;PSMA1;PSMA2;PSMA3;PSMA4;PSMB1;PSMB2;PSMB3;PSMB4;PSMB5;PSMB6;PSMB7;PSMB8;PSMC1;PSMC5;PSMC6;PSMD1;PSMD10;PSMD11;PSMD12;PSMD13;PSMD14;PSMD2;PSMD3;PSMD4;PSMD6;PSMD7;PSMD8;PSME1;PSME2;RAD21;RANBP2;RCC2;RPS27;RPS27A;SEH1L;SEM1;SMC1A;STAG2;TAOK1;UBA52;UBB;XPO1</t>
  </si>
  <si>
    <t>Degradation of beta-catenin by the de...</t>
  </si>
  <si>
    <t>APC;BTRC;CTBP1;CTBP2;CTNNB1;CUL1;GSK3B;PPP2CA;PPP2CB;PPP2R1A;PPP2R5B;PPP2R5C;PSMA1;PSMA2;PSMA3;PSMA4;PSMB1;PSMB2;PSMB3;PSMB4;PSMB5;PSMB6;PSMB7;PSMB8;PSMC1;PSMC5;PSMC6;PSMD1;PSMD10;PSMD11;PSMD12;PSMD13;PSMD14;PSMD2;PSMD3;PSMD4;PSMD6;PSMD7;PSMD8;PSME1;PSME2;RBX1;RPS27A;SEM1;SKP1;TCF7L2;TLE2;TLE4;TLE5;UBA52;UBB</t>
  </si>
  <si>
    <t>Degradation of beta-catenin by the destruction complex</t>
  </si>
  <si>
    <t>Chaperone Mediated Autophagy</t>
  </si>
  <si>
    <t>GFAP;HDAC6;HSP90AA1;HSP90AB1;HSPA8;LAMP2;PARK7;RNASE1;RPS27A;UBA52;UBB</t>
  </si>
  <si>
    <t>RIPK1-mediated regulated necrosis</t>
  </si>
  <si>
    <t>CDC37;FLOT1;FLOT2;HSP90AA1;OGT;PDCD6IP;RPS27A;SDCBP;STUB1;UBA52;UBB;XIAP</t>
  </si>
  <si>
    <t>Regulation of necroptotic cell death</t>
  </si>
  <si>
    <t>RHO GTPases Activate NADPH Oxidases</t>
  </si>
  <si>
    <t>CYBA;MAPK1;MAPK14;MAPK3;PIK3C3;PIK3R4;PRKCA;PRKCB;PRKCZ</t>
  </si>
  <si>
    <t>Budding and maturation of HIV virion</t>
  </si>
  <si>
    <t>CHMP3;CHMP4A;CHMP4B;CHMP5;CHMP7;PDCD6IP;PPIA;RPS27A;TSG101;UBA52;UBAP1;UBB;VPS28;VPS37D;VPS4A</t>
  </si>
  <si>
    <t>EGFR downregulation</t>
  </si>
  <si>
    <t>ARHGEF7;CBL;CDC42;EPN1;EPS15;EPS15L1;GRB2;HGS;PTPN12;PTPN3;PTPRK;RPS27A;SH3GL2;SH3GL3;UBA52;UBB</t>
  </si>
  <si>
    <t>Defective Intrinsic Pathway for Apopt...</t>
  </si>
  <si>
    <t>APP;C1QBP;CAPN2;CAPNS1;CDK5R1;CDKN2A;FOXO3;GOLGA2;PRDX1;PRDX2;SOD2;YWHAE</t>
  </si>
  <si>
    <t>Defective Intrinsic Pathway for Apoptosis</t>
  </si>
  <si>
    <t>CaM pathway</t>
  </si>
  <si>
    <t>ADCY1;ADCY2;ADCY5;ADCY6;ADCY8;CALM1;CAMK2A;CAMK2B;CAMK2D;CAMK2G;CAMK4;CAMKK2;GRK2;PDE1B;PRKACA;PRKACB;PRKAR1A;PRKAR1B;PRKAR2B;PRKCA</t>
  </si>
  <si>
    <t>Calmodulin induced events</t>
  </si>
  <si>
    <t>Glycogen metabolism</t>
  </si>
  <si>
    <t>CALM1;EPM2A;PHKB;PHKG2;PPP1R3C;RPS27A;UBA52;UBB;UGP2</t>
  </si>
  <si>
    <t>Cell Cycle Checkpoints</t>
  </si>
  <si>
    <t>ANAPC11;ANAPC15;ANAPC5;ANAPC7;BARD1;BUB3;CDC26;CDC27;CDKN1B;CDKN2A;CKAP5;CLASP1;CLASP2;CLIP1;DYNC1H1;DYNC1I1;DYNC1I2;DYNC1LI2;DYNLL1;DYNLL2;H2BC15;H2BC21;H2BC4;H4C1;ITGB3BP;MAPRE1;MDC1;MDM4;NDE1;NDEL1;NSD2;NUDC;NUP85;NUP98;PAFAH1B1;PCBP4;PIAS4;PPP1CC;PPP2CA;PPP2CB;PPP2R1A;PPP2R5B;PPP2R5C;PSMA1;PSMA2;PSMA3;PSMA4;PSMB1;PSMB2;PSMB3;PSMB4;PSMB5;PSMB6;PSMB7;PSMB8;PSMC1;PSMC5;PSMC6;PSMD1;PSMD10;PSMD11;PSMD12;PSMD13;PSMD14;PSMD2;PSMD3;PSMD4;PSMD6;PSMD7;PSMD8;PSME1;PSME2;RAD9A;RANBP2;RCC2;RPA3;RPS27;RPS27A;SEH1L;SEM1;TAOK1;TP53BP1;UBA52;UBB;UBE2V2;XPO1;YWHAB;YWHAE;YWHAG;YWHAH;YWHAQ;YWHAZ;ZNF385A</t>
  </si>
  <si>
    <t>EPH-ephrin mediated repulsion of cells</t>
  </si>
  <si>
    <t>ADAM10;AP2A1;AP2A2;AP2B1;AP2M1;AP2S1;APH1A;CLTA;CLTB;CLTC;CLTCL1;DNM1;EPHA4;EPHA6;EPHA7;FYN;NCSTN;PSEN1;PSENEN;TIAM1</t>
  </si>
  <si>
    <t>Lysosome Vesicle Biogenesis</t>
  </si>
  <si>
    <t>AP1M1;AP1S1;AP1S2;APP;ARF1;ARRB1;BLOC1S1;CLTA;CLTB;CLTC;CTSZ;DNAJC6;DNM2;GNS;HGS;HSPA8;M6PR;SH3GL2;TXNDC5;VAMP2;VAMP8</t>
  </si>
  <si>
    <t>Deregulated CDK5 triggers multiple ne...</t>
  </si>
  <si>
    <t>APP;CAPN2;CAPNS1;CDK5R1;FOXO3;GOLGA2;PRDX1;PRDX2;SOD2;YWHAE</t>
  </si>
  <si>
    <t>Deregulated CDK5 triggers multiple neurodegenerative pathways in Alzheimer's disease models</t>
  </si>
  <si>
    <t>Neurodegenerative Diseases</t>
  </si>
  <si>
    <t>Azathioprine ADME</t>
  </si>
  <si>
    <t>ABCC5;GMPS;GSTA2;GUK1;HPRT1;NME1</t>
  </si>
  <si>
    <t>Apoptosis</t>
  </si>
  <si>
    <t>ACIN1;ADD1;AKT2;AKT3;APC;APPL1;BCAP31;BCL2L1;BMX;C1QBP;CD14;CDKN2A;CTNNB1;CYCS;DNM1L;DSP;DYNLL1;DYNLL2;E2F1;FNTA;GSN;GZMB;H1-0;H1-2;H1-4;HMGB1;KPNB1;MAGED1;MAPK1;MAPK3;MAPK8;MAPT;OPA1;PLEC;PPP3R1;PSMA1;PSMA2;PSMA3;PSMA4;PSMB1;PSMB2;PSMB3;PSMB4;PSMB5;PSMB6;PSMB7;PSMB8;PSMC1;PSMC5;PSMC6;PSMD1;PSMD10;PSMD11;PSMD12;PSMD13;PSMD14;PSMD2;PSMD3;PSMD4;PSMD6;PSMD7;PSMD8;PSME1;PSME2;PTK2;RPS27A;SATB1;SEM1;SEPTIN4;SPTAN1;STAT3;STK24;TFDP1;TP53BP2;UBA52;UBB;UNC5A;UNC5B;VIM;XIAP;YWHAB;YWHAE;YWHAG;YWHAH;YWHAQ;YWHAZ</t>
  </si>
  <si>
    <t>RHOBTB2 GTPase cycle</t>
  </si>
  <si>
    <t>CCT2;CCT6A;CCT7;CDC37;CUL3;DDX39B;HSP90AA1;HSP90AB1;MSI2;MYO6;RBMX;RHOBTB2;SRRM1;TRA2B;TXNL1</t>
  </si>
  <si>
    <t>Suppression of phagosomal maturation</t>
  </si>
  <si>
    <t>ATP6V1H;CORO1A;HGS;KPNB1;NOS2;RAB5A;RAB7A;RPS27A;UBA52;UBB</t>
  </si>
  <si>
    <t>Downregulation of SMAD2/3:SMAD4 trans...</t>
  </si>
  <si>
    <t>MAPK1;MAPK3;NCOR1;NCOR2;PARP1;PPM1A;RNF111;RPS27A;SKI;SKIL;SMAD2;SMAD4;SMAD7;SNW1;STAT1;TRIM33;UBA52;UBB;UBE2D3;USP9X</t>
  </si>
  <si>
    <t>Downregulation of SMAD2/3:SMAD4 transcriptional activity</t>
  </si>
  <si>
    <t>ISG15 antiviral mechanism</t>
  </si>
  <si>
    <t>ARIH1;EIF2AK2;EIF4A1;EIF4A2;EIF4E;EIF4E2;EIF4G1;EIF4G2;EIF4G3;IFIT1;IRF3;ISG15;JAK1;KPNA3;KPNB1;MAPK3;MX1;MX2;NUP58;NUP85;NUP98;PPM1B;RANBP2;RPS27A;SEH1L;STAT1;UBA52;UBB</t>
  </si>
  <si>
    <t>Transport of small molecules</t>
  </si>
  <si>
    <t>A2M;ABCA2;ABCB10;ABCB9;ABCC5;ABCD3;ADCY1;ADCY2;ADCY5;ADCY6;ADCY8;ADD1;ADD3;AFG3L2;AKAP1;AMN;ANKH;ANO10;ANO4;AP2A1;AP2A2;AP2B1;AP2M1;AP2S1;APOD;APOE;AQP4;ASPH;ATP13A1;ATP13A2;ATP1A1;ATP1A2;ATP1A3;ATP1B1;ATP1B2;ATP1B3;ATP2A2;ATP2B1;ATP2B2;ATP2B3;ATP2B4;ATP2C1;ATP6AP1;ATP6V0A1;ATP6V0B;ATP6V0C;ATP6V0D1;ATP6V1A;ATP6V1B2;ATP6V1D;ATP6V1E1;ATP6V1G1;ATP6V1H;ATP8A1;ATP8A2;ATP9A;BSG;CA2;CALM1;CAMK2A;CAMK2B;CAMK2D;CAMK2G;CAND1;CLCN2;CLCN3;CLTA;CLTC;CP;CUL1;CYGB;DERL1;DMTN;EIF2S2;EIF2S3;ERLEC1;FBXL5;FKBP1B;FTH1;FURIN;FXYD1;FXYD6;FXYD7;GLRX3;GNAS;GNB1;GNB2;GNG2;GNG7;HBA1;HDLBP;HMOX1;HMOX2;IREB2;LIPA;LRRC8A;LRRC8B;LRRC8D;MAGT1;MBTPS1;MBTPS2;MICU3;NALCN;NEDD8;NIPA1;NPC2;OS9;OSTM1;P4HB;PARL;PCSK6;PDZD11;PHB2;PLTP;PMPCA;PMPCB;PRKACA;PRKACB;PRKAR1A;PRKAR1B;PRKAR2B;PSMA1;PSMA2;PSMA3;PSMA4;PSMB1;PSMB2;PSMB3;PSMB4;PSMB5;PSMB6;PSMB7;PSMB8;PSMC1;PSMC5;PSMC6;PSMD1;PSMD10;PSMD11;PSMD12;PSMD13;PSMD14;PSMD2;PSMD3;PSMD4;PSMD6;PSMD7;PSMD8;PSME1;PSME2;RAB11A;RAB11FIP2;RAF1;RNF5;RPS27A;RYR2;SCNN1A;SEL1L;SEM1;SGK1;SGK3;SKP1;SLC11A2;SLC12A2;SLC12A5;SLC13A3;SLC13A4;SLC13A5;SLC15A3;SLC17A5;SLC17A6;SLC17A7;SLC1A1;SLC1A2;SLC1A3;SLC20A1;SLC20A2;SLC22A17;SLC22A8;SLC24A2;SLC24A3;SLC24A4;SLC25A18;SLC25A22;SLC25A26;SLC25A4;SLC25A5;SLC27A4;SLC2A1;SLC2A11;SLC2A12;SLC2A13;SLC36A4;SLC38A1;SLC38A2;SLC38A5;SLC39A1;SLC39A10;SLC39A3;SLC39A6;SLC3A2;SLC40A1;SLC41A1;SLC44A1;SLC44A2;SLC44A5;SLC46A1;SLC4A10;SLC4A2;SLC4A4;SLC50A1;SLC5A6;SLC5A9;SLC6A1;SLC6A11;SLC6A18;SLC6A20;SLC7A11;SLC7A2;SLC8A1;SLC8A2;SLC9A6;SLCO2B1;SLCO3A1;SMDT1;SPG7;SRI;STEAP2;STOML2;TF;TFRC;TPCN1;TRPM3;TSC22D3;TTYH1;TTYH2;TTYH3;TUSC3;UBA52;UBB;UNC79;UNC80;VCP;VDAC1;VDAC2;VDAC3;WWP1</t>
  </si>
  <si>
    <t>G-protein mediated events</t>
  </si>
  <si>
    <t>ADCY1;ADCY2;ADCY5;ADCY6;ADCY8;AHCYL1;CALM1;CAMK2A;CAMK2B;CAMK2D;CAMK2G;CAMK4;CAMKK2;GNA11;GNAI1;GNAI2;GNAI3;GNAL;GNAQ;GRK2;ITPR2;MAPK1;PDE1B;PLCB1;PLCB4;PRKACA;PRKACB;PRKAR1A;PRKAR1B;PRKAR2B;PRKCA</t>
  </si>
  <si>
    <t>FCGR3A-mediated phagocytosis</t>
  </si>
  <si>
    <t>ABI1;ABI2;ACTR2;ACTR3;ARPC1A;ARPC1B;ARPC2;ARPC3;ARPC4;ARPC5;BRK1;CDC42;ELMO1;ELMO2;FYN;GRB2;IGHG2;IGHG3;IGHG4;IGKC;MAPK1;MAPK3;MYH9;MYO5A;MYO9B;NCK1;NCKAP1;NCKIPSD;PTK2;WASF1;WASF3;WASL;WIPF1;WIPF3</t>
  </si>
  <si>
    <t>Leishmania phagocytosis</t>
  </si>
  <si>
    <t>Parasite infection</t>
  </si>
  <si>
    <t>CD28 dependent Vav1 pathway</t>
  </si>
  <si>
    <t>CD28;CD80;CD86;CDC42;FYN;GRB2;PAK1;PAK3</t>
  </si>
  <si>
    <t>Signal regulatory protein family inte...</t>
  </si>
  <si>
    <t>CD47;GRB2;PTK2;PTK2B;PTPN11;SIRPA;TYROBP</t>
  </si>
  <si>
    <t>Signal regulatory protein family interactions</t>
  </si>
  <si>
    <t>Neddylation</t>
  </si>
  <si>
    <t>ASB1;ASB6;ASB8;BTBD1;BTBD6;BTRC;CAND1;COMMD2;COMMD3;COMMD4;COMMD6;COMMD9;COPS2;COPS3;COPS4;COPS5;COPS6;COPS8;CUL1;CUL2;CUL3;CUL4B;DCAF11;DCAF8;DCUN1D1;DCUN1D4;DDB1;ELOB;ELOC;EPAS1;FBXL16;FBXL19;FBXL3;FBXL5;FBXO11;FBXO2;FBXO21;FBXO22;FBXO32;FBXW11;FBXW2;FBXW4;FBXW7;FEM1B;GPS1;HIF1A;KLHL2;NEDD8;NFE2L2;NUB1;PSMA1;PSMA2;PSMA3;PSMA4;PSMB1;PSMB2;PSMB3;PSMB4;PSMB5;PSMB6;PSMB7;PSMB8;PSMC1;PSMC5;PSMC6;PSMD1;PSMD10;PSMD11;PSMD12;PSMD13;PSMD14;PSMD2;PSMD3;PSMD4;PSMD6;PSMD7;PSMD8;PSME1;PSME2;PUM2;RBBP7;RBX1;RPS27A;SEM1;SKP1;SOCS5;TULP4;UBA3;UBA52;UBB;UBE2D2;UBE2D3;UBE2M;UBXN7;VCP;VHL;WDR5;WSB1;ZBTB16</t>
  </si>
  <si>
    <t>Carboxyterminal post-translational mo...</t>
  </si>
  <si>
    <t>AGBL5;AGTPBP1;TPGS2;TTLL12;TTLL3;TTLL7;TUBA1C;TUBB2A;TUBB2B;TUBB4B</t>
  </si>
  <si>
    <t>Carboxyterminal post-translational modifications of tubulin</t>
  </si>
  <si>
    <t>Pyruvate metabolism and Citric Acid (...</t>
  </si>
  <si>
    <t>ACO2;BSG;D2HGDH;DLAT;DLD;DLST;FH;GLO1;IDH2;IDH3A;IDH3B;IDH3G;LDHA;LDHB;MDH2;MPC1;MPC2;NNT;OGDH;PDHA1;PDHB;PDHX;PDK1;PDK2;PDP1;SDHA;SDHB;SDHC;SUCLA2;SUCLG1;VDAC1</t>
  </si>
  <si>
    <t>Pyruvate metabolism and Citric Acid (TCA) cycle</t>
  </si>
  <si>
    <t>Cooperation of PDCL (PhLP1) and TRiC/...</t>
  </si>
  <si>
    <t>CCT2;CCT3;CCT4;CCT5;CCT6A;CCT7;CCT8;CSNK2B;GNA11;GNAQ;GNB1;GNB2;GNG2;GNG7;RGS7;TCP1</t>
  </si>
  <si>
    <t>Cooperation of PDCL (PhLP1) and TRiC/CCT in G-protein beta folding</t>
  </si>
  <si>
    <t>RHO GTPases Activate Formins</t>
  </si>
  <si>
    <t>BUB3;CDC42;CKAP5;CLASP1;CLASP2;CLIP1;DYNC1H1;DYNC1I1;DYNC1I2;DYNC1LI2;DYNLL1;DYNLL2;EVL;FMNL2;FMNL3;ITGB1;ITGB3BP;MAPRE1;MRTFA;NDE1;NDEL1;NUDC;NUP85;NUP98;PAFAH1B1;PFN1;PFN2;PPP1CC;PPP2CA;PPP2CB;PPP2R1A;PPP2R5B;PPP2R5C;RANBP2;RCC2;RHOA;RHOB;RPS27;SEH1L;TAOK1;XPO1</t>
  </si>
  <si>
    <t>MTOR signalling</t>
  </si>
  <si>
    <t>AKT2;CAB39;EIF4B;EIF4E;EIF4G1;FKBP1A;LAMTOR1;LAMTOR5;PPM1A;PRKAB2;PRKAG2;RHEB;RPS6;RPS6KB1;RRAGA;STRADA;TSC1;YWHAB</t>
  </si>
  <si>
    <t>HSP90 chaperone cycle for steroid hor...</t>
  </si>
  <si>
    <t>ACTR10;ACTR1A;CAPZA1;CAPZA2;CAPZA3;CAPZB;DCTN1;DCTN2;DCTN3;DCTN5;DCTN6;DNAJA1;DNAJA2;DNAJA4;DNAJB1;DYNC1H1;DYNC1I1;DYNC1I2;DYNC1LI2;DYNLL1;DYNLL2;FKBP4;FKBP5;HSP90AA1;HSP90AB1;HSPA2;HSPA8;NR3C1;PGR;PTGES3;STIP1</t>
  </si>
  <si>
    <t>HSP90 chaperone cycle for steroid hormone receptors (SHR) in the presence of ligand</t>
  </si>
  <si>
    <t>Iron uptake and transport</t>
  </si>
  <si>
    <t>ATP6AP1;ATP6V0A1;ATP6V0B;ATP6V0C;ATP6V0D1;ATP6V1A;ATP6V1B2;ATP6V1D;ATP6V1E1;ATP6V1G1;ATP6V1H;CAND1;CP;CUL1;FBXL5;FTH1;GLRX3;HMOX1;HMOX2;IREB2;NEDD8;RPS27A;SKP1;SLC11A2;SLC22A17;SLC40A1;SLC46A1;STEAP2;TF;TFRC;UBA52;UBB</t>
  </si>
  <si>
    <t>Growth hormone receptor signaling</t>
  </si>
  <si>
    <t>JAK2;MAPK1;MAPK3;PRLR;STAT1;STAT3;STAT5A</t>
  </si>
  <si>
    <t>CD28 co-stimulation</t>
  </si>
  <si>
    <t>AKT2;AKT3;CD28;CD80;CD86;CDC42;FYN;GRAP2;GRB2;PAK1;PAK3;PDPK1;PIK3CA;PIK3R1;RICTOR</t>
  </si>
  <si>
    <t>Synaptic adhesion-like molecules</t>
  </si>
  <si>
    <t>DLG1;DLG3;DLG4;FLOT1;FLOT2;GRIA1;GRIA4;GRIN1;GRIN2A;GRIN2B;GRIN2C;LRFN1;PTPRD;PTPRF;PTPRS;RTN3</t>
  </si>
  <si>
    <t>Activation of BH3-only proteins</t>
  </si>
  <si>
    <t>AKT2;AKT3;DYNLL1;DYNLL2;E2F1;MAPK8;PPP3R1;TFDP1;TP53BP2;YWHAB;YWHAE;YWHAG;YWHAH;YWHAQ;YWHAZ</t>
  </si>
  <si>
    <t>Aggrephagy</t>
  </si>
  <si>
    <t>DYNC1H1;DYNC1I1;DYNC1I2;DYNC1LI2;DYNLL1;DYNLL2;HDAC6;HSP90AA1;PARK7;RPS27A;UBA52;UBB;UBE2V1;VCP</t>
  </si>
  <si>
    <t>RAC3 GTPase cycle</t>
  </si>
  <si>
    <t>ABI1;ABI2;ABR;ARAP2;ARHGAP1;ARHGAP17;ARHGAP21;ARHGAP26;ARHGAP32;ARHGAP35;ARHGAP5;BRK1;CDC42;CDC42EP1;CYBA;DOCK10;EMD;FERMT2;GIT1;ITGB1;LAMTOR1;LEMD3;MCAM;MCF2;NCKAP1;OCRL;PAK1;PGRMC2;PIK3R1;RAB7A;RAC3;RAPGEF1;SNAP23;STBD1;TAOK3;TFRC;TIAM1;TRIO;VAMP3;WASF1</t>
  </si>
  <si>
    <t>Regulation of BACH1 activity</t>
  </si>
  <si>
    <t>CUL1;FBXL17;RBX1;RPS27A;SKP1;UBA52;UBB</t>
  </si>
  <si>
    <t>Sensory perception of sweet, bitter, ...</t>
  </si>
  <si>
    <t>GNB1;SCN1B;SCN2A;SCN4B;TAS1R3</t>
  </si>
  <si>
    <t>Sensory perception of sweet, bitter, and umami (glutamate) taste</t>
  </si>
  <si>
    <t>Neurofascin interactions</t>
  </si>
  <si>
    <t>CNTN1;CNTNAP1;NFASC;NRCAM;SDCBP</t>
  </si>
  <si>
    <t>CDC42 GTPase cycle</t>
  </si>
  <si>
    <t>ABR;ARAP2;ARFGAP3;ARHGAP1;ARHGAP17;ARHGAP21;ARHGAP22;ARHGAP26;ARHGAP29;ARHGAP32;ARHGAP33;ARHGAP35;ARHGAP44;ARHGAP5;ARHGDIA;ARHGDIG;ARHGEF10;ARHGEF12;ARHGEF25;ARHGEF7;ARHGEF9;CDC42;CDC42BPA;CDC42BPB;CDC42EP1;CDC42SE2;CHN1;DOCK10;DOCK9;FAM13B;FARP1;FMNL2;FMNL3;FNBP1;FNBP1L;GIT1;IQGAP1;ITSN1;KTN1;LAMTOR1;MCF2;MCF2L;MYO9B;NGEF;PAK1;PAK3;PIK3R1;PLEKHG3;PLEKHG4B;RAB7A;RALBP1;RASGRF2;SNAP23;SPATA13;SRGAP3;STARD13;TFRC;TIAM1;TRIO;VAMP3;WASL;WIPF1;WIPF3</t>
  </si>
  <si>
    <t>Synthesis of PIPs at the Golgi membrane</t>
  </si>
  <si>
    <t>ARF1;ARF3;OCRL;PI4KA;PI4KB;PIK3C3;PIK3R4;PIKFYVE;SACM1L</t>
  </si>
  <si>
    <t>Recognition of DNA damage by PCNA-con...</t>
  </si>
  <si>
    <t>CUL4B;DDB1;RBX1;RPA3;RPS27A;UBA52;UBB;UBE2B</t>
  </si>
  <si>
    <t>Recognition of DNA damage by PCNA-containing replication complex</t>
  </si>
  <si>
    <t>Integration of provirus</t>
  </si>
  <si>
    <t>BANF1;HMGA1;PPIA;PSIP1;XRCC5;XRCC6</t>
  </si>
  <si>
    <t>Initiation of Nuclear Envelope (NE) R...</t>
  </si>
  <si>
    <t>BANF1;EMD;KPNB1;LEMD3;PPP2CA;PPP2R1A;PPP2R2A;SIRT2;VRK1</t>
  </si>
  <si>
    <t>Initiation of Nuclear Envelope (NE) Reformation</t>
  </si>
  <si>
    <t>Diseases of signal transduction by gr...</t>
  </si>
  <si>
    <t>ADAM10;AGGF1;AGK;AKT2;AKT3;AP3B1;APBB1IP;APC;APH1A;ARRB1;BCL11A;BCL2L1;BRAF;CALM1;CAMK2A;CAMK2B;CAMK2D;CAMK2G;CARS1;CBL;CCNC;CD28;CD80;CD86;CDC37;CDK8;CDKN1B;CLTC;CNKSR2;CPSF6;CSK;CTBP1;CTBP2;CTNNB1;CUL1;CUX1;DCTN1;DKK1;DUSP7;DUSP8;EEF1G;EIF2AK3;EP300;ERBB3;ERLEC1;FAM114A2;FBXW7;FGF1;FGF2;FGFR1;FGFR2;FIP1L1;FKBP1A;FN1;FOXO3;FOXO4;FRS2;FRS3;FXR1;FYN;FZD4;FZD6;GAB1;GAB2;GCC2;GRB2;GSK3A;GSK3B;GTF2F1;HDAC11;HDAC2;HDAC5;HDAC6;HES1;HSP90AA1;IQGAP1;JAG2;JAK2;JUNB;KAT2A;KAT2B;KIF5B;KL;KLC1;KRAS;KSR2;LRP6;LRRFIP1;MAP2K1;MAP2K2;MAPK1;MAPK3;MECP2;MIB1;MPRIP;MSN;MYH9;MYO18A;NCOR1;NCOR2;NCSTN;NEURL1B;NF1;NPM1;NR4A1;NRG1;NRG3;OS9;PAPSS1;PDGFRA;PDPK1;PEBP1;PIK3CA;PIK3CB;PIK3R1;POLR2A;POLR2B;POLR2E;POLR2F;POLR2I;POLR2J;PPM1B;PPP1CB;PPP1CC;PPP2CA;PPP2CB;PPP2R1A;PPP2R5B;PPP2R5C;PRKAR1A;PSEN1;PSENEN;PSMA1;PSMA2;PSMA3;PSMA4;PSMB1;PSMB2;PSMB3;PSMB4;PSMB5;PSMB6;PSMB7;PSMB8;PSMC1;PSMC5;PSMC6;PSMD1;PSMD10;PSMD11;PSMD12;PSMD13;PSMD14;PSMD2;PSMD3;PSMD4;PSMD6;PSMD7;PSMD8;PSME1;PSME2;PTEN;PTPN11;PTPN12;QKI;RAF1;RANBP2;RAP1A;RAP1B;RBPJ;RBX1;RICTOR;RPS27A;RPS6;SEC31A;SEL1L;SEM1;SHC1;SHOC2;SKP1;SMAD2;SMAD4;SND1;SNW1;SOS1;SPRED1;SPTBN1;STAT1;STAT3;STAT5A;SYVN1;TBL1XR1;TCF7L2;TENT4A;TFG;TGFB1;TGFBR1;TGFBR2;TLN1;TNKS;TNKS2;TPM3;TPM4;TRAK1;TRIP11;UBA52;UBB;VCP;VWF;YWHAB;ZFYVE9;ZMYM2</t>
  </si>
  <si>
    <t>Diseases of signal transduction by growth factor receptors and second messengers</t>
  </si>
  <si>
    <t>Negative regulation of NMDA receptor-...</t>
  </si>
  <si>
    <t>ACTN2;CALM1;CAMK2A;CAMK2B;CAMK2D;CAMK2G;CAMK4;DLG1;DLG2;DLG3;DLG4;GRIN1;GRIN2A;GRIN2B;GRIN2C;LRRC7;NEFL;PPM1E</t>
  </si>
  <si>
    <t>Negative regulation of NMDA receptor-mediated neuronal transmission</t>
  </si>
  <si>
    <t>Assembly and cell surface presentatio...</t>
  </si>
  <si>
    <t>ACTN2;APBA1;CAMK2A;CAMK2B;CAMK2D;CAMK2G;DLG1;DLG2;DLG3;DLG4;GRIN1;GRIN2A;GRIN2B;GRIN2C;GRIN3B;LRRC7;NEFL</t>
  </si>
  <si>
    <t>Assembly and cell surface presentation of NMDA receptors</t>
  </si>
  <si>
    <t>Constitutive Signaling by AKT1 E17K i...</t>
  </si>
  <si>
    <t>AKT2;AKT3;CDKN1B;FOXO3;FOXO4;GSK3A;GSK3B;NR4A1;PDPK1;RICTOR</t>
  </si>
  <si>
    <t>Constitutive Signaling by AKT1 E17K in Cancer</t>
  </si>
  <si>
    <t>Prostacyclin signalling through prost...</t>
  </si>
  <si>
    <t>GNAS;GNB1;GNB2;GNG2;GNG7</t>
  </si>
  <si>
    <t>Prostacyclin signalling through prostacyclin receptor</t>
  </si>
  <si>
    <t>WNT5A-dependent internalization of FZ...</t>
  </si>
  <si>
    <t>AP2A1;AP2A2;AP2B1;AP2M1;AP2S1;CLTA;CLTB;CLTC</t>
  </si>
  <si>
    <t>WNT5A-dependent internalization of FZD2, FZD5 and ROR2</t>
  </si>
  <si>
    <t>CREB1 phosphorylation through the act...</t>
  </si>
  <si>
    <t>ADCY1;ADCY8;CALM1;PRKACA;PRKACB;PRKAR1A;PRKAR1B;PRKAR2B</t>
  </si>
  <si>
    <t>CREB1 phosphorylation through the activation of Adenylate Cyclase</t>
  </si>
  <si>
    <t>MAP3K8 (TPL2)-dependent MAPK1/3 activ...</t>
  </si>
  <si>
    <t>BTRC;CUL1;FBXW11;IKBKG;MAP2K1;MAP2K4;RPS27A;SKP1;UBA52;UBB</t>
  </si>
  <si>
    <t>MAP3K8 (TPL2)-dependent MAPK1/3 activation</t>
  </si>
  <si>
    <t>ARMS-mediated activation</t>
  </si>
  <si>
    <t>BRAF;KIDINS220;NGF;RAP1A;YWHAB</t>
  </si>
  <si>
    <t>RND1 GTPase cycle</t>
  </si>
  <si>
    <t>ALDH3A2;ARHGAP35;ARHGAP5;CCDC88A;DLG5;DSP;DST;FLOT2;FRS2;FRS3;KIDINS220;LEMD3;PIK3R1;PKP4;RASAL2;RBMX;STIP1;STMN2;TFRC;TMEM59;TXNL1</t>
  </si>
  <si>
    <t>Nervous system development</t>
  </si>
  <si>
    <t>ABLIM1;ACTR2;ACTR3;ADAM10;AGAP2;AGRN;ALCAM;ANK2;ANK3;AP2A1;AP2A2;AP2B1;AP2M1;AP2S1;APH1A;ARHGAP35;ARHGEF12;ARHGEF7;ARPC1A;ARPC1B;ARPC2;ARPC3;ARPC4;ARPC5;CACNB2;CACNB3;CACNB4;CAP1;CAP2;CD72;CDC42;CDK5R1;CFL1;CHL1;CLASP1;CLASP2;CLTA;CLTB;CLTC;CLTCL1;CNTN1;CNTN2;CNTNAP1;COL4A5;COL9A1;COL9A2;CRMP1;CSNK2B;CUL2;CXCR4;CYP51A1;DAB1;DLG1;DLG3;DLG4;DNM1;DNM2;DNM3;DOK5;DOK6;DPYSL2;DPYSL3;EIF4G1;ELOB;ELOC;EPHA4;EPHA6;EPHA7;ETF1;EVL;EZR;FAU;FGFR1;FLRT3;FRS2;FYN;GAB1;GAB2;GAP43;GIT1;GJB1;GPC1;GRB10;GRB2;GRIN1;GRIN2B;GSK3B;GSPT1;HDAC2;HMGCR;HSP90AA1;HSP90AB1;HSPA8;ITGA2;ITGB1;ITSN1;KALRN;KCNQ2;KCNQ3;KRAS;LAMB1;LHX2;LIMK1;MAG;MAGOH;MAP2K1;MAP2K2;MAPK1;MAPK14;MAPK3;MAPK8;MBP;MSN;MYH10;MYH11;MYH9;MYL6;MYL9;MYO9B;NAB1;NCAM1;NCAN;NCK1;NCSTN;NELL2;NFASC;NGEF;NRCAM;NTN4;PABPC1;PAK1;PAK3;PFN1;PFN2;PIK3CA;PIK3CB;PIK3R1;PITPNA;PLXNA3;PLXNB1;PLXNB3;PLXNC1;PLXND1;PMP22;PPP3CB;PRKACA;PRKACB;PRKCA;PSEN1;PSENEN;PSMA1;PSMA2;PSMA3;PSMA4;PSMB1;PSMB2;PSMB3;PSMB4;PSMB5;PSMB6;PSMB7;PSMB8;PSMC1;PSMC5;PSMC6;PSMD1;PSMD10;PSMD11;PSMD12;PSMD13;PSMD14;PSMD2;PSMD3;PSMD4;PSMD6;PSMD7;PSMD8;PSME1;PSME2;PTK2;PTPN11;PTPRA;RANBP9;RAP1GAP;RASA1;RBM8A;RBX1;RDX;RELN;RHOA;RHOB;RNPS1;ROBO1;ROBO2;ROCK2;RPL10A;RPL11;RPL12;RPL13;RPL13A;RPL14;RPL15;RPL17;RPL18;RPL18A;RPL19;RPL21;RPL22;RPL22L1;RPL23;RPL24;RPL26;RPL26L1;RPL27;RPL27A;RPL28;RPL30;RPL31;RPL32;RPL34;RPL35;RPL35A;RPL36;RPL36A;RPL37;RPL37A;RPL38;RPL4;RPL41;RPL5;RPL6;RPL7;RPL7A;RPL8;RPL9;RPLP0;RPLP1;RPLP2;RPS10;RPS11;RPS12;RPS13;RPS14;RPS15;RPS15A;RPS16;RPS17;RPS18;RPS19;RPS2;RPS20;RPS21;RPS23;RPS24;RPS25;RPS26;RPS27;RPS27A;RPS27L;RPS29;RPS3;RPS3A;RPS4X;RPS5;RPS6;RPS6KA1;RPS6KA3;RPS7;RPS8;RPS9;RPSA;SCD5;SCN1A;SCN1B;SCN2A;SCN3B;SCN4B;SCN8A;SDCBP;SEM1;SEMA4D;SEMA6A;SEMA6D;SH3GL2;SHANK3;SHC1;SHTN1;SLIT2;SMARCA4;SOS1;SOX10;SPTAN1;SPTB;SPTBN1;SPTBN2;SPTBN4;SREBF2;SRGAP3;TIAM1;TLN1;TRIO;TYROBP;UBA52;UBB;UNC5A;UNC5B;UPF2;VASP;WASL;YAP1</t>
  </si>
  <si>
    <t>Potential therapeutics for SARS</t>
  </si>
  <si>
    <t>AP2A1;AP2A2;AP2B1;AP2M1;AP2S1;ARID4A;ARID4B;ATP1A1;ATP1A2;ATP1A3;ATP1B1;ATP1B2;ATP1B3;BRD4;BRMS1;CHD3;CHD4;CRBN;CUL3;FKBP1A;FKBP4;FNTA;FURIN;FXYD1;FXYD6;FXYD7;GATAD2A;GATAD2B;GRB2;HDAC2;HSP90AA1;HSP90AB1;IFNAR1;IFNAR2;IFNGR1;IFNGR2;IGKC;ITGA4;ITGB1;JAK1;JAK2;KDM1A;MTA1;MTA3;NCK1;NFE2L2;NR3C1;PDCD1;PTGES3;RBBP4;RBBP7;RBX1;ROCK2;S1PR1;SAP18;SIGMAR1;SOS1;STAT2;SUDS3;TLR7;TUBB;TYK2;VEGFA</t>
  </si>
  <si>
    <t>VEGFR2 mediated cell proliferation</t>
  </si>
  <si>
    <t>AHCYL1;CALM1;ITPR2;KRAS;PDPK1;PRKCA;PRKCB;PRKCZ;RASA1;VEGFA</t>
  </si>
  <si>
    <t>Regulation of MECP2 expression and ac...</t>
  </si>
  <si>
    <t>AGO1;CALM1;CAMK2A;CAMK2B;CAMK2D;CAMK2G;CAMK4;FOXG1;GPS2;HDAC2;HIPK2;MECP2;NCOR1;NCOR2;PRKACA;SIN3A;TBL1XR1;TNRC6A</t>
  </si>
  <si>
    <t>Regulation of MECP2 expression and activity</t>
  </si>
  <si>
    <t>PLC beta mediated events</t>
  </si>
  <si>
    <t>ADCY1;ADCY2;ADCY5;ADCY6;ADCY8;AHCYL1;CALM1;CAMK2A;CAMK2B;CAMK2D;CAMK2G;CAMK4;CAMKK2;GNA11;GNAQ;GRK2;ITPR2;MAPK1;PDE1B;PLCB1;PLCB4;PRKACA;PRKACB;PRKAR1A;PRKAR1B;PRKAR2B;PRKCA</t>
  </si>
  <si>
    <t>InlA-mediated entry of Listeria monoc...</t>
  </si>
  <si>
    <t>CTNNB1;CTNND1;RPS27A;UBA52;UBB</t>
  </si>
  <si>
    <t>InlA-mediated entry of Listeria monocytogenes into host cells</t>
  </si>
  <si>
    <t>ER to Golgi Anterograde Transport</t>
  </si>
  <si>
    <t>ACTR10;ACTR1A;ANK2;ANK3;ANKRD28;ARF1;ARF3;ARF4;ARF5;ARFGAP3;BET1;CAPZA1;CAPZA2;CAPZA3;CAPZB;CD59;CNIH1;CNIH2;COG2;COG5;COPA;COPB1;COPB2;COPE;COPG1;CSNK1D;CTSZ;DCTN1;DCTN2;DCTN3;DCTN5;DCTN6;DYNC1H1;DYNC1I1;DYNC1I2;DYNC1LI2;DYNLL1;DYNLL2;FOLR1;GOLGA2;GORASP1;GOSR1;GRIA1;INS;MIA3;NAPA;NAPB;NAPG;NSF;PPP6C;PPP6R1;PPP6R3;RAB1A;RAB1B;SEC23A;SEC31A;SERPINA1;SPTAN1;SPTB;SPTBN1;SPTBN2;SPTBN4;STX17;STX5;TFG;TMED10;TMED9;TRAPPC1;TRAPPC3;TRAPPC4;TRAPPC5;TRAPPC9;USO1</t>
  </si>
  <si>
    <t>Nuclear events stimulated by ALK sign...</t>
  </si>
  <si>
    <t>CLTC;CUL1;FN1;JUNB;KIF5B;MAPK1;MAPK3;MECP2;NPM1;RBX1;RPS6;SKP1;STAT3;STAT5A</t>
  </si>
  <si>
    <t>Nuclear events stimulated by ALK signaling in cancer</t>
  </si>
  <si>
    <t>RHO GTPases activate PAKs</t>
  </si>
  <si>
    <t>CALM1;CDC42;CTTN;FLNA;LIMK1;MYH10;MYH11;MYH9;MYL6;MYL9;MYLK;NF2;PAK1;PAK3;PPP1CB</t>
  </si>
  <si>
    <t>Fcgamma receptor (FCGR) dependent pha...</t>
  </si>
  <si>
    <t>ABI1;ABI2;ACTR2;ACTR3;AHCYL1;ARPC1A;ARPC1B;ARPC2;ARPC3;ARPC4;ARPC5;BRK1;CDC42;CFL1;ELMO1;ELMO2;FYN;GRB2;HSP90AA1;HSP90AB1;IGHG2;IGHG3;IGHG4;IGKC;ITPR2;LIMK1;MAPK1;MAPK3;MYH9;MYO5A;MYO9B;NCK1;NCKAP1;NCKIPSD;NF2;PAK1;PIK3CA;PIK3CB;PIK3R1;PLD2;PLD3;PLPP4;PRKCE;PTK2;WASF1;WASF3;WASL;WIPF1;WIPF3</t>
  </si>
  <si>
    <t>Fcgamma receptor (FCGR) dependent phagocytosis</t>
  </si>
  <si>
    <t>Formation of annular gap junctions</t>
  </si>
  <si>
    <t>AP2M1;CLTA;CLTB;CLTC;CLTCL1;DAB2;DNM1;DNM2;GJA1</t>
  </si>
  <si>
    <t>Prolactin receptor signaling</t>
  </si>
  <si>
    <t>BTRC;CUL1;JAK2;PRLR;PTPN11;RBX1;SKP1;STAT5A</t>
  </si>
  <si>
    <t>COPI-mediated anterograde transport</t>
  </si>
  <si>
    <t>ACTR10;ACTR1A;ANK2;ANK3;ARF1;ARF3;ARF4;ARF5;ARFGAP3;BET1;CAPZA1;CAPZA2;CAPZA3;CAPZB;CD59;COG2;COG5;COPA;COPB1;COPB2;COPE;COPG1;DCTN1;DCTN2;DCTN3;DCTN5;DCTN6;DYNC1H1;DYNC1I1;DYNC1I2;DYNC1LI2;DYNLL1;DYNLL2;FOLR1;GOLGA2;GORASP1;GOSR1;INS;NAPA;NAPB;NAPG;NSF;RAB1A;RAB1B;SPTAN1;SPTB;SPTBN1;SPTBN2;SPTBN4;STX5;TMED10;TMED9;USO1</t>
  </si>
  <si>
    <t>Cilium Assembly</t>
  </si>
  <si>
    <t>ACTR1A;ARF4;ASAP1;CCP110;CCT2;CCT3;CCT4;CCT5;CCT8;CEP164;CEP76;CEP78;CETN2;CKAP5;CLASP1;CLUAP1;CSNK1D;CSNK1E;DCTN1;DCTN2;DCTN3;DYNC1H1;DYNC1I2;DYNLL1;DYNLL2;DYNLRB1;DYNLRB2;DYNLT2B;EXOC1;EXOC2;EXOC4;EXOC7;EXOC8;HDAC6;HSP90AA1;IFT22;IFT27;IFT57;IFT80;KIF3A;KIF3B;KIF3C;KIFAP3;MAPRE1;MARK4;MKKS;NDE1;OFD1;PAFAH1B1;PCM1;PKD1;PKD2;PPP2R1A;PRKACA;PRKAR2B;RAB11A;SDCCAG8;SEPTIN2;SSNA1;TCP1;TNPO1;TRIP11;TTBK2;TUBA4A;TUBB;TUBB4B;UNC119B;YWHAE;YWHAG</t>
  </si>
  <si>
    <t>HIV Infection</t>
  </si>
  <si>
    <t>AP1M1;AP1S1;AP1S2;AP2A1;AP2A2;AP2B1;AP2M1;AP2S1;ARF1;ATP6V1H;B2M;BANF1;BTRC;CCNH;CCNK;CCR5;CD28;CD4;CD8B;CDK9;CHMP3;CHMP4A;CHMP4B;CHMP5;CHMP7;CXCR4;ELMO1;ELOA2;ELOB;ELOC;ERCC2;FURIN;FYN;GTF2A2;GTF2F1;HLA-A;HMGA1;KPNB1;MNAT1;NPM1;NUP58;NUP85;NUP98;PACS1;PDCD6IP;POLR2A;POLR2B;POLR2E;POLR2F;POLR2I;POLR2J;PPIA;PSIP1;PSMA1;PSMA2;PSMA3;PSMA4;PSMB1;PSMB2;PSMB3;PSMB4;PSMB5;PSMB6;PSMB7;PSMB8;PSMC1;PSMC5;PSMC6;PSMD1;PSMD10;PSMD11;PSMD12;PSMD13;PSMD14;PSMD2;PSMD3;PSMD4;PSMD6;PSMD7;PSMD8;PSME1;PSME2;RAN;RANBP1;RANBP2;RBX1;RNMT;RPS27A;SEH1L;SEM1;SKP1;SLC25A4;SLC25A5;SSRP1;SUPT4H1;SUPT5H;TAF1;TAF10;TAF13;TAF15;TAF9B;TCEA1;TSG101;UBA52;UBAP1;UBB;VPS28;VPS37D;VPS4A;XPO1;XRCC5;XRCC6</t>
  </si>
  <si>
    <t>Insulin processing</t>
  </si>
  <si>
    <t>CPE;ERO1A;EXOC1;EXOC2;EXOC4;EXOC7;EXOC8;INS;KIF5A;KIF5B;KIF5C;MYO5A;PCSK1;STX1A;VAMP2</t>
  </si>
  <si>
    <t>COPI-independent Golgi-to-ER retrogra...</t>
  </si>
  <si>
    <t>ACTR10;ACTR1A;BICD1;CAPZA1;CAPZA2;CAPZA3;CAPZB;DCTN1;DCTN2;DCTN3;DCTN5;DCTN6;DYNC1H1;DYNC1I1;DYNC1I2;DYNC1LI2;DYNLL1;DYNLL2;GALNT2;PAFAH1B1;PAFAH1B2;RAB18;RAB3GAP1;RAB6B</t>
  </si>
  <si>
    <t>COPI-independent Golgi-to-ER retrograde traffic</t>
  </si>
  <si>
    <t>RHOQ GTPase cycle</t>
  </si>
  <si>
    <t>ARHGAP1;ARHGAP17;ARHGAP21;ARHGAP26;ARHGAP32;ARHGAP33;ARHGAP35;ARHGAP5;ARHGEF7;ARHGEF9;CDC42;CDC42BPA;CDC42BPB;CDC42EP1;FNBP1;GIT1;GJA1;GOPC;IQGAP1;ITSN1;LAMTOR1;PAK1;PLEKHG3;RAB7A;RHOQ;SNAP23;TFRC;VAMP3;WASL</t>
  </si>
  <si>
    <t>Ca-dependent events</t>
  </si>
  <si>
    <t>ADCY1;ADCY2;ADCY5;ADCY6;ADCY8;CALM1;CAMK2A;CAMK2B;CAMK2D;CAMK2G;CAMK4;CAMKK2;GRK2;MAPK1;PDE1B;PRKACA;PRKACB;PRKAR1A;PRKAR1B;PRKAR2B;PRKCA</t>
  </si>
  <si>
    <t>Signaling by FGFR3</t>
  </si>
  <si>
    <t>BRAF;CBL;FGF1;FGF2;FRS2;FRS3;GAB1;GRB2;KRAS;MAPK1;MAPK3;PIK3CA;PIK3R1;PPP2CA;PPP2CB;PPP2R1A;PTPN11;RPS27A;SHC1;SOS1;UBA52;UBB</t>
  </si>
  <si>
    <t>Signaling by FGFR4</t>
  </si>
  <si>
    <t>MASTL Facilitates Mitotic Progression</t>
  </si>
  <si>
    <t>ENSA;PPP2CA;PPP2CB;PPP2R1A;PPP2R2D</t>
  </si>
  <si>
    <t>Amino acids regulate mTORC1</t>
  </si>
  <si>
    <t>ATP6V0B;ATP6V0C;ATP6V0D1;ATP6V1A;ATP6V1B2;ATP6V1D;ATP6V1E1;ATP6V1G1;ATP6V1H;DEPDC5;FLCN;FNIP2;LAMTOR1;LAMTOR5;MIOS;RHEB;RRAGA;SEH1L</t>
  </si>
  <si>
    <t>Axon guidance</t>
  </si>
  <si>
    <t>ABLIM1;ACTR2;ACTR3;ADAM10;AGAP2;AGRN;ALCAM;ANK2;ANK3;AP2A1;AP2A2;AP2B1;AP2M1;AP2S1;APH1A;ARHGAP35;ARHGEF12;ARHGEF7;ARPC1A;ARPC1B;ARPC2;ARPC3;ARPC4;ARPC5;CACNB2;CACNB3;CACNB4;CAP1;CAP2;CD72;CDC42;CDK5R1;CFL1;CHL1;CLASP1;CLASP2;CLTA;CLTB;CLTC;CLTCL1;CNTN1;CNTN2;CNTNAP1;COL4A5;COL9A1;COL9A2;CRMP1;CSNK2B;CUL2;CXCR4;DAB1;DLG1;DLG3;DLG4;DNM1;DNM2;DNM3;DOK5;DOK6;DPYSL2;DPYSL3;EIF4G1;ELOB;ELOC;EPHA4;EPHA6;EPHA7;ETF1;EVL;EZR;FAU;FGFR1;FLRT3;FRS2;FYN;GAB1;GAB2;GAP43;GIT1;GPC1;GRB10;GRB2;GRIN1;GRIN2B;GSK3B;GSPT1;HSP90AA1;HSP90AB1;HSPA8;ITGA2;ITGB1;ITSN1;KALRN;KCNQ2;KCNQ3;KRAS;LAMB1;LHX2;LIMK1;MAGOH;MAP2K1;MAP2K2;MAPK1;MAPK14;MAPK3;MAPK8;MSN;MYH10;MYH11;MYH9;MYL6;MYL9;MYO9B;NCAM1;NCAN;NCK1;NCSTN;NELL2;NFASC;NGEF;NRCAM;NTN4;PABPC1;PAK1;PAK3;PFN1;PFN2;PIK3CA;PIK3CB;PIK3R1;PITPNA;PLXNA3;PLXNB1;PLXNB3;PLXNC1;PLXND1;PPP3CB;PRKACA;PRKACB;PRKCA;PSEN1;PSENEN;PSMA1;PSMA2;PSMA3;PSMA4;PSMB1;PSMB2;PSMB3;PSMB4;PSMB5;PSMB6;PSMB7;PSMB8;PSMC1;PSMC5;PSMC6;PSMD1;PSMD10;PSMD11;PSMD12;PSMD13;PSMD14;PSMD2;PSMD3;PSMD4;PSMD6;PSMD7;PSMD8;PSME1;PSME2;PTK2;PTPN11;PTPRA;RANBP9;RAP1GAP;RASA1;RBM8A;RBX1;RDX;RELN;RHOA;RHOB;RNPS1;ROBO1;ROBO2;ROCK2;RPL10A;RPL11;RPL12;RPL13;RPL13A;RPL14;RPL15;RPL17;RPL18;RPL18A;RPL19;RPL21;RPL22;RPL22L1;RPL23;RPL24;RPL26;RPL26L1;RPL27;RPL27A;RPL28;RPL30;RPL31;RPL32;RPL34;RPL35;RPL35A;RPL36;RPL36A;RPL37;RPL37A;RPL38;RPL4;RPL41;RPL5;RPL6;RPL7;RPL7A;RPL8;RPL9;RPLP0;RPLP1;RPLP2;RPS10;RPS11;RPS12;RPS13;RPS14;RPS15;RPS15A;RPS16;RPS17;RPS18;RPS19;RPS2;RPS20;RPS21;RPS23;RPS24;RPS25;RPS26;RPS27;RPS27A;RPS27L;RPS29;RPS3;RPS3A;RPS4X;RPS5;RPS6;RPS6KA1;RPS6KA3;RPS7;RPS8;RPS9;RPSA;SCN1A;SCN1B;SCN2A;SCN3B;SCN4B;SCN8A;SDCBP;SEM1;SEMA4D;SEMA6A;SEMA6D;SH3GL2;SHANK3;SHC1;SHTN1;SLIT2;SOS1;SPTAN1;SPTB;SPTBN1;SPTBN2;SPTBN4;SRGAP3;TIAM1;TLN1;TRIO;TYROBP;UBA52;UBB;UNC5A;UNC5B;UPF2;VASP;WASL</t>
  </si>
  <si>
    <t>Endosomal Sorting Complex Required Fo...</t>
  </si>
  <si>
    <t>CHMP3;CHMP4A;CHMP4B;CHMP5;CHMP7;HGS;RPS27A;SNF8;TSG101;UBA52;UBAP1;UBB;VPS25;VPS28;VPS37D;VPS4A</t>
  </si>
  <si>
    <t>Endosomal Sorting Complex Required For Transport (ESCRT)</t>
  </si>
  <si>
    <t>Glucagon signaling in metabolic regul...</t>
  </si>
  <si>
    <t>ADCY1;ADCY2;ADCY5;ADCY6;ADCY8;GNAS;GNB1;GNB2;GNG2;GNG7;PRKACA;PRKACB;PRKAR1A;PRKAR1B;PRKAR2B</t>
  </si>
  <si>
    <t>Glucagon signaling in metabolic regulation</t>
  </si>
  <si>
    <t>Respiratory electron transport</t>
  </si>
  <si>
    <t>ACAD9;COA1;COQ10A;COX14;COX16;COX18;COX20;COX4I1;COX5A;COX5B;COX6A1;COX6B1;COX6C;COX7A2L;COX7B;COX7C;COX8A;CYC1;CYCS;ETFA;NDUFA1;NDUFA10;NDUFA11;NDUFA13;NDUFA3;NDUFA5;NDUFAB1;NDUFAF3;NDUFAF5;NDUFAF7;NDUFB10;NDUFB11;NDUFB2;NDUFB3;NDUFB4;NDUFB6;NDUFB7;NDUFB8;NDUFB9;NDUFS2;NDUFS3;NDUFS4;NDUFS5;NDUFS6;NDUFV1;NDUFV2;NDUFV3;NUBPL;SDHA;SDHB;SDHC;TACO1;TMEM126B;TRAP1;UQCR11;UQCRB;UQCRC1;UQCRC2;UQCRQ</t>
  </si>
  <si>
    <t>Cargo recognition for clathrin-mediat...</t>
  </si>
  <si>
    <t>AAK1;AGFG1;AP2A1;AP2A2;AP2B1;AP2M1;AP2S1;ARRB1;CBL;CD3D;CD4;CLTA;CLTB;CLTC;CLTCL1;COPS2;COPS3;COPS4;COPS5;COPS6;COPS8;DAB2;EPN1;EPN2;EPS15;EPS15L1;FZD4;GPS1;GRB2;GRK2;GRK3;HGS;IGF2R;IL7R;ITSN1;ITSN2;KIAA0319;M6PR;NECAP1;NEDD8;PICALM;REPS2;RPS27A;SCARB2;SGIP1;SH3GL2;SH3GL3;SNAP91;STON2;SYT1;TF;TFRC;TGOLN2;UBA52;UBB;UBQLN1;UBQLN2;VAMP2;VAMP3;VAMP4;VAMP8</t>
  </si>
  <si>
    <t>Cargo recognition for clathrin-mediated endocytosis</t>
  </si>
  <si>
    <t>Resolution of Sister Chromatid Cohesion</t>
  </si>
  <si>
    <t>BUB3;CKAP5;CLASP1;CLASP2;CLIP1;DYNC1H1;DYNC1I1;DYNC1I2;DYNC1LI2;DYNLL1;DYNLL2;ITGB3BP;MAPRE1;NDE1;NDEL1;NUDC;NUP85;NUP98;PAFAH1B1;PDS5A;PDS5B;PPP1CC;PPP2CA;PPP2CB;PPP2R1A;PPP2R5B;PPP2R5C;RAD21;RANBP2;RCC2;RPS27;SEH1L;SMC1A;STAG2;TAOK1;XPO1</t>
  </si>
  <si>
    <t>Regulation of actin dynamics for phag...</t>
  </si>
  <si>
    <t>ABI1;ABI2;ACTR2;ACTR3;ARPC1A;ARPC1B;ARPC2;ARPC3;ARPC4;ARPC5;BRK1;CDC42;CFL1;ELMO1;ELMO2;GRB2;HSP90AA1;HSP90AB1;IGHG2;IGHG3;IGHG4;IGKC;LIMK1;MAPK1;MAPK3;MYH9;MYO5A;MYO9B;NCK1;NCKAP1;NCKIPSD;NF2;PAK1;PTK2;WASF1;WASF3;WASL;WIPF1;WIPF3</t>
  </si>
  <si>
    <t>Regulation of actin dynamics for phagocytic cup formation</t>
  </si>
  <si>
    <t>Nef Mediated CD4 Down-regulation</t>
  </si>
  <si>
    <t>AP2A1;AP2A2;AP2B1;AP2M1;AP2S1;ARF1;ATP6V1H;CD4</t>
  </si>
  <si>
    <t>Calcineurin activates NFAT</t>
  </si>
  <si>
    <t>CALM1;FKBP1A;NFATC2;PPIA;PPP3CB;PPP3R1</t>
  </si>
  <si>
    <t>Plasma lipoprotein clearance</t>
  </si>
  <si>
    <t>AMN;AP2A1;AP2A2;AP2B1;AP2M1;AP2S1;APOE;CLTA;CLTC;HDLBP;LIPA;NPC2;RPS27A;UBA52;UBB</t>
  </si>
  <si>
    <t>Neurotoxicity of clostridium toxins</t>
  </si>
  <si>
    <t>SNAP25;STX1A;STX1B;SV2A;SV2B;SYT1;VAMP1;VAMP2</t>
  </si>
  <si>
    <t>Gap junction degradation</t>
  </si>
  <si>
    <t>AP2M1;CLTA;CLTB;CLTC;CLTCL1;DAB2;DNM1;DNM2;GJA1;MYO6</t>
  </si>
  <si>
    <t>Antigen processing: Ubiquitination &amp; ...</t>
  </si>
  <si>
    <t>ANAPC11;ANAPC13;ANAPC5;ANAPC7;AREL1;ARIH2;ASB1;ASB6;ASB8;BLMH;BTBD1;BTBD6;BTRC;CDC26;CDC27;CDC34;CUL1;CUL2;CUL3;DTX3L;ELOB;ELOC;FBXL16;FBXL19;FBXL3;FBXL5;FBXO11;FBXO2;FBXO21;FBXO22;FBXO32;FBXW11;FBXW2;FBXW4;FBXW7;HECTD1;HECTD2;HERC4;HERC6;HUWE1;ITCH;KLHL2;LNX1;LTN1;MEX3C;MKRN1;NPEPPS;PJA2;PSMA1;PSMA2;PSMA3;PSMA4;PSMB1;PSMB2;PSMB3;PSMB4;PSMB5;PSMB6;PSMB7;PSMB8;PSMC1;PSMC5;PSMC6;PSMD1;PSMD10;PSMD11;PSMD12;PSMD13;PSMD14;PSMD2;PSMD3;PSMD4;PSMD6;PSMD7;PSMD8;PSME1;PSME2;RBBP6;RBCK1;RBX1;RCHY1;RLIM;RNF111;RNF115;RNF130;RNF14;RNF19A;RNF220;RNF41;RNF6;RPS27A;SEM1;SKP1;STUB1;THOP1;TRAF7;TRIM37;TRIM9;TRIP12;UBA1;UBA3;UBA5;UBA52;UBB;UBE2B;UBE2D2;UBE2D3;UBE2D4;UBE2E2;UBE2E3;UBE2G1;UBE2H;UBE2K;UBE2L3;UBE2M;UBE2Q1;UBE2V1;UBE2V2;UBE2W;UBE2Z;UBE3C;UBR2;UBR4;VHL;WSB1;WWP1;ZBTB16;ZNRF2</t>
  </si>
  <si>
    <t>Antigen processing: Ubiquitination &amp; Proteasome degradation</t>
  </si>
  <si>
    <t>Cristae formation</t>
  </si>
  <si>
    <t>ATP5F1A;ATP5F1B;ATP5F1C;ATP5F1D;ATP5MC1;ATP5MC2;ATP5MC3;ATP5ME;ATP5MF;ATP5PD;ATP5PF;ATP5PO;CHCHD3;DMAC2L;DNAJC11;HSPA9;MICOS10;MTX2;TMEM11</t>
  </si>
  <si>
    <t>Signaling by ALK fusions and activate...</t>
  </si>
  <si>
    <t>BCL11A;CARS1;CLTC;CUL1;DCTN1;EEF1G;EIF2AK3;FN1;FRS2;FRS3;GCC2;GRB2;JUNB;KIF5B;KLC1;MAPK1;MAPK3;MECP2;MSN;MYH9;NPM1;PIK3CA;PIK3R1;PPM1B;PRKAR1A;RANBP2;RBX1;RPS6;SEC31A;SHC1;SKP1;STAT3;STAT5A;TFG;TPM3;TPM4</t>
  </si>
  <si>
    <t>Signaling by ALK fusions and activated point mutants</t>
  </si>
  <si>
    <t>Signaling by ALK in cancer</t>
  </si>
  <si>
    <t>M Phase</t>
  </si>
  <si>
    <t>ACTR1A;ANAPC11;ANAPC15;ANAPC5;ANAPC7;BANF1;BUB3;CCP110;CDC26;CDC27;CEP164;CEP76;CEP78;CETN2;CHMP3;CHMP4A;CHMP4B;CHMP7;CKAP5;CLASP1;CLASP2;CLIP1;CSNK1D;CSNK1E;CSNK2B;CTDNEP1;DCTN1;DCTN2;DCTN3;DYNC1H1;DYNC1I1;DYNC1I2;DYNC1LI2;DYNLL1;DYNLL2;EMD;ENSA;GOLGA2;GORASP1;H2AJ;H2AZ1;H2BC15;H2BC21;H2BC4;H3-3A;H4C1;HSP90AA1;IST1;ITGB3BP;KPNB1;LEMD3;LPIN1;LPIN2;MAPK1;MAPK3;MAPRE1;MZT1;MZT2B;NDE1;NDEL1;NEK7;NME7;NUDC;NUMA1;NUP58;NUP85;NUP98;OFD1;PAFAH1B1;PCM1;PDS5A;PDS5B;PPP1CC;PPP2CA;PPP2CB;PPP2R1A;PPP2R2A;PPP2R2D;PPP2R5B;PPP2R5C;PRKACA;PRKAR2B;PRKCA;PRKCB;PSMA1;PSMA2;PSMA3;PSMA4;PSMB1;PSMB2;PSMB3;PSMB4;PSMB5;PSMB6;PSMB7;PSMB8;PSMC1;PSMC5;PSMC6;PSMD1;PSMD10;PSMD11;PSMD12;PSMD13;PSMD14;PSMD2;PSMD3;PSMD4;PSMD6;PSMD7;PSMD8;PSME1;PSME2;RAB1A;RAB1B;RAB2A;RAD21;RAN;RANBP2;RCC2;RPS27;RPS27A;SDCCAG8;SEH1L;SEM1;SIRT2;SMC1A;SSNA1;STAG2;SUMO1;TAOK1;TNPO1;TUBA1C;TUBA4A;TUBB;TUBB2A;TUBB2B;TUBB4B;TUBG2;UBA52;UBB;UBE2I;USO1;VPS4A;VRK1;XPO1;YWHAE;YWHAG</t>
  </si>
  <si>
    <t>Gain-of-function MRAS complexes activ...</t>
  </si>
  <si>
    <t>BRAF;PPP1CB;PPP1CC;RAF1;SHOC2;YWHAB</t>
  </si>
  <si>
    <t>Gain-of-function MRAS complexes activate RAF signaling</t>
  </si>
  <si>
    <t>SHOC2 M1731 mutant abolishes MRAS com...</t>
  </si>
  <si>
    <t>SHOC2 M1731 mutant abolishes MRAS complex function</t>
  </si>
  <si>
    <t>Signaling by MRAS-complex mutants</t>
  </si>
  <si>
    <t>Cell Cycle</t>
  </si>
  <si>
    <t>ACTR1A;AKT2;AKT3;ANAPC11;ANAPC15;ANAPC5;ANAPC7;ANKRD28;ATRX;BANF1;BARD1;BTRC;BUB3;CABLES1;CCND2;CCND3;CCNH;CCP110;CDC26;CDC27;CDK11A;CDKN1B;CDKN1C;CDKN2A;CEP164;CEP76;CEP78;CETN2;CHMP3;CHMP4A;CHMP4B;CHMP7;CKAP5;CLASP1;CLASP2;CLIP1;CSNK1D;CSNK1E;CSNK2B;CTC1;CTDNEP1;CUL1;DCTN1;DCTN2;DCTN3;DYNC1H1;DYNC1I1;DYNC1I2;DYNC1LI2;DYNLL1;DYNLL2;DYRK1A;E2F1;E2F4;EMD;ENSA;EP300;FBXW11;GAR1;GINS1;GOLGA2;GORASP1;GSK3B;H2AJ;H2AZ1;H2BC15;H2BC21;H2BC4;H3-3A;H4C1;HSP90AA1;HSP90AB1;HSPA2;IST1;ITGB3BP;JAK2;KPNB1;LCMT1;LEMD3;LIN37;LPIN1;LPIN2;MAPK1;MAPK3;MAPRE1;MAX;MDC1;MDM4;MLH3;MNAT1;MZT1;MZT2B;NDE1;NDEL1;NEK7;NHP2;NME7;NOP10;NPM1;NSD2;NUDC;NUMA1;NUP58;NUP85;NUP98;OFD1;OPTN;PAFAH1B1;PCBP4;PCM1;PDS5A;PDS5B;PIAS4;POLR2A;POLR2B;POLR2E;POLR2F;POLR2I;POLR2J;PPME1;PPP1CB;PPP1CC;PPP2CA;PPP2CB;PPP2R1A;PPP2R2A;PPP2R2D;PPP2R5B;PPP2R5C;PPP6C;PPP6R3;PRKACA;PRKAR2B;PRKCA;PRKCB;PSMA1;PSMA2;PSMA3;PSMA4;PSMB1;PSMB2;PSMB3;PSMB4;PSMB5;PSMB6;PSMB7;PSMB8;PSMC1;PSMC5;PSMC6;PSMD1;PSMD10;PSMD11;PSMD12;PSMD13;PSMD14;PSMD2;PSMD3;PSMD4;PSMD6;PSMD7;PSMD8;PSME1;PSME2;RAB1A;RAB1B;RAB2A;RAD21;RAD9A;RAN;RANBP2;RBBP4;RBBP7;RBX1;RCC2;RPA3;RPS27;RPS27A;RSF1;RUVBL1;RUVBL2;SDCCAG8;SEH1L;SEM1;SIRT2;SKP1;SMARCA5;SMC1A;SSNA1;STAG2;SUMO1;SUN2;SYNE1;TAOK1;TERF1;TERF2IP;TFDP1;TNPO1;TP53BP1;TUBA1C;TUBA4A;TUBB;TUBB2A;TUBB2B;TUBB4B;TUBG2;UBA52;UBB;UBE2I;UBE2V2;USO1;VPS4A;VRK1;XPO1;YWHAB;YWHAE;YWHAG;YWHAH;YWHAQ;YWHAZ;ZNF385A</t>
  </si>
  <si>
    <t>Nuclear import of Rev protein</t>
  </si>
  <si>
    <t>KPNB1;NPM1;NUP58;NUP85;NUP98;RAN;RANBP2;SEH1L</t>
  </si>
  <si>
    <t>ALK mutants bind TKIs</t>
  </si>
  <si>
    <t>BCL11A;CLTC;EIF2AK3;FN1;NPM1;PPM1B;PRKAR1A</t>
  </si>
  <si>
    <t>Inositol phosphate metabolism</t>
  </si>
  <si>
    <t>CALM1;IMPA1;INPP4A;INPP5A;INPP5B;INPP5J;INPPL1;IP6K1;ITPK1;ITPKB;MINPP1;NUDT3;OCRL;PLCB1;PLCB4;PLCH1;PPIP5K1;PTEN;SYNJ1</t>
  </si>
  <si>
    <t>Regulation of PTEN localization</t>
  </si>
  <si>
    <t>PML;PTEN;RPS27A;UBA52;UBB;XIAP</t>
  </si>
  <si>
    <t>Clathrin-mediated endocytosis</t>
  </si>
  <si>
    <t>AAK1;ACTR2;ACTR3;AGFG1;AMPH;AP2A1;AP2A2;AP2B1;AP2M1;AP2S1;ARF6;ARPC1A;ARPC2;ARPC3;ARPC4;ARPC5;ARRB1;BIN1;CBL;CD3D;CD4;CLTA;CLTB;CLTC;CLTCL1;COPS2;COPS3;COPS4;COPS5;COPS6;COPS8;CTTN;DAB2;DNAJC6;DNM1;DNM2;DNM3;EPN1;EPN2;EPS15;EPS15L1;FNBP1;FNBP1L;FZD4;GAK;GPS1;GRB2;GRK2;GRK3;HGS;HIP1R;HSPA8;IGF2R;IL7R;ITSN1;ITSN2;KIAA0319;M6PR;NECAP1;NEDD8;OCRL;PACSIN1;PACSIN2;PICALM;RAB5A;RAB5C;REPS2;RPS27A;SCARB2;SGIP1;SH3GL2;SH3GL3;SNAP91;STON2;SYNJ1;SYT1;TF;TFRC;TGOLN2;UBA52;UBB;UBQLN1;UBQLN2;VAMP2;VAMP3;VAMP4;VAMP8;WASL</t>
  </si>
  <si>
    <t>G beta:gamma signalling through PLC beta</t>
  </si>
  <si>
    <t>GNB1;GNB2;GNG2;GNG7;PLCB1</t>
  </si>
  <si>
    <t>Presynaptic function of Kainate recep...</t>
  </si>
  <si>
    <t>Presynaptic function of Kainate receptors</t>
  </si>
  <si>
    <t>HSF1 activation</t>
  </si>
  <si>
    <t>DNAJB1;DNAJB6;FKBP4;HDAC6;HSBP1;HSP90AA1;HSP90AB1;HSPA6;HSPH1;MRPL18;PTGES3;RPA3;TNFRSF21;UBB;VCP;YWHAE</t>
  </si>
  <si>
    <t>PI5P, PP2A and IER3 Regulate PI3K/AKT...</t>
  </si>
  <si>
    <t>CD28;CD80;CD86;ERBB3;FGF1;FGF2;FGFR1;FGFR2;FRS2;FYN;GAB1;GAB2;GRB2;IL33;INS;IRAK1;KL;MAPK1;MAPK3;NRG1;NRG3;PDGFRA;PIK3CA;PIK3CB;PIK3R1;PIP4K2A;PIP4K2B;PIP4K2C;PPP2CA;PPP2CB;PPP2R1A;PPP2R5B;PPP2R5C;PTPN11</t>
  </si>
  <si>
    <t>PI5P, PP2A and IER3 Regulate PI3K/AKT Signaling</t>
  </si>
  <si>
    <t>Uptake and actions of bacterial toxins</t>
  </si>
  <si>
    <t>ANTXR1;CALM1;CD9;FURIN;HSP90AA1;HSP90AB1;MAP2K1;MAP2K2;MAP2K4;MAP2K7;PDCD6IP;SNAP25;STX1A;STX1B;SV2A;SV2B;SYT1;VAMP1;VAMP2</t>
  </si>
  <si>
    <t>Pyruvate metabolism</t>
  </si>
  <si>
    <t>BSG;DLAT;DLD;GLO1;LDHA;LDHB;MPC1;MPC2;PDHA1;PDHB;PDHX;PDK1;PDK2;PDP1;VDAC1</t>
  </si>
  <si>
    <t>Cell Cycle, Mitotic</t>
  </si>
  <si>
    <t>ACTR1A;AKT2;AKT3;ANAPC11;ANAPC15;ANAPC5;ANAPC7;BANF1;BTRC;BUB3;CABLES1;CCND2;CCND3;CCNH;CCP110;CDC26;CDC27;CDK11A;CDKN1B;CDKN1C;CDKN2A;CEP164;CEP76;CEP78;CETN2;CHMP3;CHMP4A;CHMP4B;CHMP7;CKAP5;CLASP1;CLASP2;CLIP1;CSNK1D;CSNK1E;CSNK2B;CTDNEP1;CUL1;DCTN1;DCTN2;DCTN3;DYNC1H1;DYNC1I1;DYNC1I2;DYNC1LI2;DYNLL1;DYNLL2;DYRK1A;E2F1;E2F4;EMD;ENSA;EP300;FBXW11;GINS1;GOLGA2;GORASP1;GSK3B;H2AJ;H2AZ1;H2BC15;H2BC21;H2BC4;H3-3A;H4C1;HSP90AA1;HSP90AB1;IST1;ITGB3BP;JAK2;KPNB1;LCMT1;LEMD3;LIN37;LPIN1;LPIN2;MAPK1;MAPK3;MAPRE1;MAX;MNAT1;MZT1;MZT2B;NDE1;NDEL1;NEK7;NME7;NUDC;NUMA1;NUP58;NUP85;NUP98;OFD1;OPTN;PAFAH1B1;PCM1;PDS5A;PDS5B;PPME1;PPP1CB;PPP1CC;PPP2CA;PPP2CB;PPP2R1A;PPP2R2A;PPP2R2D;PPP2R5B;PPP2R5C;PRKACA;PRKAR2B;PRKCA;PRKCB;PSMA1;PSMA2;PSMA3;PSMA4;PSMB1;PSMB2;PSMB3;PSMB4;PSMB5;PSMB6;PSMB7;PSMB8;PSMC1;PSMC5;PSMC6;PSMD1;PSMD10;PSMD11;PSMD12;PSMD13;PSMD14;PSMD2;PSMD3;PSMD4;PSMD6;PSMD7;PSMD8;PSME1;PSME2;RAB1A;RAB1B;RAB2A;RAD21;RAN;RANBP2;RBBP4;RBX1;RCC2;RPA3;RPS27;RPS27A;SDCCAG8;SEH1L;SEM1;SIRT2;SKP1;SMC1A;SSNA1;STAG2;SUMO1;TAOK1;TFDP1;TNPO1;TUBA1C;TUBA4A;TUBB;TUBB2A;TUBB2B;TUBB4B;TUBG2;UBA52;UBB;UBE2I;USO1;VPS4A;VRK1;XPO1;YWHAE;YWHAG</t>
  </si>
  <si>
    <t>Transcriptional Regulation by TP53</t>
  </si>
  <si>
    <t>AGO1;AKT2;AKT3;BARD1;BCL2L14;BNIP3L;CARM1;CASP1;CCNG1;CCNH;CCNK;CDK12;CDK13;CDK5R1;CDK9;CDKN1B;CDKN2A;CHD3;CHD4;CNOT1;CNOT10;CNOT11;CNOT2;CNOT3;CNOT7;CNOT8;COX14;COX16;COX18;COX20;COX4I1;COX5A;COX5B;COX6A1;COX6B1;COX6C;COX7A2L;COX7B;COX7C;COX8A;CSNK2B;CYCS;E2F1;E2F4;EHMT2;ELOA2;ELOB;ELOC;EP300;ERCC2;FOS;G6PD;GADD45A;GATAD2A;GATAD2B;GLS;GPI;GTF2F1;HDAC2;HIPK1;HIPK2;IGFBP3;ING5;KAT6A;LAMTOR1;LAMTOR5;MAPK14;MDC1;MDM4;MEAF6;MNAT1;NDRG1;NPM1;NUAK1;PCBP4;PDPK1;PIP4K2A;PIP4K2B;PIP4K2C;PLK2;PML;POLR2A;POLR2B;POLR2E;POLR2F;POLR2I;POLR2J;PPP2CA;PPP2CB;PPP2R1A;PPP2R5C;PRDX1;PRDX2;PRDX5;PRELID1;PRKAB2;PRKAG2;PRMT1;PRMT5;PTEN;RAD9A;RBBP4;RBBP7;RFFL;RGCC;RHEB;RICTOR;RPA3;RPS27A;RRAGA;SESN3;SGK1;SSRP1;SUPT4H1;SUPT5H;TACO1;TAF1;TAF10;TAF13;TAF15;TAF9B;TCEA1;TFDP1;TMEM219;TNKS1BP1;TNRC6A;TP53BP2;TP53RK;TSC1;TXN;UBA52;UBB;USP2;YWHAB;YWHAE;YWHAG;YWHAH;YWHAQ;YWHAZ;ZNF385A</t>
  </si>
  <si>
    <t>Mitotic Spindle Checkpoint</t>
  </si>
  <si>
    <t>ANAPC11;ANAPC15;ANAPC5;ANAPC7;BUB3;CDC26;CDC27;CKAP5;CLASP1;CLASP2;CLIP1;DYNC1H1;DYNC1I1;DYNC1I2;DYNC1LI2;DYNLL1;DYNLL2;ITGB3BP;MAPRE1;NDE1;NDEL1;NUDC;NUP85;NUP98;PAFAH1B1;PPP1CC;PPP2CA;PPP2CB;PPP2R1A;PPP2R5B;PPP2R5C;RANBP2;RCC2;RPS27;SEH1L;TAOK1;XPO1</t>
  </si>
  <si>
    <t>EML4 and NUDC in mitotic spindle form...</t>
  </si>
  <si>
    <t>BUB3;CKAP5;CLASP1;CLASP2;CLIP1;DYNC1H1;DYNC1I1;DYNC1I2;DYNC1LI2;DYNLL1;DYNLL2;ITGB3BP;MAPRE1;NDE1;NDEL1;NEK7;NUDC;NUP85;NUP98;PAFAH1B1;PPP1CC;PPP2CA;PPP2CB;PPP2R1A;PPP2R5B;PPP2R5C;RANBP2;RCC2;RPS27;SEH1L;TAOK1;XPO1</t>
  </si>
  <si>
    <t>EML4 and NUDC in mitotic spindle formation</t>
  </si>
  <si>
    <t>Nef Mediated CD8 Down-regulation</t>
  </si>
  <si>
    <t>AP2A1;AP2A2;AP2B1;AP2M1;AP2S1;ATP6V1H;CD8B</t>
  </si>
  <si>
    <t>G-protein beta:gamma signalling</t>
  </si>
  <si>
    <t>AKT2;AKT3;CDC42;GNB1;GNB2;GNG2;GNG7;PAK1;PDPK1;PLCB1;RHOA</t>
  </si>
  <si>
    <t>Aquaporin-mediated transport</t>
  </si>
  <si>
    <t>ADCY1;ADCY2;ADCY5;ADCY6;ADCY8;AQP4;GNAS;GNB1;GNB2;GNG2;GNG7;PRKACA;PRKACB;PRKAR1A;PRKAR1B;PRKAR2B;RAB11A;RAB11FIP2</t>
  </si>
  <si>
    <t>Vasopressin regulates renal water hom...</t>
  </si>
  <si>
    <t>Vasopressin regulates renal water homeostasis via Aquaporins</t>
  </si>
  <si>
    <t>Disassembly of the destruction comple...</t>
  </si>
  <si>
    <t>APC;CSNK1G2;CTNNB1;GSK3B;LRP6;PPP2CA;PPP2CB;PPP2R1A;PPP2R5B;PPP2R5C;WNT8A</t>
  </si>
  <si>
    <t>Disassembly of the destruction complex and recruitment of AXIN to the membrane</t>
  </si>
  <si>
    <t>CALM1;CAMK2B;CAMK2G;CAMK4;CAMKK2</t>
  </si>
  <si>
    <t>CREB1 phosphorylation through the activation of CaMKII/CaMKK/CaMKIV cascasde</t>
  </si>
  <si>
    <t>CaMK IV-mediated phosphorylation of CREB</t>
  </si>
  <si>
    <t>CALM1;CAMK2A;CAMK2B;CAMK2D;CAMK2G;CAMK4;CAMKK2</t>
  </si>
  <si>
    <t>AKT phosphorylates targets in the cyt...</t>
  </si>
  <si>
    <t>AKT2;AKT3;CDKN1B;GSK3A;GSK3B;MKRN1</t>
  </si>
  <si>
    <t>AKT phosphorylates targets in the cytosol</t>
  </si>
  <si>
    <t>Mitotic Anaphase</t>
  </si>
  <si>
    <t>ANAPC11;ANAPC15;ANAPC5;ANAPC7;BANF1;BUB3;CDC26;CDC27;CHMP3;CHMP4A;CHMP4B;CHMP7;CKAP5;CLASP1;CLASP2;CLIP1;DYNC1H1;DYNC1I1;DYNC1I2;DYNC1LI2;DYNLL1;DYNLL2;EMD;IST1;ITGB3BP;KPNB1;LEMD3;MAPRE1;NDE1;NDEL1;NUDC;NUP58;NUP85;NUP98;PAFAH1B1;PDS5A;PDS5B;PPP1CC;PPP2CA;PPP2CB;PPP2R1A;PPP2R2A;PPP2R5B;PPP2R5C;PSMA1;PSMA2;PSMA3;PSMA4;PSMB1;PSMB2;PSMB3;PSMB4;PSMB5;PSMB6;PSMB7;PSMB8;PSMC1;PSMC5;PSMC6;PSMD1;PSMD10;PSMD11;PSMD12;PSMD13;PSMD14;PSMD2;PSMD3;PSMD4;PSMD6;PSMD7;PSMD8;PSME1;PSME2;RAD21;RAN;RANBP2;RCC2;RPS27;RPS27A;SEH1L;SEM1;SIRT2;SMC1A;STAG2;SUMO1;TAOK1;TNPO1;TUBA1C;TUBA4A;TUBB2A;TUBB2B;TUBB4B;UBA52;UBB;UBE2I;VPS4A;VRK1;XPO1</t>
  </si>
  <si>
    <t>Mitotic Metaphase and Anaphase</t>
  </si>
  <si>
    <t>mTORC1-mediated signalling</t>
  </si>
  <si>
    <t>EIF4B;EIF4E;EIF4G1;FKBP1A;LAMTOR1;LAMTOR5;RHEB;RPS6;RPS6KB1;RRAGA;YWHAB</t>
  </si>
  <si>
    <t>Amplification  of signal from unattac...</t>
  </si>
  <si>
    <t>BUB3;CKAP5;CLASP1;CLASP2;CLIP1;DYNC1H1;DYNC1I1;DYNC1I2;DYNC1LI2;DYNLL1;DYNLL2;ITGB3BP;MAPRE1;NDE1;NDEL1;NUDC;NUP85;NUP98;PAFAH1B1;PPP1CC;PPP2CA;PPP2CB;PPP2R1A;PPP2R5B;PPP2R5C;RANBP2;RCC2;RPS27;SEH1L;TAOK1;XPO1</t>
  </si>
  <si>
    <t>Amplification  of signal from unattached  kinetochores via a MAD2  inhibitory signal</t>
  </si>
  <si>
    <t>Amplification of signal from the kine...</t>
  </si>
  <si>
    <t>Amplification of signal from the kinetochores</t>
  </si>
  <si>
    <t>TBC/RABGAPs</t>
  </si>
  <si>
    <t>ARF6;GABARAP;GABARAPL2;GGA3;OPTN;POLG;RAB11A;RAB11B;RAB33A;RAB4A;RAB5A;RAB5C;RAB6B;RAB7A;RAB8B;RABEP1;RABGAP1;RABGEF1;TBC1D13;TBC1D14;TBC1D2;TSC1</t>
  </si>
  <si>
    <t>VEGFR2 mediated vascular permeability</t>
  </si>
  <si>
    <t>AKT2;AKT3;CALM1;CTNNA1;CTNNB1;CTNND1;HSP90AA1;PAK1;PAK3;PDPK1;RICTOR</t>
  </si>
  <si>
    <t>The role of Nef in HIV-1 replication ...</t>
  </si>
  <si>
    <t>AP1M1;AP1S1;AP1S2;AP2A1;AP2A2;AP2B1;AP2M1;AP2S1;ARF1;ATP6V1H;B2M;CD28;CD4;CD8B;ELMO1;FYN;HLA-A;PACS1</t>
  </si>
  <si>
    <t>The role of Nef in HIV-1 replication and disease pathogenesis</t>
  </si>
  <si>
    <t>Signaling by FGFR1</t>
  </si>
  <si>
    <t>BRAF;CBL;FGF1;FGF2;FGFR1;FGFRL1;FLRT2;FLRT3;FRS2;FRS3;GAB1;GRB2;KL;KRAS;MAPK1;MAPK3;PIK3CA;PIK3R1;PPP2CA;PPP2CB;PPP2R1A;PTPN11;RPS27A;SHC1;SOS1;SPRED1;UBA52;UBB</t>
  </si>
  <si>
    <t>EPH-Ephrin signaling</t>
  </si>
  <si>
    <t>ACTR2;ACTR3;ADAM10;AP2A1;AP2A2;AP2B1;AP2M1;AP2S1;APH1A;ARHGEF7;ARPC1A;ARPC1B;ARPC2;ARPC3;ARPC4;ARPC5;CDC42;CFL1;CLTA;CLTB;CLTC;CLTCL1;DNM1;EPHA4;EPHA6;EPHA7;FYN;GIT1;GRIN1;GRIN2B;ITSN1;KALRN;LIMK1;MYH10;MYH11;MYH9;MYL6;MYL9;NCSTN;NGEF;PAK1;PAK3;PSEN1;PSENEN;PTK2;RASA1;RHOA;ROCK2;SDCBP;TIAM1;WASL</t>
  </si>
  <si>
    <t>RHO GTPases Activate WASPs and WAVEs</t>
  </si>
  <si>
    <t>ABI1;ABI2;ACTR2;ACTR3;ARPC1A;ARPC1B;ARPC2;ARPC3;ARPC4;ARPC5;BRK1;CDC42;GRB2;MAPK1;MAPK3;NCK1;NCKAP1;NCKIPSD;PTK2;WASF1;WASF3;WASL;WIPF1;WIPF3</t>
  </si>
  <si>
    <t>Beta-catenin independent WNT signaling</t>
  </si>
  <si>
    <t>AGO1;AP2A1;AP2A2;AP2B1;AP2M1;AP2S1;CALM1;CAMK2A;CLTA;CLTB;CLTC;CTNNB1;FZD4;FZD6;GNAO1;GNB1;GNB2;GNG2;GNG7;ITPR2;KRAS;NLK;PFN1;PLCB1;PPP3CB;PPP3R1;PRKCA;PRKCB;PSMA1;PSMA2;PSMA3;PSMA4;PSMB1;PSMB2;PSMB3;PSMB4;PSMB5;PSMB6;PSMB7;PSMB8;PSMC1;PSMC5;PSMC6;PSMD1;PSMD10;PSMD11;PSMD12;PSMD13;PSMD14;PSMD2;PSMD3;PSMD4;PSMD6;PSMD7;PSMD8;PSME1;PSME2;RAC3;RHOA;RPS27A;SEM1;TCF7L2;TNRC6A;UBA52;UBB</t>
  </si>
  <si>
    <t>Transferrin endocytosis and recycling</t>
  </si>
  <si>
    <t>ATP6AP1;ATP6V0A1;ATP6V0B;ATP6V0C;ATP6V0D1;ATP6V1A;ATP6V1B2;ATP6V1D;ATP6V1E1;ATP6V1G1;ATP6V1H;STEAP2;TF;TFRC</t>
  </si>
  <si>
    <t>Mitochondrial biogenesis</t>
  </si>
  <si>
    <t>ATP5F1A;ATP5F1B;ATP5F1C;ATP5F1D;ATP5MC1;ATP5MC2;ATP5MC3;ATP5ME;ATP5MF;ATP5PD;ATP5PF;ATP5PO;CALM1;CAMK4;CARM1;CHCHD3;CYCS;DMAC2L;DNAJC11;GLUD1;HCFC1;HELZ2;HSPA9;IDH2;MAPK14;MEF2C;MEF2D;MICOS10;MTX2;NCOR1;PPARGC1A;PRKAB2;PRKAG2;SMARCD3;SOD2;TBL1XR1;TMEM11</t>
  </si>
  <si>
    <t>SARS-CoV-2 modulates autophagy</t>
  </si>
  <si>
    <t>TUFM;UVRAG;VPS16;VPS33A;VPS41</t>
  </si>
  <si>
    <t>Intrinsic Pathway for Apoptosis</t>
  </si>
  <si>
    <t>AKT2;AKT3;BCL2L1;C1QBP;CDKN2A;CYCS;DYNLL1;DYNLL2;E2F1;GZMB;MAPK1;MAPK3;MAPK8;PPP3R1;SEPTIN4;STAT3;TFDP1;TP53BP2;XIAP;YWHAB;YWHAE;YWHAG;YWHAH;YWHAQ;YWHAZ</t>
  </si>
  <si>
    <t>Unblocking of NMDA receptors, glutama...</t>
  </si>
  <si>
    <t>ACTN2;CALM1;CAMK2A;CAMK2B;CAMK2D;CAMK2G;DLG1;DLG2;DLG3;DLG4;GRIA1;GRIA2;GRIA4;GRIN1;GRIN2A;GRIN2B;GRIN2C;LRRC7;NEFL</t>
  </si>
  <si>
    <t>Unblocking of NMDA receptors, glutamate binding and activation</t>
  </si>
  <si>
    <t>Signaling by Receptor Tyrosine Kinases</t>
  </si>
  <si>
    <t>AAMP;ABI1;ABI2;ADAM10;ADAP1;ADCYAP1;ADCYAP1R1;AHCYL1;AKT2;AKT3;AP2A1;AP2A2;AP2B1;AP2M1;AP2S1;APH1A;APOE;ARF6;ARHGEF7;ATP6AP1;ATP6V0A1;ATP6V0B;ATP6V0C;ATP6V0D1;ATP6V1A;ATP6V1B2;ATP6V1D;ATP6V1E1;ATP6V1G1;ATP6V1H;AXL;BRAF;BRK1;CALM1;CBL;CDC37;CDC42;CDK5R1;CHD4;CLTA;CLTC;COL4A5;COL9A1;COL9A2;CRKL;CSK;CTNNA1;CTNNB1;CTNND1;CYBA;DLG4;DNM1;DNM2;DNM3;DOCK3;DUSP7;EGR1;EGR3;ELK1;ELMO1;ELMO2;EP300;EPN1;EPS15;EPS15L1;ERBB3;FGF1;FGF2;FGFR1;FGFR2;FGFRL1;FLRT2;FLRT3;FOS;FRS2;FRS3;FURIN;FYN;GAB1;GAB2;GABRB1;GABRB2;GABRB3;GABRG2;GFAP;GGA3;GRAP2;GRB10;GRB2;GRIN2B;GTF2F1;HDAC2;HGS;HIF1A;HNRNPA1;HNRNPH1;HNRNPM;HSP90AA1;HSPB1;ID2;IGF2;IL2RG;INS;ITCH;ITGA2;ITGB1;ITPR2;JAK2;JUNB;JUND;KIDINS220;KL;KRAS;LAMB1;LAMB2;MAP2K1;MAP2K2;MAPK1;MAPK14;MAPK3;MAPKAPK2;MATK;MEF2A;MEF2C;MEF2D;MXD4;NAB1;NCK1;NCKAP1;NCOR1;NCSTN;NGF;NRG1;NRG3;NTF3;NTRK2;NTRK3;PAK1;PAK3;PCSK6;PDGFRA;PDPK1;PGR;PIK3C3;PIK3CA;PIK3CB;PIK3R1;PIK3R4;POLR2A;POLR2B;POLR2E;POLR2F;POLR2I;POLR2J;PPP2CA;PPP2CB;PPP2R1A;PRKACA;PRKACB;PRKCA;PRKCB;PRKCE;PRKCZ;PSEN1;PSENEN;PTBP1;PTK2;PTK2B;PTN;PTPN11;PTPN12;PTPN2;PTPN3;PTPRJ;PTPRK;PTPRS;PTPRZ1;PXN;RAB4A;RALA;RALGDS;RANBP9;RAP1A;RAP1B;RAPGEF1;RASA1;RHOA;RICTOR;RIT1;RNF41;ROCK2;RPS27A;RPS6KA1;RPS6KA3;S100B;SGK1;SH3GL2;SH3GL3;SHC1;SIN3A;SOS1;SPARC;SPINT2;SPP1;SPRED1;STAT1;STAT3;STAT5A;STAT6;STMN1;STUB1;TAB2;TF;TIA1;TIAL1;TIAM1;UBA52;UBB;VEGFA;VEGFB;VGF;WASF1;WASF3;WWOX;WWP1;YAP1;YWHAB</t>
  </si>
  <si>
    <t>Mitotic G2-G2/M phases</t>
  </si>
  <si>
    <t>ACTR1A;BTRC;CCNH;CCP110;CDK11A;CEP164;CEP76;CEP78;CETN2;CKAP5;CLASP1;CSNK1D;CSNK1E;CUL1;DCTN1;DCTN2;DCTN3;DYNC1H1;DYNC1I2;DYNLL1;E2F1;EP300;FBXW11;HSP90AA1;HSP90AB1;LCMT1;LIN37;MAPRE1;MNAT1;MZT1;MZT2B;NDE1;NME7;OFD1;OPTN;PAFAH1B1;PCM1;PPME1;PPP1CB;PPP2CA;PPP2CB;PPP2R1A;PPP2R2A;PRKACA;PRKAR2B;PSMA1;PSMA2;PSMA3;PSMA4;PSMB1;PSMB2;PSMB3;PSMB4;PSMB5;PSMB6;PSMB7;PSMB8;PSMC1;PSMC5;PSMC6;PSMD1;PSMD10;PSMD11;PSMD12;PSMD13;PSMD14;PSMD2;PSMD3;PSMD4;PSMD6;PSMD7;PSMD8;PSME1;PSME2;RBBP4;RBX1;RPS27A;SDCCAG8;SEM1;SKP1;SSNA1;TUBA4A;TUBB;TUBB4B;TUBG2;UBA52;UBB;XPO1;YWHAE;YWHAG</t>
  </si>
  <si>
    <t>ROS and RNS production in phagocytes</t>
  </si>
  <si>
    <t>ATP6V0A1;ATP6V0B;ATP6V0C;ATP6V0D1;ATP6V1A;ATP6V1B2;ATP6V1D;ATP6V1E1;ATP6V1G1;ATP6V1H;CYBA;NOS2</t>
  </si>
  <si>
    <t>Mitotic Prometaphase</t>
  </si>
  <si>
    <t>ACTR1A;BUB3;CCP110;CEP164;CEP76;CEP78;CETN2;CKAP5;CLASP1;CLASP2;CLIP1;CSNK1D;CSNK1E;CSNK2B;DCTN1;DCTN2;DCTN3;DYNC1H1;DYNC1I1;DYNC1I2;DYNC1LI2;DYNLL1;DYNLL2;HSP90AA1;ITGB3BP;MAPRE1;MZT1;MZT2B;NDE1;NDEL1;NEK7;NME7;NUDC;NUMA1;NUP85;NUP98;OFD1;PAFAH1B1;PCM1;PDS5A;PDS5B;PPP1CC;PPP2CA;PPP2CB;PPP2R1A;PPP2R5B;PPP2R5C;PRKACA;PRKAR2B;RAD21;RANBP2;RCC2;RPS27;SDCCAG8;SEH1L;SMC1A;SSNA1;STAG2;TAOK1;TUBA4A;TUBB;TUBB4B;TUBG2;XPO1;YWHAE;YWHAG</t>
  </si>
  <si>
    <t>Attenuation phase</t>
  </si>
  <si>
    <t>DNAJB1;DNAJB6;EP300;FKBP4;HSBP1;HSP90AA1;HSP90AB1;HSPA2;HSPA6;HSPA8;HSPH1;MRPL18;PTGES3;TNFRSF21;UBB</t>
  </si>
  <si>
    <t>GABA receptor activation</t>
  </si>
  <si>
    <t>ADCY1;ADCY2;ADCY5;ADCY6;ADCY8;ARHGEF9;GABBR1;GABBR2;GABRA4;GABRB1;GABRB2;GABRB3;GABRG2;GNAI1;GNAI2;GNAI3;GNAL;GNB1;GNB2;GNG2;GNG7;KCNJ2;KCNJ9;NPTN</t>
  </si>
  <si>
    <t>Signal transduction by L1</t>
  </si>
  <si>
    <t>CSNK2B;FGFR1;ITGB1;MAP2K1;MAP2K2;MAPK1;MAPK3;NCAM1;PAK1</t>
  </si>
  <si>
    <t>Signaling by Insulin receptor</t>
  </si>
  <si>
    <t>AKT2;ATP6AP1;ATP6V0A1;ATP6V0B;ATP6V0C;ATP6V0D1;ATP6V1A;ATP6V1B2;ATP6V1D;ATP6V1E1;ATP6V1G1;ATP6V1H;FGF1;FGF2;FGFR1;FGFR2;FRS2;GAB1;GAB2;GRB10;GRB2;INS;KL;KRAS;MAPK1;MAPK3;PDPK1;PIK3C3;PIK3CA;PIK3CB;PIK3R1;PIK3R4;PTPN11;SHC1;SOS1</t>
  </si>
  <si>
    <t>Organic anion transporters</t>
  </si>
  <si>
    <t>SLC17A5;SLC17A6;SLC17A7;SLC25A18;SLC25A22</t>
  </si>
  <si>
    <t>Apoptosis induced DNA fragmentation</t>
  </si>
  <si>
    <t>H1-0;H1-2;H1-4;HMGB1;KPNB1</t>
  </si>
  <si>
    <t>BMAL1:CLOCK,NPAS2 activates circadian...</t>
  </si>
  <si>
    <t>BHLHE41;CARM1;DBP;HELZ2;SMARCD3;TBL1XR1</t>
  </si>
  <si>
    <t>BMAL1:CLOCK,NPAS2 activates circadian gene expression</t>
  </si>
  <si>
    <t>Nuclear Events (kinase and transcript...</t>
  </si>
  <si>
    <t>CDK5R1;CHD4;DNM2;DUSP7;EGR1;EGR3;ELK1;EP300;FOS;ID2;JUNB;JUND;MAPK1;MAPK14;MAPK3;MAPKAPK2;MEF2A;MEF2C;MEF2D;NAB1;PPP2CA;PPP2CB;PPP2R1A;RPS6KA1;RPS6KA3;SGK1;SH3GL3;TF;VGF</t>
  </si>
  <si>
    <t>Nuclear Events (kinase and transcription factor activation)</t>
  </si>
  <si>
    <t>Activation of NMDA receptors and post...</t>
  </si>
  <si>
    <t>ACTN2;ADCY1;ADCY8;APBA1;ARHGEF7;CALM1;CAMK2A;CAMK2B;CAMK2D;CAMK2G;CAMK4;CAMKK2;DLG1;DLG2;DLG3;DLG4;GIT1;GRIA1;GRIA2;GRIA4;GRIN1;GRIN2A;GRIN2B;GRIN2C;GRIN3B;KRAS;LRRC7;MAPK1;MAPK3;MAPT;NEFL;NRG1;NRGN;PDPK1;PPM1E;PRKAB2;PRKACA;PRKACB;PRKAG2;PRKAR1A;PRKAR1B;PRKAR2B;RASGRF1;RASGRF2;RPS6KA1;RPS6KA3</t>
  </si>
  <si>
    <t>Activation of NMDA receptors and postsynaptic events</t>
  </si>
  <si>
    <t>Transcriptional activation of mitocho...</t>
  </si>
  <si>
    <t>ATP5F1B;CALM1;CAMK4;CARM1;CYCS;GLUD1;HCFC1;HELZ2;IDH2;MEF2C;MEF2D;NCOR1;PPARGC1A;SMARCD3;SOD2;TBL1XR1</t>
  </si>
  <si>
    <t>Transcriptional activation of mitochondrial biogenesis</t>
  </si>
  <si>
    <t>RHO GTPase cycle</t>
  </si>
  <si>
    <t>ABCD3;ABI1;ABI2;ABR;ACBD5;ADD3;AKAP12;ALDH3A2;ANLN;ARAP2;ARFGAP3;ARHGAP1;ARHGAP17;ARHGAP21;ARHGAP22;ARHGAP23;ARHGAP26;ARHGAP29;ARHGAP32;ARHGAP33;ARHGAP35;ARHGAP44;ARHGAP5;ARHGDIA;ARHGDIG;ARHGEF1;ARHGEF10;ARHGEF12;ARHGEF2;ARHGEF25;ARHGEF3;ARHGEF40;ARHGEF7;ARHGEF9;ARMCX3;ATP6AP1;BASP1;BCAP31;BRK1;C1QBP;CAPZB;CCDC115;CCDC88A;CCP110;CCT2;CCT6A;CCT7;CDC37;CDC42;CDC42BPA;CDC42BPB;CDC42EP1;CDC42SE2;CHN1;CKB;CLTC;COPS2;COPS4;CSK;CUL3;CYBA;DDRGK1;DDX39B;DDX4;DLG5;DOCK10;DOCK3;DOCK4;DOCK9;DSP;DST;EFHD2;ELMO2;EMC3;EMD;FAM13B;FARP1;FERMT2;FLOT1;FLOT2;FMNL2;FMNL3;FNBP1;FNBP1L;FRS2;FRS3;GIT1;GJA1;GOPC;GPS1;GRB2;HGS;HINT2;HMOX2;HSP90AA1;HSP90AB1;HSPE1;IQGAP1;ITGB1;ITSN1;ITSN2;KALRN;KIDINS220;KTN1;LAMTOR1;LEMD3;MACO1;MCAM;MCF2;MCF2L;MSI2;MYO6;MYO9B;NCK1;NCKAP1;NDUFA5;NDUFS3;NGEF;NISCH;NSFL1C;NUDC;OCRL;OSBPL11;PAK1;PAK3;PCDH7;PGRMC2;PICALM;PIK3CA;PIK3R1;PKP4;PLD2;PLEKHG3;PLEKHG4B;PLXNB1;PLXND1;PTK2B;RAB7A;RAC3;RALBP1;RALGAPA1;RAPGEF1;RASAL2;RASGRF2;RBBP6;RBMX;RHOA;RHOB;RHOBTB2;RHOQ;RHOV;RHPN2;ROCK2;RTKN;SENP1;SLK;SNAP23;SOS1;SPATA13;SPEN;SPTAN1;SPTBN1;SRGAP3;SRRM1;STARD13;STBD1;STIP1;STMN2;STX5;TAOK3;TEX2;TFRC;TIAM1;TMEM59;TNFAIP1;TPM3;TPM4;TRA2B;TRIO;TXNL1;USP9X;VAMP3;VCP;VIM;WASF1;WASF3;WASL;WDR11;WIPF1;WIPF3</t>
  </si>
  <si>
    <t>Muscle contraction</t>
  </si>
  <si>
    <t>ACTA2;ACTN2;AHCYL1;ALDH2;ANXA1;ANXA2;ANXA6;ASPH;ATP1A1;ATP1A2;ATP1A3;ATP1B1;ATP1B2;ATP1B3;ATP2A2;ATP2B1;ATP2B2;ATP2B3;ATP2B4;CACNA2D2;CACNB2;CACNG7;CACNG8;CALM1;CAMK2A;CAMK2B;CAMK2D;CAMK2G;CES1;DMD;DMPK;FGF11;FGF12;FGF13;FGF14;FKBP1B;FXYD1;FXYD6;FXYD7;GATA4;GUCY1A2;HIPK1;HIPK2;ITPR2;KAT2B;KCND2;KCNIP3;KCNIP4;KCNJ2;KCNK1;KCNK12;MYH11;MYL6;MYL6B;MYL9;MYLK;NPPC;NPR2;PAK1;PRKACA;PXN;RYR2;SCN1A;SCN1B;SCN2A;SCN3B;SCN4B;SCN8A;SLC8A1;SLC8A2;SORBS1;SORBS3;SRI;TCAP;TLN1;TMOD1;TMOD2;TNNT1;TPM1;TPM2;TPM3;TPM4;VIM</t>
  </si>
  <si>
    <t>Respiratory electron transport, ATP s...</t>
  </si>
  <si>
    <t>ACAD9;ATP5F1A;ATP5F1B;ATP5F1C;ATP5F1D;ATP5MC1;ATP5MC2;ATP5MC3;ATP5ME;ATP5MF;ATP5PD;ATP5PF;ATP5PO;COA1;COQ10A;COX14;COX16;COX18;COX20;COX4I1;COX5A;COX5B;COX6A1;COX6B1;COX6C;COX7A2L;COX7B;COX7C;COX8A;CYC1;CYCS;DMAC2L;ETFA;NDUFA1;NDUFA10;NDUFA11;NDUFA13;NDUFA3;NDUFA5;NDUFAB1;NDUFAF3;NDUFAF5;NDUFAF7;NDUFB10;NDUFB11;NDUFB2;NDUFB3;NDUFB4;NDUFB6;NDUFB7;NDUFB8;NDUFB9;NDUFS2;NDUFS3;NDUFS4;NDUFS5;NDUFS6;NDUFV1;NDUFV2;NDUFV3;NUBPL;SDHA;SDHB;SDHC;SLC25A27;TACO1;TMEM126B;TRAP1;UCP3;UQCR11;UQCRB;UQCRC1;UQCRC2;UQCRQ</t>
  </si>
  <si>
    <t>Respiratory electron transport, ATP synthesis by chemiosmotic coupling, and heat production by uncoupling proteins.</t>
  </si>
  <si>
    <t>Intra-Golgi and retrograde Golgi-to-E...</t>
  </si>
  <si>
    <t>ACTR10;ACTR1A;ARF1;ARF3;ARF4;ARF5;ARFGAP3;BICD1;CAPZA1;CAPZA2;CAPZA3;CAPZB;COG2;COG5;COPA;COPB1;COPB2;COPE;COPG1;CUX1;CYTH2;CYTH4;DCTN1;DCTN2;DCTN3;DCTN5;DCTN6;DYNC1H1;DYNC1I1;DYNC1I2;DYNC1LI2;DYNLL1;DYNLL2;GALNT2;GCC2;GOSR1;IGF2R;KIF16B;KIF1A;KIF1B;KIF21A;KIF3A;KIF3B;KIF3C;KIF5A;KIF5B;KIF5C;KIFAP3;KIFC2;KLC1;KLC2;M6PR;MAN1C1;MAN2A1;NAA30;NAA38;NAPA;NAPB;NAPG;NSF;PAFAH1B1;PAFAH1B2;RAB18;RAB1A;RAB1B;RAB30;RAB3GAP1;RAB6B;RGP1;RHOBTB3;STX10;STX16;STX5;SYS1;TGOLN2;TMED10;TMED9;TRIP11;VAMP3;VAMP4;VPS51;VPS53;VPS54;VTI1A</t>
  </si>
  <si>
    <t>Intra-Golgi and retrograde Golgi-to-ER traffic</t>
  </si>
  <si>
    <t>DCC mediated attractive signaling</t>
  </si>
  <si>
    <t>ABLIM1;CDC42;FYN;NCK1;PTK2;TRIO;WASL</t>
  </si>
  <si>
    <t>Golgi Cisternae Pericentriolar Stack ...</t>
  </si>
  <si>
    <t>GOLGA2;GORASP1;MAPK1;MAPK3;RAB1A;RAB1B;RAB2A;USO1</t>
  </si>
  <si>
    <t>Golgi Cisternae Pericentriolar Stack Reorganization</t>
  </si>
  <si>
    <t>Interconversion of nucleotide di- and...</t>
  </si>
  <si>
    <t>AK1;AK2;AK4;AK5;GUK1;NME1;TXN</t>
  </si>
  <si>
    <t>Interconversion of nucleotide di- and triphosphates</t>
  </si>
  <si>
    <t>Regulation of glycolysis by fructose ...</t>
  </si>
  <si>
    <t>PFKFB3;PPP2CA;PPP2CB;PPP2R1A;PRKACA;PRKACB</t>
  </si>
  <si>
    <t>Regulation of glycolysis by fructose 2,6-bisphosphate metabolism</t>
  </si>
  <si>
    <t>MyD88:MAL(TIRAP) cascade initiated on...</t>
  </si>
  <si>
    <t>APP;BTRC;CD14;CUL1;DUSP7;ELK1;FBXW11;FOS;HMGB1;IKBKG;IRAK1;MAP2K1;MAP2K4;MAP2K7;MAPK1;MAPK10;MAPK14;MAPK3;MAPK8;MAPK9;MAPKAPK2;MEF2A;MEF2C;NFKB2;NFKBIA;NKIRAS1;PPP2CA;PPP2CB;PPP2R1A;RELA;RPS27A;RPS6KA1;RPS6KA3;S100A1;S100B;SIGIRR;SKP1;TAB2;UBA52;UBB;UBE2V1;USP14</t>
  </si>
  <si>
    <t>MyD88:MAL(TIRAP) cascade initiated on plasma membrane</t>
  </si>
  <si>
    <t>Toll Like Receptor 2 (TLR2) Cascade</t>
  </si>
  <si>
    <t>Toll Like Receptor TLR1:TLR2 Cascade</t>
  </si>
  <si>
    <t>Toll Like Receptor TLR6:TLR2 Cascade</t>
  </si>
  <si>
    <t>Integration of energy metabolism</t>
  </si>
  <si>
    <t>ABCC8;ACLY;ACSL3;ACSL4;ADCY1;ADCY2;ADCY5;ADCY6;ADCY8;AGPAT1;AHCYL1;CACNA2D2;CACNB2;CACNB3;FASN;GNA11;GNAI1;GNAI2;GNAQ;GNAS;GNB1;GNB2;GNG2;GNG7;INS;IQGAP1;ITPR2;KCNB1;KCNC2;MARCKS;PLCB1;PPP2CA;PPP2CB;PPP2R1A;PRKAB2;PRKACA;PRKACB;PRKAG2;PRKAR1A;PRKAR1B;PRKAR2B;PRKCA;RAP1A;RAPGEF4;SLC2A1;SNAP25;STX1A;STXBP1;SYT5;TKT;VAMP2</t>
  </si>
  <si>
    <t>Long-term potentiation</t>
  </si>
  <si>
    <t>ACTN2;CALM1;CAMK2A;CAMK2B;CAMK2D;CAMK2G;DLG1;DLG2;DLG3;DLG4;GRIA1;GRIA2;GRIN1;GRIN2A;GRIN2B;GRIN2C;LRRC7;NEFL;NRG1;NRGN</t>
  </si>
  <si>
    <t>Organelle biogenesis and maintenance</t>
  </si>
  <si>
    <t>ACTR1A;ARF4;ASAP1;ATP5F1A;ATP5F1B;ATP5F1C;ATP5F1D;ATP5MC1;ATP5MC2;ATP5MC3;ATP5ME;ATP5MF;ATP5PD;ATP5PF;ATP5PO;CALM1;CAMK4;CARM1;CCP110;CCT2;CCT3;CCT4;CCT5;CCT8;CEP164;CEP76;CEP78;CETN2;CHCHD3;CKAP5;CLASP1;CLUAP1;CSNK1D;CSNK1E;CYCS;DCTN1;DCTN2;DCTN3;DMAC2L;DNAJC11;DYNC1H1;DYNC1I2;DYNLL1;DYNLL2;DYNLRB1;DYNLRB2;DYNLT2B;EXOC1;EXOC2;EXOC4;EXOC7;EXOC8;GLUD1;HCFC1;HDAC6;HELZ2;HSP90AA1;HSPA9;IDH2;IFT22;IFT27;IFT57;IFT80;KIF3A;KIF3B;KIF3C;KIFAP3;MAPK14;MAPRE1;MARK4;MEF2C;MEF2D;MICOS10;MKKS;MTX2;NCOR1;NDE1;OFD1;PAFAH1B1;PCM1;PKD1;PKD2;PPARGC1A;PPP2R1A;PRKAB2;PRKACA;PRKAG2;PRKAR2B;RAB11A;SDCCAG8;SEPTIN2;SMARCD3;SOD2;SSNA1;TBL1XR1;TCP1;TMEM11;TNPO1;TRIP11;TTBK2;TUBA4A;TUBB;TUBB4B;UNC119B;YWHAE;YWHAG</t>
  </si>
  <si>
    <t>G beta:gamma signalling through CDC42</t>
  </si>
  <si>
    <t>CDC42;GNB1;GNB2;GNG2;GNG7;PAK1</t>
  </si>
  <si>
    <t>Sodium/Calcium exchangers</t>
  </si>
  <si>
    <t>CALM1;SLC24A2;SLC24A3;SLC24A4;SLC8A1;SLC8A2;SRI</t>
  </si>
  <si>
    <t>RAC1 GTPase cycle</t>
  </si>
  <si>
    <t>ABI1;ABI2;ABR;ARAP2;ARHGAP1;ARHGAP17;ARHGAP21;ARHGAP22;ARHGAP23;ARHGAP26;ARHGAP29;ARHGAP32;ARHGAP33;ARHGAP35;ARHGAP44;ARHGAP5;ARHGDIA;ARHGEF10;ARHGEF25;ARHGEF7;BRK1;CDC42;CDC42BPA;CDC42EP1;CHN1;CYBA;DOCK10;DOCK3;DOCK4;DOCK9;EMD;FAM13B;FARP1;FERMT2;GIT1;IQGAP1;ITGB1;KALRN;KTN1;LAMTOR1;LEMD3;MCAM;MCF2;MCF2L;MYO9B;NCKAP1;NGEF;NISCH;PAK1;PAK3;PIK3CA;PIK3R1;PLD2;PLEKHG3;RAB7A;RALBP1;RASGRF2;SNAP23;SOS1;SPATA13;SRGAP3;TAOK3;TFRC;TIAM1;TRIO;VAMP3;WASF1;WASF3;WASL;WIPF1;WIPF3</t>
  </si>
  <si>
    <t>Post NMDA receptor activation events</t>
  </si>
  <si>
    <t>ACTN2;ADCY1;ADCY8;ARHGEF7;CALM1;CAMK2A;CAMK2B;CAMK2D;CAMK2G;CAMK4;CAMKK2;DLG1;DLG2;DLG3;DLG4;GIT1;GRIA1;GRIA2;GRIN1;GRIN2A;GRIN2B;GRIN2C;KRAS;LRRC7;MAPK1;MAPK3;MAPT;NEFL;NRG1;NRGN;PDPK1;PRKAB2;PRKACA;PRKACB;PRKAG2;PRKAR1A;PRKAR1B;PRKAR2B;RASGRF1;RASGRF2;RPS6KA1;RPS6KA3</t>
  </si>
  <si>
    <t>Regulation of PTEN gene transcription</t>
  </si>
  <si>
    <t>ATN1;BMI1;CBX4;CBX6;CHD3;CHD4;EGR1;GATAD2A;GATAD2B;HDAC2;HDAC5;KDM1A;LAMTOR1;LAMTOR5;MAPK1;MAPK3;MTA1;MTA3;PHC2;PHC3;PTEN;RBBP4;RBBP7;RHEB;RING1;RRAGA;SNAI2;SUZ12</t>
  </si>
  <si>
    <t>The citric acid (TCA) cycle and respi...</t>
  </si>
  <si>
    <t>ACAD9;ACO2;ATP5F1A;ATP5F1B;ATP5F1C;ATP5F1D;ATP5MC1;ATP5MC2;ATP5MC3;ATP5ME;ATP5MF;ATP5PD;ATP5PF;ATP5PO;BSG;COA1;COQ10A;COX14;COX16;COX18;COX20;COX4I1;COX5A;COX5B;COX6A1;COX6B1;COX6C;COX7A2L;COX7B;COX7C;COX8A;CYC1;CYCS;D2HGDH;DLAT;DLD;DLST;DMAC2L;ETFA;FH;GLO1;IDH2;IDH3A;IDH3B;IDH3G;LDHA;LDHB;MDH2;MPC1;MPC2;NDUFA1;NDUFA10;NDUFA11;NDUFA13;NDUFA3;NDUFA5;NDUFAB1;NDUFAF3;NDUFAF5;NDUFAF7;NDUFB10;NDUFB11;NDUFB2;NDUFB3;NDUFB4;NDUFB6;NDUFB7;NDUFB8;NDUFB9;NDUFS2;NDUFS3;NDUFS4;NDUFS5;NDUFS6;NDUFV1;NDUFV2;NDUFV3;NNT;NUBPL;OGDH;PDHA1;PDHB;PDHX;PDK1;PDK2;PDP1;SDHA;SDHB;SDHC;SLC25A27;SUCLA2;SUCLG1;TACO1;TMEM126B;TRAP1;UCP3;UQCR11;UQCRB;UQCRC1;UQCRC2;UQCRQ;VDAC1</t>
  </si>
  <si>
    <t>The citric acid (TCA) cycle and respiratory electron transport</t>
  </si>
  <si>
    <t>Chk1/Chk2(Cds1) mediated inactivation...</t>
  </si>
  <si>
    <t>YWHAB;YWHAE;YWHAG;YWHAH;YWHAQ;YWHAZ</t>
  </si>
  <si>
    <t>Chk1/Chk2(Cds1) mediated inactivation of Cyclin B:Cdk1 complex</t>
  </si>
  <si>
    <t>G2/M Transition</t>
  </si>
  <si>
    <t>ACTR1A;BTRC;CCNH;CCP110;CDK11A;CEP164;CEP76;CEP78;CETN2;CKAP5;CLASP1;CSNK1D;CSNK1E;CUL1;DCTN1;DCTN2;DCTN3;DYNC1H1;DYNC1I2;DYNLL1;EP300;FBXW11;HSP90AA1;HSP90AB1;LCMT1;LIN37;MAPRE1;MNAT1;MZT1;MZT2B;NDE1;NME7;OFD1;OPTN;PAFAH1B1;PCM1;PPME1;PPP1CB;PPP2CA;PPP2CB;PPP2R1A;PPP2R2A;PRKACA;PRKAR2B;PSMA1;PSMA2;PSMA3;PSMA4;PSMB1;PSMB2;PSMB3;PSMB4;PSMB5;PSMB6;PSMB7;PSMB8;PSMC1;PSMC5;PSMC6;PSMD1;PSMD10;PSMD11;PSMD12;PSMD13;PSMD14;PSMD2;PSMD3;PSMD4;PSMD6;PSMD7;PSMD8;PSME1;PSME2;RBBP4;RBX1;RPS27A;SDCCAG8;SEM1;SKP1;SSNA1;TUBA4A;TUBB;TUBB4B;TUBG2;UBA52;UBB;XPO1;YWHAE;YWHAG</t>
  </si>
  <si>
    <t>Activation of BAD and translocation t...</t>
  </si>
  <si>
    <t>AKT2;AKT3;PPP3R1;YWHAB;YWHAE;YWHAG;YWHAH;YWHAQ;YWHAZ</t>
  </si>
  <si>
    <t>Activation of BAD and translocation to mitochondria</t>
  </si>
  <si>
    <t>Host Interactions of HIV factors</t>
  </si>
  <si>
    <t>AP1M1;AP1S1;AP1S2;AP2A1;AP2A2;AP2B1;AP2M1;AP2S1;ARF1;ATP6V1H;B2M;BANF1;BTRC;CD28;CD4;CD8B;CDK9;ELMO1;ELOB;ELOC;FYN;HLA-A;HMGA1;KPNB1;NPM1;NUP58;NUP85;NUP98;PACS1;PPIA;PSIP1;PSMA1;PSMA2;PSMA3;PSMA4;PSMB1;PSMB2;PSMB3;PSMB4;PSMB5;PSMB6;PSMB7;PSMB8;PSMC1;PSMC5;PSMC6;PSMD1;PSMD10;PSMD11;PSMD12;PSMD13;PSMD14;PSMD2;PSMD3;PSMD4;PSMD6;PSMD7;PSMD8;PSME1;PSME2;RAN;RANBP1;RANBP2;RBX1;RPS27A;SEH1L;SEM1;SKP1;SLC25A4;SLC25A5;UBA52;UBB;XPO1</t>
  </si>
  <si>
    <t>Apoptotic factor-mediated response</t>
  </si>
  <si>
    <t>C1QBP;CDKN2A;CYCS;MAPK1;MAPK3;SEPTIN4;XIAP</t>
  </si>
  <si>
    <t>SARS-CoV-2 targets host intracellular...</t>
  </si>
  <si>
    <t>AKT2;AKT3;PDPK1;YWHAB;YWHAE;YWHAG;YWHAH;YWHAQ;YWHAZ</t>
  </si>
  <si>
    <t>SARS-CoV-2 targets host intracellular signalling and regulatory pathways</t>
  </si>
  <si>
    <t>Trafficking of GluR2-containing AMPA ...</t>
  </si>
  <si>
    <t>AP2A1;AP2A2;AP2B1;AP2M1;AP2S1;GRIA1;GRIA2;GRIA4;NSF;PRKCA;PRKCB;TSPAN7</t>
  </si>
  <si>
    <t>Trafficking of GluR2-containing AMPA receptors</t>
  </si>
  <si>
    <t>RHOJ GTPase cycle</t>
  </si>
  <si>
    <t>ARHGAP1;ARHGAP21;ARHGAP26;ARHGAP32;ARHGAP35;ARHGAP5;ARHGEF7;CDC42;CDC42BPA;CDC42BPB;CDC42EP1;FMNL3;FNBP1;FNBP1L;GIT1;GJA1;LAMTOR1;OCRL;PAK1;PAK3;PIK3R1;RAB7A;SNAP23;TFRC;TRIO;VAMP3;WASL</t>
  </si>
  <si>
    <t>NCAM signaling for neurite out-growth</t>
  </si>
  <si>
    <t>AGRN;CACNB2;CACNB3;CACNB4;CNTN2;COL4A5;COL9A1;COL9A2;FGFR1;FYN;GRB2;KRAS;MAPK1;MAPK3;NCAM1;NCAN;PTK2;PTPRA;SOS1;SPTAN1;SPTB;SPTBN1;SPTBN2;SPTBN4</t>
  </si>
  <si>
    <t>Potassium Channels</t>
  </si>
  <si>
    <t>ABCC8;GABBR1;GABBR2;GNB1;GNB2;GNG2;GNG7;HCN1;HCN2;KCNA2;KCNAB1;KCNAB2;KCNAB3;KCNB1;KCNC1;KCNC2;KCND2;KCNF1;KCNH3;KCNH5;KCNJ2;KCNJ9;KCNK1;KCNMA1;KCNMB4;KCNQ2;KCNQ3;KCNQ5</t>
  </si>
  <si>
    <t>Platelet calcium homeostasis</t>
  </si>
  <si>
    <t>ATP2A2;ATP2B1;ATP2B2;ATP2B3;ATP2B4;CALM1;ITPR2;SLC8A1;SLC8A2;SRI</t>
  </si>
  <si>
    <t>CREB1 phosphorylation through NMDA re...</t>
  </si>
  <si>
    <t>ACTN2;CALM1;CAMK2A;CAMK2B;CAMK2D;CAMK2G;DLG1;DLG2;DLG3;DLG4;GRIN1;GRIN2B;KRAS;LRRC7;MAPK1;MAPK3;NEFL;PDPK1;RASGRF1;RASGRF2;RPS6KA1;RPS6KA3</t>
  </si>
  <si>
    <t>CREB1 phosphorylation through NMDA receptor-mediated activation of RAS signaling</t>
  </si>
  <si>
    <t>Opioid Signalling</t>
  </si>
  <si>
    <t>ADCY1;ADCY2;ADCY5;ADCY6;ADCY8;AHCYL1;CALM1;CAMK2A;CAMK2B;CAMK2D;CAMK2G;CAMK4;CAMKK2;GNA11;GNAI1;GNAI2;GNAI3;GNAL;GNAQ;GNB1;GNB2;GNG2;GNG7;GRK2;ITPR2;MAPK1;PDE1B;PDE4A;PDE4D;PLCB1;PLCB4;PPP1CA;PPP1R1B;PPP2CA;PPP2CB;PPP2R1A;PPP3CB;PPP3R1;PRKACA;PRKACB;PRKAR1A;PRKAR1B;PRKAR2B;PRKCA</t>
  </si>
  <si>
    <t>InlB-mediated entry of Listeria monoc...</t>
  </si>
  <si>
    <t>CBL;EPS15;GRB2;HGS;RPS27A;SH3GL2;SH3GL3;UBA52;UBB</t>
  </si>
  <si>
    <t>InlB-mediated entry of Listeria monocytogenes into host cell</t>
  </si>
  <si>
    <t>COPI-dependent Golgi-to-ER retrograde...</t>
  </si>
  <si>
    <t>ARF1;ARF3;ARF4;ARF5;ARFGAP3;COPA;COPB1;COPB2;COPE;COPG1;KIF16B;KIF1A;KIF1B;KIF21A;KIF3A;KIF3B;KIF3C;KIF5A;KIF5B;KIF5C;KIFAP3;KIFC2;KLC1;KLC2;NAPA;NAPB;NAPG;NSF;RAB1A;RAB1B;TMED10;TMED9</t>
  </si>
  <si>
    <t>COPI-dependent Golgi-to-ER retrograde traffic</t>
  </si>
  <si>
    <t>CRMPs in Sema3A signaling</t>
  </si>
  <si>
    <t>CDK5R1;CRMP1;DPYSL2;DPYSL3;FYN;GSK3B;PLXNA3</t>
  </si>
  <si>
    <t>Glucagon-like Peptide-1 (GLP1) regula...</t>
  </si>
  <si>
    <t>ADCY5;ADCY6;ADCY8;GNAS;GNB1;GNB2;GNG2;GNG7;IQGAP1;ITPR2;KCNB1;KCNC2;PRKACA;PRKACB;PRKAR1A;PRKAR1B;PRKAR2B;RAP1A;RAPGEF4</t>
  </si>
  <si>
    <t>Glucagon-like Peptide-1 (GLP1) regulates insulin secretion</t>
  </si>
  <si>
    <t>DARPP-32 events</t>
  </si>
  <si>
    <t>CALM1;PDE4A;PDE4D;PPP1CA;PPP1R1B;PPP2CA;PPP2CB;PPP2R1A;PPP3CB;PPP3R1;PRKACA;PRKACB;PRKAR1A;PRKAR1B;PRKAR2B</t>
  </si>
  <si>
    <t>Extra-nuclear estrogen signaling</t>
  </si>
  <si>
    <t>AKT2;AKT3;CALM1;CAV2;CDKN1B;ELK1;FOS;FOXO3;GNAI1;GNAI2;GNAI3;GNB1;GNB2;GNG2;GNG7;HSP90AA1;KRAS;MAPK1;MAPK3;MMP3;PDPK1;PIK3CA;PIK3R1;PRKCZ;PRMT1;PTK2;SHC1;UHMK1;XPO1;ZDHHC21</t>
  </si>
  <si>
    <t>Frs2-mediated activation</t>
  </si>
  <si>
    <t>BRAF;CRKL;FRS2;MAP2K1;MAP2K2;MAPK1;MAPK3;NGF;RAP1A;RAPGEF1;YWHAB</t>
  </si>
  <si>
    <t>Golgi-to-ER retrograde transport</t>
  </si>
  <si>
    <t>ACTR10;ACTR1A;ARF1;ARF3;ARF4;ARF5;ARFGAP3;BICD1;CAPZA1;CAPZA2;CAPZA3;CAPZB;COPA;COPB1;COPB2;COPE;COPG1;DCTN1;DCTN2;DCTN3;DCTN5;DCTN6;DYNC1H1;DYNC1I1;DYNC1I2;DYNC1LI2;DYNLL1;DYNLL2;GALNT2;KIF16B;KIF1A;KIF1B;KIF21A;KIF3A;KIF3B;KIF3C;KIF5A;KIF5B;KIF5C;KIFAP3;KIFC2;KLC1;KLC2;NAPA;NAPB;NAPG;NSF;PAFAH1B1;PAFAH1B2;RAB18;RAB1A;RAB1B;RAB3GAP1;RAB6B;TMED10;TMED9</t>
  </si>
  <si>
    <t>Platelet sensitization by LDL</t>
  </si>
  <si>
    <t>MAPK14;PECAM1;PPP2CA;PPP2CB;PPP2R1A;PPP2R5B;PPP2R5C;PTPN11</t>
  </si>
  <si>
    <t>Toll Like Receptor 9 (TLR9) Cascade</t>
  </si>
  <si>
    <t>APP;BTRC;CD14;CUL1;DUSP7;ELK1;FBXW11;FOS;HMGB1;IKBKG;IRAK1;IRF7;MAP2K1;MAP2K4;MAP2K7;MAPK1;MAPK10;MAPK14;MAPK3;MAPK8;MAPK9;MAPKAPK2;MEF2A;MEF2C;NFKB2;NFKBIA;NKIRAS1;PIK3C3;PIK3R4;PPP2CA;PPP2CB;PPP2R1A;RBSN;RELA;RPS27A;RPS6KA1;RPS6KA3;S100B;SKP1;TAB2;TLR7;UBA52;UBB;UBE2V1;USP14</t>
  </si>
  <si>
    <t>Regulation of insulin secretion</t>
  </si>
  <si>
    <t>ABCC8;ACSL3;ACSL4;ADCY5;ADCY6;ADCY8;AHCYL1;CACNA2D2;CACNB2;CACNB3;GNA11;GNAI1;GNAI2;GNAQ;GNAS;GNB1;GNB2;GNG2;GNG7;INS;IQGAP1;ITPR2;KCNB1;KCNC2;MARCKS;PLCB1;PRKACA;PRKACB;PRKAR1A;PRKAR1B;PRKAR2B;PRKCA;RAP1A;RAPGEF4;SLC2A1;SNAP25;STX1A;STXBP1;SYT5;VAMP2</t>
  </si>
  <si>
    <t>Negative regulation of the PI3K/AKT n...</t>
  </si>
  <si>
    <t>AKT2;AKT3;CD28;CD80;CD86;ERBB3;FGF1;FGF2;FGFR1;FGFR2;FRS2;FYN;GAB1;GAB2;GRB2;IL33;INS;IRAK1;KL;MAPK1;MAPK3;NRG1;NRG3;PDGFRA;PHLPP1;PIK3CA;PIK3CB;PIK3R1;PIP4K2A;PIP4K2B;PIP4K2C;PPP2CA;PPP2CB;PPP2R1A;PPP2R5B;PPP2R5C;PTEN;PTPN11</t>
  </si>
  <si>
    <t>Negative regulation of the PI3K/AKT network</t>
  </si>
  <si>
    <t>Listeria monocytogenes entry into hos...</t>
  </si>
  <si>
    <t>CBL;CTNNB1;CTNND1;EPS15;GRB2;HGS;RPS27A;SH3GL2;SH3GL3;UBA52;UBB</t>
  </si>
  <si>
    <t>Listeria monocytogenes entry into host cells</t>
  </si>
  <si>
    <t>AURKA Activation by TPX2</t>
  </si>
  <si>
    <t>ACTR1A;CCP110;CEP164;CEP76;CEP78;CETN2;CKAP5;CLASP1;CSNK1D;CSNK1E;DCTN1;DCTN2;DCTN3;DYNC1H1;DYNC1I2;DYNLL1;HSP90AA1;MAPRE1;NDE1;OFD1;PAFAH1B1;PCM1;PPP2R1A;PRKACA;PRKAR2B;SDCCAG8;SSNA1;TUBA4A;TUBB;TUBB4B;YWHAE;YWHAG</t>
  </si>
  <si>
    <t>Loss of Nlp from mitotic centrosomes</t>
  </si>
  <si>
    <t>Loss of proteins required for interph...</t>
  </si>
  <si>
    <t>Loss of proteins required for interphase microtubule organization from the centrosome</t>
  </si>
  <si>
    <t>Circadian Clock</t>
  </si>
  <si>
    <t>BHLHE41;BTRC;CARM1;CREM;CSNK1D;CSNK1E;CUL1;DBP;EP300;FBXL3;HELZ2;HIF1A;MEF2C;MEF2D;NCOR1;NR3C1;NRIP1;PPARGC1A;PPP1CA;PPP1CB;PPP1CC;RBM4;RPS27A;SIRT1;SKP1;SMARCD3;SREBF1;TBL1XR1;UBA52;UBB</t>
  </si>
  <si>
    <t>Chaperonin-mediated protein folding</t>
  </si>
  <si>
    <t>CCT2;CCT3;CCT4;CCT5;CCT6A;CCT7;CCT8;CSNK2B;FBXL3;FBXL5;FBXW2;FBXW4;FBXW7;GNA11;GNAQ;GNB1;GNB2;GNG2;GNG7;LONP2;NOP56;PFDN1;PFDN2;PFDN4;PFDN5;PFDN6;RGS7;STAT3;TCP1;TUBA1C;TUBA4A;TUBB2A;TUBB2B;TUBB4B;USP11;XRN2</t>
  </si>
  <si>
    <t>VLDLR internalisation and degradation</t>
  </si>
  <si>
    <t>AP2A1;AP2A2;AP2B1;AP2M1;AP2S1;CLTA;CLTC;RPS27A;UBA52;UBB</t>
  </si>
  <si>
    <t>Paradoxical activation of RAF signali...</t>
  </si>
  <si>
    <t>APBB1IP;ARRB1;BRAF;CALM1;CAMK2A;CAMK2B;CAMK2D;CAMK2G;CNKSR2;CSK;FN1;IQGAP1;JAK2;KRAS;KSR2;MAP2K1;MAP2K2;MAPK1;MAPK3;PEBP1;RAF1;RAP1A;RAP1B;TLN1;VWF;YWHAB</t>
  </si>
  <si>
    <t>Paradoxical activation of RAF signaling by kinase inactive BRAF</t>
  </si>
  <si>
    <t>Signaling by RAS mutants</t>
  </si>
  <si>
    <t>Signaling by moderate kinase activity...</t>
  </si>
  <si>
    <t>Signaling by moderate kinase activity BRAF mutants</t>
  </si>
  <si>
    <t>Signaling downstream of RAS mutants</t>
  </si>
  <si>
    <t>Nuclear Envelope (NE) Reassembly</t>
  </si>
  <si>
    <t>BANF1;CHMP3;CHMP4A;CHMP4B;CHMP7;EMD;IST1;KPNB1;LEMD3;NUP58;NUP85;NUP98;PPP2CA;PPP2R1A;PPP2R2A;RAN;SEH1L;SIRT2;SUMO1;TNPO1;TUBA1C;TUBA4A;TUBB2A;TUBB2B;TUBB4B;UBE2I;VPS4A;VRK1</t>
  </si>
  <si>
    <t>Synthesis of active ubiquitin: roles ...</t>
  </si>
  <si>
    <t>CDC34;RPS27A;UBA1;UBA52;UBB;UBE2B;UBE2D2;UBE2E3;UBE2G1;UBE2H;UBE2K;UBE2L3;UBE2W;UBE2Z;USP5;USP9X</t>
  </si>
  <si>
    <t>Synthesis of active ubiquitin: roles of E1 and E2 enzymes</t>
  </si>
  <si>
    <t>PTEN Regulation</t>
  </si>
  <si>
    <t>AGO1;AKT2;AKT3;ATN1;BMI1;CBX4;CBX6;CHD3;CHD4;CSNK2B;EGR1;GATAD2A;GATAD2B;HDAC2;HDAC5;KDM1A;LAMTOR1;LAMTOR5;MAPK1;MAPK3;MKRN1;MTA1;MTA3;PHC2;PHC3;PML;PSMA1;PSMA2;PSMA3;PSMA4;PSMB1;PSMB2;PSMB3;PSMB4;PSMB5;PSMB6;PSMB7;PSMB8;PSMC1;PSMC5;PSMC6;PSMD1;PSMD10;PSMD11;PSMD12;PSMD13;PSMD14;PSMD2;PSMD3;PSMD4;PSMD6;PSMD7;PSMD8;PSME1;PSME2;PTEN;RBBP4;RBBP7;RHEB;RING1;RNF146;RPS27A;RRAGA;SEM1;SNAI2;STUB1;SUZ12;TNKS;TNKS2;TNRC6A;UBA52;UBB;VAPA;XIAP</t>
  </si>
  <si>
    <t>Activation of the AP-1 family of tran...</t>
  </si>
  <si>
    <t>FOS;MAPK1;MAPK10;MAPK14;MAPK3;MAPK8;MAPK9</t>
  </si>
  <si>
    <t>Activation of the AP-1 family of transcription factors</t>
  </si>
  <si>
    <t>Inwardly rectifying K+ channels</t>
  </si>
  <si>
    <t>ABCC8;GABBR1;GABBR2;GNB1;GNB2;GNG2;GNG7;KCNJ2;KCNJ9</t>
  </si>
  <si>
    <t>Signaling by NTRKs</t>
  </si>
  <si>
    <t>ADCYAP1;ADCYAP1R1;AP2A1;AP2A2;AP2B1;AP2M1;AP2S1;BRAF;CDK5R1;CHD4;CLTA;CLTC;CRKL;DNM1;DNM2;DNM3;DOCK3;DUSP7;EGR1;EGR3;ELK1;EP300;FOS;FRS2;FRS3;FURIN;FYN;GAB1;GRB2;GRIN2B;ID2;JUNB;JUND;KIDINS220;KRAS;MAP2K1;MAP2K2;MAPK1;MAPK14;MAPK3;MAPKAPK2;MEF2A;MEF2C;MEF2D;NAB1;NGF;NTF3;NTRK2;NTRK3;PCSK6;PIK3CA;PIK3CB;PIK3R1;PPP2CA;PPP2CB;PPP2R1A;PTPN11;PTPRS;RALA;RALGDS;RAP1A;RAPGEF1;RHOA;RIT1;RPS6KA1;RPS6KA3;SGK1;SH3GL2;SH3GL3;SHC1;SOS1;STAT3;TF;TIAM1;VGF;YWHAB</t>
  </si>
  <si>
    <t>Negative regulation of FGFR1 signaling</t>
  </si>
  <si>
    <t>BRAF;CBL;FGF1;FGF2;FGFR1;FRS2;GRB2;KL;MAPK1;MAPK3;PPP2CA;PPP2CB;PPP2R1A;PTPN11;RPS27A;UBA52;UBB</t>
  </si>
  <si>
    <t>Kinesins</t>
  </si>
  <si>
    <t>KIF16B;KIF1A;KIF1B;KIF21A;KIF3A;KIF3B;KIF3C;KIF5A;KIF5B;KIF5C;KIFAP3;KIFC2;KLC1;KLC2</t>
  </si>
  <si>
    <t>Formation of ATP by chemiosmotic coup...</t>
  </si>
  <si>
    <t>ATP5F1A;ATP5F1B;ATP5F1C;ATP5F1D;ATP5MC1;ATP5MC2;ATP5MC3;ATP5ME;ATP5MF;ATP5PD;ATP5PF;ATP5PO;DMAC2L</t>
  </si>
  <si>
    <t>Formation of ATP by chemiosmotic coupling</t>
  </si>
  <si>
    <t>RAB GEFs exchange GTP for GDP on RABs</t>
  </si>
  <si>
    <t>AKT2;AKT3;CCZ1;CHML;DENND1A;DENND5A;GDI1;MADD;MON1B;RAB12;RAB14;RAB18;RAB1A;RAB1B;RAB21;RAB31;RAB3A;RAB3GAP1;RAB5A;RAB5C;RAB6B;RAB7A;RAB8B;RABGEF1;RGP1;TRAPPC1;TRAPPC12;TRAPPC3;TRAPPC4;TRAPPC5;TRAPPC8;TRAPPC9;YWHAE</t>
  </si>
  <si>
    <t>MyD88 dependent cascade initiated on ...</t>
  </si>
  <si>
    <t>APP;BTRC;CD14;CUL1;DUSP7;ELK1;FBXW11;FOS;HMGB1;IKBKG;IRAK1;IRF7;MAP2K1;MAP2K4;MAP2K7;MAPK1;MAPK10;MAPK14;MAPK3;MAPK8;MAPK9;MAPKAPK2;MEF2A;MEF2C;NFKB2;NFKBIA;NKIRAS1;PPP2CA;PPP2CB;PPP2R1A;RELA;RPS27A;RPS6KA1;RPS6KA3;S100B;SKP1;TAB2;TLR7;UBA52;UBB;UBE2V1;USP14</t>
  </si>
  <si>
    <t>MyD88 dependent cascade initiated on endosome</t>
  </si>
  <si>
    <t>Protein-protein interactions at synapses</t>
  </si>
  <si>
    <t>APBA1;APBA2;APBA3;DLG1;DLG2;DLG3;DLG4;DLGAP1;DLGAP3;DLGAP4;EPB41;EPB41L1;EPB41L2;EPB41L3;FLOT1;FLOT2;GRIA1;GRIA4;GRIN1;GRIN2A;GRIN2B;GRIN2C;GRM5;HOMER1;HOMER2;LRFN1;NLGN2;NLGN4X;NRXN1;NRXN2;NRXN3;NTRK3;PDLIM5;PPFIA1;PPFIA2;PPFIA3;PPFIBP2;PTPRD;PTPRF;PTPRS;RTN3;SHANK1;SHANK3;STX1A;STXBP1;SYT1;SYT7</t>
  </si>
  <si>
    <t>Ras activation upon Ca2+ influx throu...</t>
  </si>
  <si>
    <t>ACTN2;CALM1;CAMK2A;CAMK2B;CAMK2D;CAMK2G;DLG1;DLG2;DLG3;DLG4;GRIN1;GRIN2B;KRAS;LRRC7;NEFL;RASGRF1;RASGRF2</t>
  </si>
  <si>
    <t>Ras activation upon Ca2+ influx through NMDA receptor</t>
  </si>
  <si>
    <t>Cooperation of Prefoldin and TriC/CCT...</t>
  </si>
  <si>
    <t>CCT2;CCT3;CCT4;CCT5;CCT6A;CCT7;CCT8;PFDN1;PFDN2;PFDN4;PFDN5;PFDN6;TCP1;TUBA1C;TUBA4A;TUBB2A;TUBB2B;TUBB4B</t>
  </si>
  <si>
    <t>Cooperation of Prefoldin and TriC/CCT  in actin and tubulin folding</t>
  </si>
  <si>
    <t>Prefoldin mediated transfer of substr...</t>
  </si>
  <si>
    <t>Prefoldin mediated transfer of substrate  to CCT/TriC</t>
  </si>
  <si>
    <t>RHO GTPase Effectors</t>
  </si>
  <si>
    <t>ABI1;ABI2;ACTR2;ACTR3;ARPC1A;ARPC1B;ARPC2;ARPC3;ARPC4;ARPC5;BRK1;BUB3;CALM1;CDC42;CDKN1B;CFL1;CKAP5;CLASP1;CLASP2;CLIP1;CTNNA1;CTNNB1;CTTN;CYBA;DLG4;DYNC1H1;DYNC1I1;DYNC1I2;DYNC1LI2;DYNLL1;DYNLL2;EVL;FLNA;FMNL2;FMNL3;GOPC;GRB2;H2AJ;H2AZ1;H2BC15;H2BC21;H2BC4;H3-3A;H4C1;IQGAP1;ITGB1;ITGB3BP;KDM1A;KDM4C;KIF5A;KIF5B;KLC1;KLC2;KTN1;LIMK1;MAPK1;MAPK14;MAPK3;MAPRE1;MRTFA;MYH10;MYH11;MYH9;MYL6;MYL9;MYLK;NCK1;NCKAP1;NCKIPSD;NDE1;NDEL1;NF2;NUDC;NUP85;NUP98;PAFAH1B1;PAK1;PAK3;PDPK1;PFN1;PFN2;PIK3C3;PIK3R4;PPP1CB;PPP1CC;PPP1R14A;PPP2CA;PPP2CB;PPP2R1A;PPP2R5B;PPP2R5C;PRKCA;PRKCB;PRKCZ;PTK2;RANBP2;RCC2;RHOA;RHOB;RHOQ;RHPN2;ROCK2;RPS27;RTKN;SEH1L;TAOK1;WASF1;WASF3;WASL;WIPF1;WIPF3;XPO1;YWHAB;YWHAE;YWHAG;YWHAH;YWHAQ;YWHAZ</t>
  </si>
  <si>
    <t>Insulin receptor recycling</t>
  </si>
  <si>
    <t>ATP6AP1;ATP6V0A1;ATP6V0B;ATP6V0C;ATP6V0D1;ATP6V1A;ATP6V1B2;ATP6V1D;ATP6V1E1;ATP6V1G1;ATP6V1H;INS</t>
  </si>
  <si>
    <t>Toll Like Receptor 7/8 (TLR7/8) Cascade</t>
  </si>
  <si>
    <t>APP;BTRC;CD14;CUL1;DUSP7;ELK1;FBXW11;FOS;HMGB1;IKBKG;IRAK1;IRF7;MAP2K1;MAP2K4;MAP2K7;MAPK1;MAPK10;MAPK14;MAPK3;MAPK8;MAPK9;MAPKAPK2;MEF2A;MEF2C;NFKB2;NFKBIA;NKIRAS1;PPP2CA;PPP2CB;PPP2R1A;RELA;RPS27A;RPS6KA1;RPS6KA3;S100B;SKP1;TAB2;TLR7;TLR8;UBA52;UBB;UBE2V1;USP14</t>
  </si>
  <si>
    <t>Acetylcholine Neurotransmitter Releas...</t>
  </si>
  <si>
    <t>CPLX1;PPFIA1;PPFIA2;PPFIA3;RAB3A;RIMS1;SNAP25;STX1A;STXBP1;SYT1;VAMP2</t>
  </si>
  <si>
    <t>Acetylcholine Neurotransmitter Release Cycle</t>
  </si>
  <si>
    <t>Norepinephrine Neurotransmitter Relea...</t>
  </si>
  <si>
    <t>Norepinephrine Neurotransmitter Release Cycle</t>
  </si>
  <si>
    <t>MyD88-independent TLR4 cascade</t>
  </si>
  <si>
    <t>APP;BTRC;CD14;CUL1;DUSP7;ELK1;FBXW11;FOS;HMGB1;IKBKG;IRAK1;IRF3;IRF7;MAP2K1;MAP2K4;MAP2K7;MAPK1;MAPK10;MAPK14;MAPK3;MAPK8;MAPK9;MAPKAPK2;MEF2A;MEF2C;NFKB2;NFKBIA;NKIRAS1;PPP2CA;PPP2CB;PPP2R1A;PTPN11;RELA;RPS27A;RPS6KA1;RPS6KA3;S100B;SKP1;TAB2;TRAF3;UBA52;UBB;UBE2D2;UBE2D3;UBE2V1;USP14</t>
  </si>
  <si>
    <t>TRIF(TICAM1)-mediated TLR4 signaling</t>
  </si>
  <si>
    <t>Anchoring of the basal body to the pl...</t>
  </si>
  <si>
    <t>ACTR1A;CCP110;CEP164;CEP76;CEP78;CETN2;CKAP5;CLASP1;CSNK1D;CSNK1E;DCTN1;DCTN2;DCTN3;DYNC1H1;DYNC1I2;DYNLL1;HSP90AA1;MAPRE1;MARK4;NDE1;OFD1;PAFAH1B1;PCM1;PPP2R1A;PRKACA;PRKAR2B;RAB11A;SDCCAG8;SEPTIN2;SSNA1;TTBK2;TUBA4A;TUBB;TUBB4B;YWHAE;YWHAG</t>
  </si>
  <si>
    <t>Anchoring of the basal body to the plasma membrane</t>
  </si>
  <si>
    <t>eNOS activation</t>
  </si>
  <si>
    <t>CALM1;CYGB;DDAH1;HSP90AA1;ZDHHC21</t>
  </si>
  <si>
    <t>Rap1 signalling</t>
  </si>
  <si>
    <t>PRKACA;PRKACB;RAF1;RAP1A;RAP1B;RAP1GAP;RAPGEF4;SIPA1;YWHAB;YWHAZ</t>
  </si>
  <si>
    <t>Glutamate Neurotransmitter Release Cycle</t>
  </si>
  <si>
    <t>ARL6IP5;CPLX1;GLS;PPFIA1;PPFIA2;PPFIA3;RAB3A;RIMS1;SLC17A7;SLC1A1;SLC1A2;SLC1A3;SLC38A2;SNAP25;STX1A;STXBP1;SYT1;VAMP2</t>
  </si>
  <si>
    <t>ERK/MAPK targets</t>
  </si>
  <si>
    <t>DUSP7;ELK1;MAPK1;MAPK14;MAPK3;MEF2A;MEF2C;PPP2CA;PPP2CB;PPP2R1A;RPS6KA1;RPS6KA3</t>
  </si>
  <si>
    <t>Signaling by RAF1 mutants</t>
  </si>
  <si>
    <t>APBB1IP;ARRB1;BRAF;CALM1;CAMK2A;CAMK2B;CAMK2D;CAMK2G;CNKSR2;CSK;FN1;IQGAP1;JAK2;KRAS;KSR2;MAP2K1;MAP2K2;MAPK1;MAPK3;RAF1;RAP1A;RAP1B;TLN1;VWF;YWHAB</t>
  </si>
  <si>
    <t>TRAF6 mediated induction of NFkB and ...</t>
  </si>
  <si>
    <t>APP;BTRC;CD14;CUL1;DUSP7;ELK1;FBXW11;FOS;HMGB1;IKBKG;IRAK1;MAP2K1;MAP2K4;MAP2K7;MAPK1;MAPK10;MAPK14;MAPK3;MAPK8;MAPK9;MAPKAPK2;MEF2A;MEF2C;NFKB2;NFKBIA;NKIRAS1;PPP2CA;PPP2CB;PPP2R1A;RELA;RPS27A;RPS6KA1;RPS6KA3;S100B;SKP1;TAB2;TLR7;UBA52;UBB;UBE2V1;USP14</t>
  </si>
  <si>
    <t>TRAF6 mediated induction of NFkB and MAP kinases upon TLR7/8 or 9 activation</t>
  </si>
  <si>
    <t>Retrograde neurotrophin signalling</t>
  </si>
  <si>
    <t>AP2A1;AP2A2;AP2B1;AP2M1;AP2S1;CLTA;CLTC;DNM1;DNM2;DNM3;NGF;SH3GL2</t>
  </si>
  <si>
    <t>GABA synthesis, release, reuptake and...</t>
  </si>
  <si>
    <t>CPLX1;DNAJC5;GAD1;HSPA8;RAB3A;RIMS1;SLC6A1;SLC6A11;SNAP25;STX1A;STXBP1;SYT1;VAMP2</t>
  </si>
  <si>
    <t>GABA synthesis, release, reuptake and degradation</t>
  </si>
  <si>
    <t>Neurexins and neuroligins</t>
  </si>
  <si>
    <t>APBA1;APBA2;APBA3;DLG2;DLG3;DLG4;DLGAP1;DLGAP3;DLGAP4;EPB41;EPB41L1;EPB41L2;EPB41L3;GRIN1;GRIN2A;GRIN2B;GRIN2C;GRM5;HOMER1;HOMER2;NLGN2;NLGN4X;NRXN1;NRXN2;NRXN3;PDLIM5;SHANK1;SHANK3;STX1A;STXBP1;SYT1;SYT7</t>
  </si>
  <si>
    <t>TP53 Regulates Metabolic Genes</t>
  </si>
  <si>
    <t>AGO1;AKT2;AKT3;COX14;COX16;COX18;COX20;COX4I1;COX5A;COX5B;COX6A1;COX6B1;COX6C;COX7A2L;COX7B;COX7C;COX8A;CYCS;G6PD;GLS;GPI;LAMTOR1;LAMTOR5;PRDX1;PRDX2;PRDX5;PRKAB2;PRKAG2;PTEN;RHEB;RRAGA;SESN3;TACO1;TNRC6A;TSC1;TXN;YWHAB;YWHAE;YWHAG;YWHAH;YWHAQ;YWHAZ</t>
  </si>
  <si>
    <t>RHOV GTPase cycle</t>
  </si>
  <si>
    <t>ARHGEF7;CCP110;CDC42;CLTC;DLG5;DST;GIT1;IQGAP1;NCK1;PAK1;PIK3R1;RHOV;SPTAN1;SPTBN1;TPM3;TPM4;TXNL1;USP9X;WASL</t>
  </si>
  <si>
    <t>Recycling pathway of L1</t>
  </si>
  <si>
    <t>AP2A1;AP2A2;AP2B1;AP2M1;AP2S1;CLTA;CLTC;DNM1;DNM2;DNM3;DPYSL2;EZR;MAPK1;MSN;RDX;RPS6KA1;RPS6KA3;SH3GL2;SHTN1</t>
  </si>
  <si>
    <t>Recruitment of NuMA to mitotic centro...</t>
  </si>
  <si>
    <t>ACTR1A;CCP110;CEP164;CEP76;CEP78;CETN2;CKAP5;CLASP1;CSNK1D;CSNK1E;DCTN1;DCTN2;DCTN3;DYNC1H1;DYNC1I2;DYNLL1;HSP90AA1;MAPRE1;MZT1;MZT2B;NDE1;NME7;NUMA1;OFD1;PAFAH1B1;PCM1;PPP2R1A;PRKACA;PRKAR2B;SDCCAG8;SSNA1;TUBA4A;TUBB;TUBB4B;TUBG2;YWHAE;YWHAG</t>
  </si>
  <si>
    <t>Recruitment of NuMA to mitotic centrosomes</t>
  </si>
  <si>
    <t>Metallothioneins bind metals</t>
  </si>
  <si>
    <t>MT1A;MT1M;MT1X;MT2A;MT3</t>
  </si>
  <si>
    <t>Toll Like Receptor 3 (TLR3) Cascade</t>
  </si>
  <si>
    <t>APP;BTRC;CUL1;DUSP7;ELK1;FBXW11;FOS;HMGB1;IKBKG;IRAK1;IRF3;IRF7;MAP2K1;MAP2K4;MAP2K7;MAPK1;MAPK10;MAPK14;MAPK3;MAPK8;MAPK9;MAPKAPK2;MEF2A;MEF2C;NFKB2;NFKBIA;NKIRAS1;PPP2CA;PPP2CB;PPP2R1A;RELA;RPS27A;RPS6KA1;RPS6KA3;S100B;SKP1;TAB2;TLR3;TRAF3;UBA52;UBB;UBE2D2;UBE2D3;UBE2V1;USP14</t>
  </si>
  <si>
    <t>Neurotransmitter release cycle</t>
  </si>
  <si>
    <t>APBA1;ARL6IP5;CPLX1;DNAJC5;GAD1;GLS;HSPA8;PPFIA1;PPFIA2;PPFIA3;RAB3A;RIMS1;SLC17A7;SLC1A1;SLC1A2;SLC1A3;SLC38A2;SLC6A1;SLC6A11;SNAP25;STX1A;STXBP1;SYN1;SYN2;SYT1;VAMP2</t>
  </si>
  <si>
    <t>Signaling by VEGF</t>
  </si>
  <si>
    <t>AAMP;ABI1;ABI2;AHCYL1;AKT2;AKT3;AXL;BRK1;CALM1;CDC42;CTNNA1;CTNNB1;CTNND1;CYBA;ELMO1;ELMO2;FYN;HSP90AA1;HSPB1;ITPR2;KRAS;MAPK14;MAPKAPK2;NCK1;NCKAP1;PAK1;PAK3;PDPK1;PIK3CA;PIK3CB;PIK3R1;PRKACA;PRKACB;PRKCA;PRKCB;PRKCZ;PTK2;PTK2B;PXN;RASA1;RHOA;RICTOR;ROCK2;VEGFA;VEGFB;WASF1;WASF3</t>
  </si>
  <si>
    <t>Dopamine Neurotransmitter Release Cycle</t>
  </si>
  <si>
    <t>APBA1;CPLX1;PPFIA1;PPFIA2;PPFIA3;RAB3A;RIMS1;SNAP25;STX1A;STXBP1;SYN1;SYN2;SYT1;VAMP2</t>
  </si>
  <si>
    <t>Reduction of cytosolic Ca++ levels</t>
  </si>
  <si>
    <t>ATP2A2;ATP2B1;ATP2B2;ATP2B3;ATP2B4;CALM1;SLC8A1;SLC8A2;SRI</t>
  </si>
  <si>
    <t>MAPK family signaling cascades</t>
  </si>
  <si>
    <t>ABHD17A;ABHD17B;ACTN2;AGO1;APBB1IP;ARRB1;BCL2L1;BRAF;CALM1;CAMK2A;CAMK2B;CAMK2D;CAMK2G;CCND3;CDC42;CNKSR2;CSK;CUL3;DLG1;DLG2;DLG3;DLG4;DNAJB1;DUSP7;DUSP8;ERBB3;FGF1;FGF2;FGFR1;FGFR2;FN1;FNTA;FOXO3;FRS2;FRS3;FYN;GOLGA7;GRB2;GRIN1;GRIN2B;HSPB1;ICMT;IL2;IL2RA;IL2RB;IL2RG;IL3;IL5;IL6;IL6ST;IQGAP1;JAK1;JAK2;KALRN;KL;KRAS;KSR2;LRRC7;MAP2K1;MAP2K2;MAPK1;MAPK3;MAPK4;MAPK6;NCAM1;NEFL;NF1;NRG1;NRG3;PAK1;PAK3;PDGFRA;PEBP1;PIK3CA;PIK3CB;PIK3R1;PPP1CB;PPP1CC;PPP2CA;PPP2CB;PPP2R1A;PPP2R5B;PPP2R5C;PRKACA;PRKACB;PSMA1;PSMA2;PSMA3;PSMA4;PSMB1;PSMB2;PSMB3;PSMB4;PSMB5;PSMB6;PSMB7;PSMB8;PSMC1;PSMC5;PSMC6;PSMD1;PSMD10;PSMD11;PSMD12;PSMD13;PSMD14;PSMD2;PSMD3;PSMD4;PSMD6;PSMD7;PSMD8;PSME1;PSME2;PTK2;PTPN11;PTPN3;PTPRA;RAF1;RALGDS;RANBP9;RAP1A;RAP1B;RAPGEF2;RASA1;RASAL2;RASGRF1;RASGRF2;RASGRP3;RBX1;RGL1;RPS27A;SEM1;SEPTIN7;SHC1;SHOC2;SOS1;SPRED1;SPTAN1;SPTB;SPTBN1;SPTBN2;SPTBN4;SYNGAP1;TLN1;TNRC6A;TYK2;UBA52;UBB;VWF;XPO1;YWHAB</t>
  </si>
  <si>
    <t>Protein folding</t>
  </si>
  <si>
    <t>CCT2;CCT3;CCT4;CCT5;CCT6A;CCT7;CCT8;CSNK2B;FBXL3;FBXL5;FBXW2;FBXW4;FBXW7;GNA11;GNAQ;GNB1;GNB2;GNG2;GNG7;LONP2;NOP56;PFDN1;PFDN2;PFDN4;PFDN5;PFDN6;RGS7;STAT3;TBCA;TBCB;TCP1;TUBA1C;TUBA4A;TUBB2A;TUBB2B;TUBB4B;USP11;XRN2</t>
  </si>
  <si>
    <t>RAB geranylgeranylation</t>
  </si>
  <si>
    <t>CHML;PTP4A2;RAB11A;RAB11B;RAB12;RAB14;RAB15;RAB18;RAB1A;RAB1B;RAB21;RAB25;RAB26;RAB2A;RAB30;RAB31;RAB33A;RAB3A;RAB3C;RAB4A;RAB5A;RAB5C;RAB6B;RAB7A;RAB8B</t>
  </si>
  <si>
    <t>Thrombin signalling through proteinas...</t>
  </si>
  <si>
    <t>ARRB1;GNA11;GNAQ;GNB1;GNB2;GNG2;GNG7;MAPK1;MAPK3</t>
  </si>
  <si>
    <t>Thrombin signalling through proteinase activated receptors (PARs)</t>
  </si>
  <si>
    <t>Toll-like Receptor Cascades</t>
  </si>
  <si>
    <t>APP;BTRC;CD14;CTSB;CTSL;CUL1;DNM1;DNM2;DNM3;DUSP7;ELK1;FBXW11;FOS;HMGB1;IKBKG;IRAK1;IRF3;IRF7;ITGAM;ITGB2;MAP2K1;MAP2K4;MAP2K7;MAPK1;MAPK10;MAPK14;MAPK3;MAPK8;MAPK9;MAPKAPK2;MEF2A;MEF2C;NFKB2;NFKBIA;NKIRAS1;PIK3C3;PIK3R4;PPP2CA;PPP2CB;PPP2R1A;PTPN11;RBSN;RELA;RPS27A;RPS6KA1;RPS6KA3;S100A1;S100B;SIGIRR;SKP1;TAB2;TLR3;TLR7;TLR8;TRAF3;UBA52;UBB;UBE2D2;UBE2D3;UBE2V1;USP14</t>
  </si>
  <si>
    <t>VEGFA-VEGFR2 Pathway</t>
  </si>
  <si>
    <t>ABI1;ABI2;AHCYL1;AKT2;AKT3;AXL;BRK1;CALM1;CDC42;CTNNA1;CTNNB1;CTNND1;CYBA;ELMO1;ELMO2;FYN;HSP90AA1;HSPB1;ITPR2;KRAS;MAPK14;MAPKAPK2;NCK1;NCKAP1;PAK1;PAK3;PDPK1;PIK3CA;PIK3CB;PIK3R1;PRKACA;PRKACB;PRKCA;PRKCB;PRKCZ;PTK2;PTK2B;PXN;RASA1;RHOA;RICTOR;ROCK2;VEGFA;WASF1;WASF3</t>
  </si>
  <si>
    <t>HSF1-dependent transactivation</t>
  </si>
  <si>
    <t>CAMK2A;CAMK2B;CAMK2D;CAMK2G;CRYAB;DNAJB1;DNAJB6;EP300;FKBP4;HSBP1;HSP90AA1;HSP90AB1;HSPA2;HSPA6;HSPA8;HSPB8;HSPH1;MRPL18;PTGES3;TNFRSF21;UBB</t>
  </si>
  <si>
    <t>Serotonin Neurotransmitter Release Cycle</t>
  </si>
  <si>
    <t>CPLX1;PPFIA1;PPFIA2;PPFIA3;RAB3A;RIMS1;SNAP25;STX1A;STXBP1;SYN1;SYN2;SYT1;VAMP2</t>
  </si>
  <si>
    <t>Neurotransmitter receptors and postsy...</t>
  </si>
  <si>
    <t>ACTN2;ADCY1;ADCY2;ADCY5;ADCY6;ADCY8;AP2A1;AP2A2;AP2B1;AP2M1;AP2S1;APBA1;ARHGEF7;ARHGEF9;CACNG3;CACNG8;CALM1;CAMK2A;CAMK2B;CAMK2D;CAMK2G;CAMK4;CAMKK2;CHRNA2;DLG1;DLG2;DLG3;DLG4;EPB41L1;GABBR1;GABBR2;GABRA4;GABRB1;GABRB2;GABRB3;GABRG2;GIT1;GLRB;GNAI1;GNAI2;GNAI3;GNAL;GNB1;GNB2;GNG2;GNG7;GRIA1;GRIA2;GRIA4;GRIK2;GRIN1;GRIN2A;GRIN2B;GRIN2C;GRIN3B;KCNJ2;KCNJ9;KRAS;LRRC7;MAPK1;MAPK3;MAPT;MYO6;NEFL;NPTN;NRG1;NRGN;NSF;PDPK1;PLCB1;PPM1E;PRKAB2;PRKACA;PRKACB;PRKAG2;PRKAR1A;PRKAR1B;PRKAR2B;PRKCA;PRKCB;RASGRF1;RASGRF2;RPS6KA1;RPS6KA3;TSPAN7</t>
  </si>
  <si>
    <t>Neurotransmitter receptors and postsynaptic signal transmission</t>
  </si>
  <si>
    <t>Sema3A PAK dependent Axon repulsion</t>
  </si>
  <si>
    <t>CFL1;FYN;HSP90AA1;HSP90AB1;LIMK1;PAK1;PAK3;PLXNA3</t>
  </si>
  <si>
    <t>Sensory processing of sound</t>
  </si>
  <si>
    <t>ATP2B1;ATP2B2;BSN;CABP1;CACNA2D2;CACNB2;CAPZA1;CAPZA2;CAPZB;CTBP2;DNAJC5;EPB41L1;EPB41L3;EZR;GSN;KCNMA1;MPP1;MSN;MYH9;MYO7A;PCLO;RAB3A;RDX;SNAP25;SPTAN1;SPTBN1;STX1A;SYN1;SYP;VAMP2</t>
  </si>
  <si>
    <t>Negative regulation of FGFR3 signaling</t>
  </si>
  <si>
    <t>BRAF;CBL;FGF1;FGF2;FRS2;GRB2;MAPK1;MAPK3;PPP2CA;PPP2CB;PPP2R1A;PTPN11;RPS27A;UBA52;UBB</t>
  </si>
  <si>
    <t>Negative regulation of FGFR4 signaling</t>
  </si>
  <si>
    <t>FCERI mediated MAPK activation</t>
  </si>
  <si>
    <t>FOS;GRAP2;GRB2;IGKC;KRAS;MAP2K4;MAP2K7;MAPK1;MAPK10;MAPK3;MAPK8;MAPK9;PAK1;SHC1;SOS1</t>
  </si>
  <si>
    <t>Gluconeogenesis</t>
  </si>
  <si>
    <t>ALDOA;ALDOC;ENO1;ENO2;GOT1;GOT2;GPI;MDH1;MDH2;PC;PGK1;SLC25A1;SLC25A11;SLC25A12;SLC25A13;TPI1</t>
  </si>
  <si>
    <t>Vesicle-mediated transport</t>
  </si>
  <si>
    <t>AAK1;ACBD3;ACTR10;ACTR1A;ACTR2;ACTR3;AGFG1;AKT2;AKT3;AMPH;ANK2;ANK3;ANKRD28;AP1M1;AP1S1;AP1S2;AP2A1;AP2A2;AP2B1;AP2M1;AP2S1;AP3B1;AP3S1;APOE;APP;ARF1;ARF3;ARF4;ARF5;ARF6;ARFGAP3;ARPC1A;ARPC2;ARPC3;ARPC4;ARPC5;ARRB1;BET1;BICD1;BIN1;BLOC1S1;BLOC1S3;C2CD5;CALM1;CALR;CAPZA1;CAPZA2;CAPZA3;CAPZB;CBL;CCZ1;CD163;CD3D;CD4;CD59;CHML;CHMP3;CHMP4A;CHMP4B;CHMP5;CHMP7;CLTA;CLTB;CLTC;CLTCL1;CNIH1;CNIH2;COG2;COG5;COL1A2;COLEC12;COPA;COPB1;COPB2;COPE;COPG1;COPS2;COPS3;COPS4;COPS5;COPS6;COPS8;CSNK1D;CTSZ;CTTN;CUX1;CYTH2;CYTH4;DAB2;DCTN1;DCTN2;DCTN3;DCTN5;DCTN6;DENND1A;DENND5A;DNAJC6;DNM1;DNM2;DNM3;DYNC1H1;DYNC1I1;DYNC1I2;DYNC1LI2;DYNLL1;DYNLL2;EPN1;EPN2;EPS15;EPS15L1;EXOC1;EXOC2;EXOC4;EXOC7;EXOC8;FNBP1;FNBP1L;FOLR1;FTH1;FZD4;GABARAP;GABARAPL2;GAK;GALNT2;GCC2;GDI1;GGA3;GJA1;GJB1;GJB2;GJB6;GNS;GOLGA2;GORASP1;GOSR1;GPS1;GRB2;GRIA1;GRK2;GRK3;HBA1;HGS;HIP1R;HSP90AA1;HSPA8;HSPH1;HYOU1;IGF2R;IGKC;IL7R;INS;ITSN1;ITSN2;JCHAIN;KIAA0319;KIF16B;KIF1A;KIF1B;KIF21A;KIF3A;KIF3B;KIF3C;KIF5A;KIF5B;KIF5C;KIFAP3;KIFC2;KLC1;KLC2;LRP1;M6PR;MADD;MAN1C1;MAN2A1;MARCO;MIA3;MON1B;MYH9;MYO5A;MYO6;NAA30;NAA38;NAPA;NAPB;NAPG;NECAP1;NEDD8;NSF;OCRL;OPTN;PACSIN1;PACSIN2;PAFAH1B1;PAFAH1B2;PICALM;POLG;PPP6C;PPP6R1;PPP6R3;PRKAB2;PRKAG2;PUM1;RAB11A;RAB11B;RAB12;RAB14;RAB18;RAB1A;RAB1B;RAB21;RAB30;RAB31;RAB33A;RAB3A;RAB3GAP1;RAB4A;RAB5A;RAB5C;RAB6B;RAB7A;RAB8B;RABEP1;RABGAP1;RABGEF1;RALA;REPS2;RGP1;RHOBTB3;RHOQ;RPS27A;SCARB2;SEC23A;SEC31A;SERPINA1;SGIP1;SH3GL2;SH3GL3;SNAP23;SNAP91;SNAPIN;SNF8;SNX2;SNX5;SORT1;SPARC;SPTAN1;SPTB;SPTBN1;SPTBN2;SPTBN4;STAB1;STON2;STX10;STX16;STX17;STX5;SYNJ1;SYS1;SYT1;TBC1D1;TBC1D13;TBC1D14;TBC1D2;TF;TFG;TFRC;TGOLN2;TMED10;TMED9;TPD52;TRAPPC1;TRAPPC12;TRAPPC3;TRAPPC4;TRAPPC5;TRAPPC8;TRAPPC9;TRIP11;TSC1;TSG101;TXNDC5;UBA52;UBAP1;UBB;UBQLN1;UBQLN2;USO1;VAMP2;VAMP3;VAMP4;VAMP8;VPS25;VPS28;VPS37D;VPS4A;VPS51;VPS53;VPS54;VTI1A;WASL;YIPF6;YWHAB;YWHAE;YWHAG;YWHAH;YWHAQ;YWHAZ</t>
  </si>
  <si>
    <t>Toll Like Receptor 4 (TLR4) Cascade</t>
  </si>
  <si>
    <t>APP;BTRC;CD14;CUL1;DNM1;DNM2;DNM3;DUSP7;ELK1;FBXW11;FOS;HMGB1;IKBKG;IRAK1;IRF3;IRF7;ITGAM;ITGB2;MAP2K1;MAP2K4;MAP2K7;MAPK1;MAPK10;MAPK14;MAPK3;MAPK8;MAPK9;MAPKAPK2;MEF2A;MEF2C;NFKB2;NFKBIA;NKIRAS1;PPP2CA;PPP2CB;PPP2R1A;PTPN11;RELA;RPS27A;RPS6KA1;RPS6KA3;S100A1;S100B;SIGIRR;SKP1;TAB2;TRAF3;UBA52;UBB;UBE2D2;UBE2D3;UBE2V1;USP14</t>
  </si>
  <si>
    <t>Infection with Mycobacterium tubercul...</t>
  </si>
  <si>
    <t>ATP6V1H;B2M;CORO1A;ENO1;GSK3A;HGS;KPNB1;MAPK1;MAPK3;MRC1;NOS2;PGK1;RAB5A;RAB7A;RPS27A;SFPQ;UBA52;UBB</t>
  </si>
  <si>
    <t>Infection with Mycobacterium tuberculosis</t>
  </si>
  <si>
    <t>MyD88 cascade initiated on plasma mem...</t>
  </si>
  <si>
    <t>APP;BTRC;CUL1;DUSP7;ELK1;FBXW11;FOS;HMGB1;IKBKG;IRAK1;MAP2K1;MAP2K4;MAP2K7;MAPK1;MAPK10;MAPK14;MAPK3;MAPK8;MAPK9;MAPKAPK2;MEF2A;MEF2C;NFKB2;NFKBIA;NKIRAS1;PPP2CA;PPP2CB;PPP2R1A;RELA;RPS27A;RPS6KA1;RPS6KA3;S100B;SKP1;TAB2;UBA52;UBB;UBE2V1;USP14</t>
  </si>
  <si>
    <t>MyD88 cascade initiated on plasma membrane</t>
  </si>
  <si>
    <t>Toll Like Receptor 10 (TLR10) Cascade</t>
  </si>
  <si>
    <t>Toll Like Receptor 5 (TLR5) Cascade</t>
  </si>
  <si>
    <t>RAF/MAP kinase cascade</t>
  </si>
  <si>
    <t>ABHD17A;ABHD17B;ACTN2;APBB1IP;ARRB1;BCL2L1;BRAF;CALM1;CAMK2A;CAMK2B;CAMK2D;CAMK2G;CNKSR2;CSK;CUL3;DLG1;DLG2;DLG3;DLG4;DUSP7;DUSP8;ERBB3;FGF1;FGF2;FGFR1;FGFR2;FN1;FNTA;FRS2;FRS3;FYN;GOLGA7;GRB2;GRIN1;GRIN2B;ICMT;IL2;IL2RA;IL2RB;IL2RG;IL3;IL5;IQGAP1;JAK1;JAK2;KL;KRAS;KSR2;LRRC7;MAP2K1;MAP2K2;MAPK1;MAPK3;NCAM1;NEFL;NF1;NRG1;NRG3;PDGFRA;PEBP1;PIK3CA;PIK3CB;PIK3R1;PPP1CB;PPP1CC;PPP2CA;PPP2CB;PPP2R1A;PPP2R5B;PPP2R5C;PSMA1;PSMA2;PSMA3;PSMA4;PSMB1;PSMB2;PSMB3;PSMB4;PSMB5;PSMB6;PSMB7;PSMB8;PSMC1;PSMC5;PSMC6;PSMD1;PSMD10;PSMD11;PSMD12;PSMD13;PSMD14;PSMD2;PSMD3;PSMD4;PSMD6;PSMD7;PSMD8;PSME1;PSME2;PTK2;PTPN3;PTPRA;RAF1;RALGDS;RANBP9;RAP1A;RAP1B;RAPGEF2;RASA1;RASAL2;RASGRF1;RASGRF2;RASGRP3;RBX1;RGL1;RPS27A;SEM1;SHC1;SHOC2;SOS1;SPRED1;SPTAN1;SPTB;SPTBN1;SPTBN2;SPTBN4;SYNGAP1;TLN1;UBA52;UBB;VWF;YWHAB</t>
  </si>
  <si>
    <t>MAPK1/MAPK3 signaling</t>
  </si>
  <si>
    <t>ABHD17A;ABHD17B;ACTN2;APBB1IP;ARRB1;BCL2L1;BRAF;CALM1;CAMK2A;CAMK2B;CAMK2D;CAMK2G;CNKSR2;CSK;CUL3;DLG1;DLG2;DLG3;DLG4;DUSP7;DUSP8;ERBB3;FGF1;FGF2;FGFR1;FGFR2;FN1;FNTA;FRS2;FRS3;FYN;GOLGA7;GRB2;GRIN1;GRIN2B;ICMT;IL2;IL2RA;IL2RB;IL2RG;IL3;IL5;IL6;IL6ST;IQGAP1;JAK1;JAK2;KL;KRAS;KSR2;LRRC7;MAP2K1;MAP2K2;MAPK1;MAPK3;NCAM1;NEFL;NF1;NRG1;NRG3;PDGFRA;PEBP1;PIK3CA;PIK3CB;PIK3R1;PPP1CB;PPP1CC;PPP2CA;PPP2CB;PPP2R1A;PPP2R5B;PPP2R5C;PSMA1;PSMA2;PSMA3;PSMA4;PSMB1;PSMB2;PSMB3;PSMB4;PSMB5;PSMB6;PSMB7;PSMB8;PSMC1;PSMC5;PSMC6;PSMD1;PSMD10;PSMD11;PSMD12;PSMD13;PSMD14;PSMD2;PSMD3;PSMD4;PSMD6;PSMD7;PSMD8;PSME1;PSME2;PTK2;PTPN11;PTPN3;PTPRA;RAF1;RALGDS;RANBP9;RAP1A;RAP1B;RAPGEF2;RASA1;RASAL2;RASGRF1;RASGRF2;RASGRP3;RBX1;RGL1;RPS27A;SEM1;SHC1;SHOC2;SOS1;SPRED1;SPTAN1;SPTB;SPTBN1;SPTBN2;SPTBN4;SYNGAP1;TLN1;TYK2;UBA52;UBB;VWF;YWHAB</t>
  </si>
  <si>
    <t>Signaling by NTRK1 (TRKA)</t>
  </si>
  <si>
    <t>ADCYAP1;ADCYAP1R1;AP2A1;AP2A2;AP2B1;AP2M1;AP2S1;BRAF;CDK5R1;CHD4;CLTA;CLTC;CRKL;DNM1;DNM2;DNM3;DUSP7;EGR1;EGR3;ELK1;EP300;FOS;FRS2;GRB2;ID2;JUNB;JUND;KIDINS220;KRAS;MAP2K1;MAP2K2;MAPK1;MAPK14;MAPK3;MAPKAPK2;MEF2A;MEF2C;MEF2D;NAB1;NGF;NTRK2;PIK3CA;PIK3CB;PIK3R1;PPP2CA;PPP2CB;PPP2R1A;RALA;RALGDS;RAP1A;RAPGEF1;RHOA;RIT1;RPS6KA1;RPS6KA3;SGK1;SH3GL2;SH3GL3;SHC1;SOS1;STAT3;TF;VGF;YWHAB</t>
  </si>
  <si>
    <t>Sealing of the nuclear envelope (NE) ...</t>
  </si>
  <si>
    <t>CHMP3;CHMP4A;CHMP4B;CHMP7;IST1;TUBA1C;TUBA4A;TUBB2A;TUBB2B;TUBB4B;VPS4A</t>
  </si>
  <si>
    <t>Sealing of the nuclear envelope (NE) by ESCRT-III</t>
  </si>
  <si>
    <t>Ca2+ pathway</t>
  </si>
  <si>
    <t>AGO1;CALM1;CAMK2A;CTNNB1;FZD4;FZD6;GNAO1;GNB1;GNB2;GNG2;GNG7;ITPR2;KRAS;NLK;PLCB1;PPP3CB;PPP3R1;PRKCA;TCF7L2;TNRC6A</t>
  </si>
  <si>
    <t>Signaling by Rho GTPases, Miro GTPase...</t>
  </si>
  <si>
    <t>ABCD3;ABI1;ABI2;ABR;ACBD5;ACTR2;ACTR3;ADD3;AKAP12;ALDH3A2;ANLN;ARAP2;ARFGAP3;ARHGAP1;ARHGAP17;ARHGAP21;ARHGAP22;ARHGAP23;ARHGAP26;ARHGAP29;ARHGAP32;ARHGAP33;ARHGAP35;ARHGAP44;ARHGAP5;ARHGDIA;ARHGDIG;ARHGEF1;ARHGEF10;ARHGEF12;ARHGEF2;ARHGEF25;ARHGEF3;ARHGEF40;ARHGEF7;ARHGEF9;ARMCX3;ARPC1A;ARPC1B;ARPC2;ARPC3;ARPC4;ARPC5;ATP6AP1;BASP1;BCAP31;BRK1;BUB3;C1QBP;CALM1;CAPZB;CCDC115;CCDC88A;CCP110;CCT2;CCT6A;CCT7;CDC37;CDC42;CDC42BPA;CDC42BPB;CDC42EP1;CDC42SE2;CDKN1B;CFL1;CHN1;CKAP5;CKB;CLASP1;CLASP2;CLIP1;CLTC;COPS2;COPS4;CSK;CTNNA1;CTNNB1;CTTN;CUL3;CYBA;DDRGK1;DDX39B;DDX4;DLG4;DLG5;DOCK10;DOCK3;DOCK4;DOCK9;DSP;DST;DYNC1H1;DYNC1I1;DYNC1I2;DYNC1LI2;DYNLL1;DYNLL2;EFHD2;ELMO2;EMC3;EMD;EVL;FAM13B;FARP1;FERMT2;FLNA;FLOT1;FLOT2;FMNL2;FMNL3;FNBP1;FNBP1L;FRS2;FRS3;GIT1;GJA1;GOPC;GPS1;GRB2;H2AJ;H2AZ1;H2BC15;H2BC21;H2BC4;H3-3A;H4C1;HGS;HINT2;HMOX2;HSP90AA1;HSP90AB1;HSPE1;IQGAP1;ITGB1;ITGB3BP;ITSN1;ITSN2;KALRN;KDM1A;KDM4C;KIDINS220;KIF5A;KIF5B;KLC1;KLC2;KTN1;LAMTOR1;LEMD3;LIMK1;MACO1;MAPK1;MAPK14;MAPK3;MAPRE1;MCAM;MCF2;MCF2L;MFN1;MRTFA;MSI2;MYH10;MYH11;MYH9;MYL6;MYL9;MYLK;MYO6;MYO9B;NCK1;NCKAP1;NCKIPSD;NDE1;NDEL1;NDUFA5;NDUFS3;NF2;NGEF;NISCH;NSFL1C;NUDC;NUP85;NUP98;OCRL;OSBPL11;PAFAH1B1;PAK1;PAK3;PCDH7;PDPK1;PFN1;PFN2;PGRMC2;PICALM;PIK3C3;PIK3CA;PIK3R1;PIK3R4;PKP4;PLD2;PLEKHG3;PLEKHG4B;PLXNB1;PLXND1;PPP1CB;PPP1CC;PPP1R14A;PPP2CA;PPP2CB;PPP2R1A;PPP2R5B;PPP2R5C;PRKCA;PRKCB;PRKCZ;PTK2;PTK2B;RAB7A;RAC3;RALBP1;RALGAPA1;RANBP2;RAP1GDS1;RAPGEF1;RASAL2;RASGRF2;RBBP6;RBMX;RCC2;RHOA;RHOB;RHOBTB2;RHOBTB3;RHOQ;RHOV;RHPN2;ROCK2;RPS27;RTKN;SEH1L;SENP1;SLK;SNAP23;SOS1;SPATA13;SPEN;SPTAN1;SPTBN1;SRGAP3;SRRM1;STARD13;STBD1;STIP1;STMN2;STX5;TAOK1;TAOK3;TEX2;TFRC;TIAM1;TMEM59;TNFAIP1;TPM3;TPM4;TRA2B;TRAK1;TRIO;TXNL1;USP9X;VAMP3;VCP;VHL;VIM;WASF1;WASF3;WASL;WDR11;WIPF1;WIPF3;XPO1;YWHAB;YWHAE;YWHAG;YWHAH;YWHAQ;YWHAZ</t>
  </si>
  <si>
    <t>Signaling by Rho GTPases, Miro GTPases and RHOBTB3</t>
  </si>
  <si>
    <t>Transmission across Chemical Synapses</t>
  </si>
  <si>
    <t>ACHE;ACTN2;ADCY1;ADCY2;ADCY5;ADCY6;ADCY8;ALDH2;AP2A1;AP2A2;AP2B1;AP2M1;AP2S1;APBA1;ARHGEF7;ARHGEF9;ARL6IP5;CACNA1B;CACNA2D1;CACNA2D2;CACNA2D3;CACNB2;CACNB3;CACNB4;CACNG3;CACNG8;CALM1;CAMK2A;CAMK2B;CAMK2D;CAMK2G;CAMK4;CAMKK2;CHRNA2;CPLX1;DLG1;DLG2;DLG3;DLG4;DNAJC5;EPB41L1;GABBR1;GABBR2;GABRA4;GABRB1;GABRB2;GABRB3;GABRG2;GAD1;GIT1;GLRB;GLS;GLUL;GNAI1;GNAI2;GNAI3;GNAL;GNB1;GNB2;GNG2;GNG7;GRIA1;GRIA2;GRIA4;GRIK2;GRIN1;GRIN2A;GRIN2B;GRIN2C;GRIN3B;HSPA8;KCNJ2;KCNJ9;KRAS;LRRC7;MAPK1;MAPK3;MAPT;MYO6;NEFL;NPTN;NRG1;NRGN;NSF;PDPK1;PLCB1;PPFIA1;PPFIA2;PPFIA3;PPM1E;PRKAB2;PRKACA;PRKACB;PRKAG2;PRKAR1A;PRKAR1B;PRKAR2B;PRKCA;PRKCB;RAB3A;RASGRF1;RASGRF2;RIMS1;RPS6KA1;RPS6KA3;SLC17A7;SLC1A1;SLC1A2;SLC1A3;SLC38A1;SLC38A2;SLC6A1;SLC6A11;SNAP25;STX1A;STXBP1;SYN1;SYN2;SYT1;TSPAN7;VAMP2</t>
  </si>
  <si>
    <t>Neuronal System</t>
  </si>
  <si>
    <t>ABCC8;ACHE;ACTN2;ADCY1;ADCY2;ADCY5;ADCY6;ADCY8;ALDH2;AP2A1;AP2A2;AP2B1;AP2M1;AP2S1;APBA1;APBA2;APBA3;ARHGEF7;ARHGEF9;ARL6IP5;CACNA1B;CACNA2D1;CACNA2D2;CACNA2D3;CACNB2;CACNB3;CACNB4;CACNG3;CACNG8;CALM1;CAMK2A;CAMK2B;CAMK2D;CAMK2G;CAMK4;CAMKK2;CHRNA2;CPLX1;DLG1;DLG2;DLG3;DLG4;DLGAP1;DLGAP3;DLGAP4;DNAJC5;EPB41;EPB41L1;EPB41L2;EPB41L3;FLOT1;FLOT2;GABBR1;GABBR2;GABRA4;GABRB1;GABRB2;GABRB3;GABRG2;GAD1;GIT1;GLRB;GLS;GLUL;GNAI1;GNAI2;GNAI3;GNAL;GNB1;GNB2;GNG2;GNG7;GRIA1;GRIA2;GRIA4;GRIK2;GRIN1;GRIN2A;GRIN2B;GRIN2C;GRIN3B;GRM5;HCN1;HCN2;HOMER1;HOMER2;HSPA8;KCNA2;KCNAB1;KCNAB2;KCNAB3;KCNB1;KCNC1;KCNC2;KCND2;KCNF1;KCNH3;KCNH5;KCNJ2;KCNJ9;KCNK1;KCNMA1;KCNMB4;KCNQ2;KCNQ3;KCNQ5;KRAS;LRFN1;LRRC7;MAPK1;MAPK3;MAPT;MYO6;NEFL;NLGN2;NLGN4X;NPTN;NRG1;NRGN;NRXN1;NRXN2;NRXN3;NSF;NTRK3;PDLIM5;PDPK1;PLCB1;PPFIA1;PPFIA2;PPFIA3;PPFIBP2;PPM1E;PRKAB2;PRKACA;PRKACB;PRKAG2;PRKAR1A;PRKAR1B;PRKAR2B;PRKCA;PRKCB;PTPRD;PTPRF;PTPRS;RAB3A;RASGRF1;RASGRF2;RIMS1;RPS6KA1;RPS6KA3;RTN3;SHANK1;SHANK3;SLC17A7;SLC1A1;SLC1A2;SLC1A3;SLC38A1;SLC38A2;SLC6A1;SLC6A11;SNAP25;STX1A;STXBP1;SYN1;SYN2;SYT1;SYT7;TSPAN7;VAMP2</t>
  </si>
  <si>
    <t>Phase 0 - rapid depolarisation</t>
  </si>
  <si>
    <t>CACNA2D2;CACNB2;CACNG7;CACNG8;CALM1;CAMK2A;CAMK2B;CAMK2D;CAMK2G;FGF11;FGF12;FGF13;FGF14;SCN1A;SCN1B;SCN2A;SCN3B;SCN4B;SCN8A</t>
  </si>
  <si>
    <t>Prolonged ERK activation events</t>
  </si>
  <si>
    <t>BRAF;CRKL;FRS2;KIDINS220;MAP2K1;MAP2K2;MAPK1;MAPK3;NGF;RAP1A;RAPGEF1;YWHAB</t>
  </si>
  <si>
    <t>CD209 (DC-SIGN) signaling</t>
  </si>
  <si>
    <t>EP300;FYN;KRAS;PAK1;PAK3;PRKACA;PRKACB;RAF1;RELA</t>
  </si>
  <si>
    <t>Beta-catenin phosphorylation cascade</t>
  </si>
  <si>
    <t>APC;CTNNB1;GSK3B;PPP2CA;PPP2CB;PPP2R1A;PPP2R5B;PPP2R5C</t>
  </si>
  <si>
    <t>CTNNB1 S33 mutants aren't phosphorylated</t>
  </si>
  <si>
    <t>CTNNB1 S37 mutants aren't phosphorylated</t>
  </si>
  <si>
    <t>CTNNB1 S45 mutants aren't phosphorylated</t>
  </si>
  <si>
    <t>CTNNB1 T41 mutants aren't phosphorylated</t>
  </si>
  <si>
    <t>Signaling by CTNNB1 phospho-site mutants</t>
  </si>
  <si>
    <t>Signaling by GSK3beta mutants</t>
  </si>
  <si>
    <t>Signaling by Rho GTPases</t>
  </si>
  <si>
    <t>ABCD3;ABI1;ABI2;ABR;ACBD5;ACTR2;ACTR3;ADD3;AKAP12;ALDH3A2;ANLN;ARAP2;ARFGAP3;ARHGAP1;ARHGAP17;ARHGAP21;ARHGAP22;ARHGAP23;ARHGAP26;ARHGAP29;ARHGAP32;ARHGAP33;ARHGAP35;ARHGAP44;ARHGAP5;ARHGDIA;ARHGDIG;ARHGEF1;ARHGEF10;ARHGEF12;ARHGEF2;ARHGEF25;ARHGEF3;ARHGEF40;ARHGEF7;ARHGEF9;ARMCX3;ARPC1A;ARPC1B;ARPC2;ARPC3;ARPC4;ARPC5;ATP6AP1;BASP1;BCAP31;BRK1;BUB3;C1QBP;CALM1;CAPZB;CCDC115;CCDC88A;CCP110;CCT2;CCT6A;CCT7;CDC37;CDC42;CDC42BPA;CDC42BPB;CDC42EP1;CDC42SE2;CDKN1B;CFL1;CHN1;CKAP5;CKB;CLASP1;CLASP2;CLIP1;CLTC;COPS2;COPS4;CSK;CTNNA1;CTNNB1;CTTN;CUL3;CYBA;DDRGK1;DDX39B;DDX4;DLG4;DLG5;DOCK10;DOCK3;DOCK4;DOCK9;DSP;DST;DYNC1H1;DYNC1I1;DYNC1I2;DYNC1LI2;DYNLL1;DYNLL2;EFHD2;ELMO2;EMC3;EMD;EVL;FAM13B;FARP1;FERMT2;FLNA;FLOT1;FLOT2;FMNL2;FMNL3;FNBP1;FNBP1L;FRS2;FRS3;GIT1;GJA1;GOPC;GPS1;GRB2;H2AJ;H2AZ1;H2BC15;H2BC21;H2BC4;H3-3A;H4C1;HGS;HINT2;HMOX2;HSP90AA1;HSP90AB1;HSPE1;IQGAP1;ITGB1;ITGB3BP;ITSN1;ITSN2;KALRN;KDM1A;KDM4C;KIDINS220;KIF5A;KIF5B;KLC1;KLC2;KTN1;LAMTOR1;LEMD3;LIMK1;MACO1;MAPK1;MAPK14;MAPK3;MAPRE1;MCAM;MCF2;MCF2L;MRTFA;MSI2;MYH10;MYH11;MYH9;MYL6;MYL9;MYLK;MYO6;MYO9B;NCK1;NCKAP1;NCKIPSD;NDE1;NDEL1;NDUFA5;NDUFS3;NF2;NGEF;NISCH;NSFL1C;NUDC;NUP85;NUP98;OCRL;OSBPL11;PAFAH1B1;PAK1;PAK3;PCDH7;PDPK1;PFN1;PFN2;PGRMC2;PICALM;PIK3C3;PIK3CA;PIK3R1;PIK3R4;PKP4;PLD2;PLEKHG3;PLEKHG4B;PLXNB1;PLXND1;PPP1CB;PPP1CC;PPP1R14A;PPP2CA;PPP2CB;PPP2R1A;PPP2R5B;PPP2R5C;PRKCA;PRKCB;PRKCZ;PTK2;PTK2B;RAB7A;RAC3;RALBP1;RALGAPA1;RANBP2;RAPGEF1;RASAL2;RASGRF2;RBBP6;RBMX;RCC2;RHOA;RHOB;RHOBTB2;RHOQ;RHOV;RHPN2;ROCK2;RPS27;RTKN;SEH1L;SENP1;SLK;SNAP23;SOS1;SPATA13;SPEN;SPTAN1;SPTBN1;SRGAP3;SRRM1;STARD13;STBD1;STIP1;STMN2;STX5;TAOK1;TAOK3;TEX2;TFRC;TIAM1;TMEM59;TNFAIP1;TPM3;TPM4;TRA2B;TRIO;TXNL1;USP9X;VAMP3;VCP;VIM;WASF1;WASF3;WASL;WDR11;WIPF1;WIPF3;XPO1;YWHAB;YWHAE;YWHAG;YWHAH;YWHAQ;YWHAZ</t>
  </si>
  <si>
    <t>MAPK targets/ Nuclear events mediated...</t>
  </si>
  <si>
    <t>DUSP7;ELK1;FOS;MAPK1;MAPK10;MAPK14;MAPK3;MAPK8;MAPK9;MAPKAPK2;MEF2A;MEF2C;PPP2CA;PPP2CB;PPP2R1A;RPS6KA1;RPS6KA3</t>
  </si>
  <si>
    <t>MAPK targets/ Nuclear events mediated by MAP kinases</t>
  </si>
  <si>
    <t>Regulation of localization of FOXO tr...</t>
  </si>
  <si>
    <t>AKT2;AKT3;FOXO3;FOXO4;YWHAB;YWHAG;YWHAQ;YWHAZ</t>
  </si>
  <si>
    <t>Regulation of localization of FOXO transcription factors</t>
  </si>
  <si>
    <t>Membrane Trafficking</t>
  </si>
  <si>
    <t>AAK1;ACBD3;ACTR10;ACTR1A;ACTR2;ACTR3;AGFG1;AKT2;AKT3;AMPH;ANK2;ANK3;ANKRD28;AP1M1;AP1S1;AP1S2;AP2A1;AP2A2;AP2B1;AP2M1;AP2S1;AP3B1;AP3S1;APP;ARF1;ARF3;ARF4;ARF5;ARF6;ARFGAP3;ARPC1A;ARPC2;ARPC3;ARPC4;ARPC5;ARRB1;BET1;BICD1;BIN1;BLOC1S1;BLOC1S3;C2CD5;CALM1;CAPZA1;CAPZA2;CAPZA3;CAPZB;CBL;CCZ1;CD3D;CD4;CD59;CHML;CHMP3;CHMP4A;CHMP4B;CHMP5;CHMP7;CLTA;CLTB;CLTC;CLTCL1;CNIH1;CNIH2;COG2;COG5;COPA;COPB1;COPB2;COPE;COPG1;COPS2;COPS3;COPS4;COPS5;COPS6;COPS8;CSNK1D;CTSZ;CTTN;CUX1;CYTH2;CYTH4;DAB2;DCTN1;DCTN2;DCTN3;DCTN5;DCTN6;DENND1A;DENND5A;DNAJC6;DNM1;DNM2;DNM3;DYNC1H1;DYNC1I1;DYNC1I2;DYNC1LI2;DYNLL1;DYNLL2;EPN1;EPN2;EPS15;EPS15L1;EXOC1;EXOC2;EXOC4;EXOC7;EXOC8;FNBP1;FNBP1L;FOLR1;FTH1;FZD4;GABARAP;GABARAPL2;GAK;GALNT2;GCC2;GDI1;GGA3;GJA1;GJB1;GJB2;GJB6;GNS;GOLGA2;GORASP1;GOSR1;GPS1;GRB2;GRIA1;GRK2;GRK3;HGS;HIP1R;HSPA8;IGF2R;IL7R;INS;ITSN1;ITSN2;KIAA0319;KIF16B;KIF1A;KIF1B;KIF21A;KIF3A;KIF3B;KIF3C;KIF5A;KIF5B;KIF5C;KIFAP3;KIFC2;KLC1;KLC2;M6PR;MADD;MAN1C1;MAN2A1;MIA3;MON1B;MYH9;MYO5A;MYO6;NAA30;NAA38;NAPA;NAPB;NAPG;NECAP1;NEDD8;NSF;OCRL;OPTN;PACSIN1;PACSIN2;PAFAH1B1;PAFAH1B2;PICALM;POLG;PPP6C;PPP6R1;PPP6R3;PRKAB2;PRKAG2;PUM1;RAB11A;RAB11B;RAB12;RAB14;RAB18;RAB1A;RAB1B;RAB21;RAB30;RAB31;RAB33A;RAB3A;RAB3GAP1;RAB4A;RAB5A;RAB5C;RAB6B;RAB7A;RAB8B;RABEP1;RABGAP1;RABGEF1;RALA;REPS2;RGP1;RHOBTB3;RHOQ;RPS27A;SCARB2;SEC23A;SEC31A;SERPINA1;SGIP1;SH3GL2;SH3GL3;SNAP23;SNAP91;SNAPIN;SNF8;SNX2;SNX5;SORT1;SPTAN1;SPTB;SPTBN1;SPTBN2;SPTBN4;STON2;STX10;STX16;STX17;STX5;SYNJ1;SYS1;SYT1;TBC1D1;TBC1D13;TBC1D14;TBC1D2;TF;TFG;TFRC;TGOLN2;TMED10;TMED9;TPD52;TRAPPC1;TRAPPC12;TRAPPC3;TRAPPC4;TRAPPC5;TRAPPC8;TRAPPC9;TRIP11;TSC1;TSG101;TXNDC5;UBA52;UBAP1;UBB;UBQLN1;UBQLN2;USO1;VAMP2;VAMP3;VAMP4;VAMP8;VPS25;VPS28;VPS37D;VPS4A;VPS51;VPS53;VPS54;VTI1A;WASL;YIPF6;YWHAB;YWHAE;YWHAG;YWHAH;YWHAQ;YWHAZ</t>
  </si>
  <si>
    <t>NrCAM interactions</t>
  </si>
  <si>
    <t>CNTN2;DLG1;DLG3;DLG4;NRCAM</t>
  </si>
  <si>
    <t>Regulation of PLK1 Activity at G2/M T...</t>
  </si>
  <si>
    <t>ACTR1A;BTRC;CCP110;CEP164;CEP76;CEP78;CETN2;CKAP5;CLASP1;CSNK1D;CSNK1E;CUL1;DCTN1;DCTN2;DCTN3;DYNC1H1;DYNC1I2;DYNLL1;FBXW11;HSP90AA1;MAPRE1;NDE1;OFD1;OPTN;PAFAH1B1;PCM1;PPP1CB;PPP2R1A;PRKACA;PRKAR2B;RPS27A;SDCCAG8;SKP1;SSNA1;TUBA4A;TUBB;TUBB4B;UBA52;UBB;YWHAE;YWHAG</t>
  </si>
  <si>
    <t>Regulation of PLK1 Activity at G2/M Transition</t>
  </si>
  <si>
    <t>Activation of G protein gated Potassi...</t>
  </si>
  <si>
    <t>GABBR1;GABBR2;GNB1;GNB2;GNG2;GNG7;KCNJ2;KCNJ9</t>
  </si>
  <si>
    <t>Activation of G protein gated Potassium channels</t>
  </si>
  <si>
    <t>G protein gated Potassium channels</t>
  </si>
  <si>
    <t>Inhibition  of voltage gated Ca2+ cha...</t>
  </si>
  <si>
    <t>Inhibition  of voltage gated Ca2+ channels via Gbeta/gamma subunits</t>
  </si>
  <si>
    <t>Sensory processing of sound by inner ...</t>
  </si>
  <si>
    <t>ATP2B1;ATP2B2;BSN;CABP1;CACNA2D2;CACNB2;CAPZA1;CAPZA2;CAPZB;CTBP2;DNAJC5;EPB41L1;EPB41L3;EZR;KCNMA1;MSN;MYH9;MYO7A;PCLO;RAB3A;RDX;SNAP25;SPTAN1;SPTBN1;STX1A;SYN1;SYP;VAMP2</t>
  </si>
  <si>
    <t>Sensory processing of sound by inner hair cells of the cochlea</t>
  </si>
  <si>
    <t>Miscellaneous transport and binding e...</t>
  </si>
  <si>
    <t>ADD1;ADD3;ANKH;DMTN;LRRC8A;LRRC8B;LRRC8D;MAGT1;NIPA1;TUSC3</t>
  </si>
  <si>
    <t>Miscellaneous transport and binding events</t>
  </si>
  <si>
    <t>Metabolism of nitric oxide: NOS3 acti...</t>
  </si>
  <si>
    <t>CALM1;CYGB;DDAH1;DNM2;HSP90AA1;WASL;ZDHHC21</t>
  </si>
  <si>
    <t>Metabolism of nitric oxide: NOS3 activation and regulation</t>
  </si>
  <si>
    <t>APC truncation mutants have impaired ...</t>
  </si>
  <si>
    <t>APC;GSK3B;PPP2CA;PPP2CB;PPP2R1A;PPP2R5B;PPP2R5C</t>
  </si>
  <si>
    <t>APC truncation mutants have impaired AXIN binding</t>
  </si>
  <si>
    <t>AXIN missense mutants destabilize the...</t>
  </si>
  <si>
    <t>AXIN missense mutants destabilize the destruction complex</t>
  </si>
  <si>
    <t>Signaling by AMER1 mutants</t>
  </si>
  <si>
    <t>Signaling by APC mutants</t>
  </si>
  <si>
    <t>Signaling by AXIN mutants</t>
  </si>
  <si>
    <t>Truncations of AMER1 destabilize the ...</t>
  </si>
  <si>
    <t>Truncations of AMER1 destabilize the destruction complex</t>
  </si>
  <si>
    <t>Formation of tubulin folding intermed...</t>
  </si>
  <si>
    <t>CCT2;CCT3;CCT4;CCT5;CCT6A;CCT7;CCT8;TCP1;TUBA1C;TUBA4A;TUBB2A;TUBB2B;TUBB4B</t>
  </si>
  <si>
    <t>Formation of tubulin folding intermediates by CCT/TriC</t>
  </si>
  <si>
    <t>Ion channel transport</t>
  </si>
  <si>
    <t>ANO10;ANO4;ASPH;ATP13A1;ATP13A2;ATP1A1;ATP1A2;ATP1A3;ATP1B1;ATP1B2;ATP1B3;ATP2A2;ATP2B1;ATP2B2;ATP2B3;ATP2B4;ATP2C1;ATP6AP1;ATP6V0A1;ATP6V0B;ATP6V0C;ATP6V0D1;ATP6V1A;ATP6V1B2;ATP6V1D;ATP6V1E1;ATP6V1G1;ATP6V1H;ATP8A1;ATP8A2;ATP9A;CALM1;CAMK2A;CAMK2B;CAMK2D;CAMK2G;CLCN2;CLCN3;FKBP1B;FXYD1;FXYD6;FXYD7;NALCN;OSTM1;PDZD11;RAF1;RPS27A;RYR2;SCNN1A;SGK1;SGK3;SRI;TPCN1;TRPM3;TSC22D3;TTYH1;TTYH2;TTYH3;UBA52;UBB;UNC79;UNC80;WWP1</t>
  </si>
  <si>
    <t>Centrosome maturation</t>
  </si>
  <si>
    <t>ACTR1A;CCP110;CDK11A;CEP164;CEP76;CEP78;CETN2;CKAP5;CLASP1;CSNK1D;CSNK1E;DCTN1;DCTN2;DCTN3;DYNC1H1;DYNC1I2;DYNLL1;HSP90AA1;MAPRE1;MZT1;MZT2B;NDE1;NME7;OFD1;PAFAH1B1;PCM1;PPP2R1A;PRKACA;PRKAR2B;SDCCAG8;SSNA1;TUBA4A;TUBB;TUBB4B;TUBG2;YWHAE;YWHAG</t>
  </si>
  <si>
    <t>Recruitment of mitotic centrosome pro...</t>
  </si>
  <si>
    <t>Recruitment of mitotic centrosome proteins and complexes</t>
  </si>
  <si>
    <t>Regulation of HSF1-mediated heat shoc...</t>
  </si>
  <si>
    <t>BAG5;CCAR2;DNAJB1;DNAJB6;DNAJC7;FKBP4;GSK3B;HSBP1;HSPA12A;HSPA13;HSPA2;HSPA4;HSPA4L;HSPA5;HSPA6;HSPA8;HSPA9;HSPH1;MAPK1;MAPK3;MAPKAPK2;MRPL18;NUP58;NUP85;NUP98;RANBP2;RPA3;RPS19BP1;SEH1L;SIRT1;ST13;TNFRSF21;UBB;YWHAE</t>
  </si>
  <si>
    <t>Regulation of HSF1-mediated heat shock response</t>
  </si>
  <si>
    <t>Activation of Ca-permeable Kainate Re...</t>
  </si>
  <si>
    <t>CALM1;DLG1;DLG3;DLG4;GRIK2</t>
  </si>
  <si>
    <t>Activation of Ca-permeable Kainate Receptor</t>
  </si>
  <si>
    <t>Ionotropic activity of kainate receptors</t>
  </si>
  <si>
    <t>MAP kinase activation</t>
  </si>
  <si>
    <t>BTRC;CUL1;DUSP7;ELK1;FBXW11;FOS;IKBKG;IRAK1;MAP2K1;MAP2K4;MAP2K7;MAPK1;MAPK10;MAPK14;MAPK3;MAPK8;MAPK9;MAPKAPK2;MEF2A;MEF2C;PPP2CA;PPP2CB;PPP2R1A;RPS27A;RPS6KA1;RPS6KA3;SKP1;TAB2;UBA52;UBB;UBE2V1</t>
  </si>
  <si>
    <t>Negative regulation of FGFR2 signaling</t>
  </si>
  <si>
    <t>BRAF;CBL;FGF1;FGF2;FGFR2;FRS2;GRB2;MAPK1;MAPK3;PPP2CA;PPP2CB;PPP2R1A;PTPN11;RPS27A;UBA52;UBB</t>
  </si>
  <si>
    <t>Negative feedback regulation of MAPK ...</t>
  </si>
  <si>
    <t>BRAF;MAP2K1;MAP2K2;MAPK1;MAPK3;RAF1</t>
  </si>
  <si>
    <t>Negative feedback regulation of MAPK pathway</t>
  </si>
  <si>
    <t>Response to metal ions</t>
  </si>
  <si>
    <t>CSRP1;MT1A;MT1M;MT1X;MT2A;MT3;SNCB</t>
  </si>
  <si>
    <t>Signaling by BRAF and RAF1 fusions</t>
  </si>
  <si>
    <t>AGGF1;AGK;AP3B1;APBB1IP;ARRB1;BRAF;CALM1;CAMK2A;CAMK2B;CAMK2D;CAMK2G;CNKSR2;CSK;FAM114A2;FN1;FXR1;IQGAP1;JAK2;KRAS;KSR2;MAP2K1;MAP2K2;MAPK1;MAPK3;MPRIP;PAPSS1;PEBP1;QKI;RAF1;RAP1A;RAP1B;SND1;TENT4A;TLN1;TRAK1;VWF;YWHAB</t>
  </si>
  <si>
    <t>Rab regulation of trafficking</t>
  </si>
  <si>
    <t>AKT2;AKT3;ARF6;CCZ1;CHML;DENND1A;DENND5A;GABARAP;GABARAPL2;GDI1;GGA3;MADD;MON1B;OPTN;POLG;RAB11A;RAB11B;RAB12;RAB14;RAB18;RAB1A;RAB1B;RAB21;RAB31;RAB33A;RAB3A;RAB3GAP1;RAB4A;RAB5A;RAB5C;RAB6B;RAB7A;RAB8B;RABEP1;RABGAP1;RABGEF1;RGP1;TBC1D13;TBC1D14;TBC1D2;TRAPPC1;TRAPPC12;TRAPPC3;TRAPPC4;TRAPPC5;TRAPPC8;TRAPPC9;TSC1;YWHAE</t>
  </si>
  <si>
    <t>Response of Mtb to phagocytosis</t>
  </si>
  <si>
    <t>ATP6V1H;CORO1A;ENO1;GSK3A;HGS;KPNB1;MAPK1;MAPK3;NOS2;PGK1;RAB5A;RAB7A;RPS27A;SFPQ;UBA52;UBB</t>
  </si>
  <si>
    <t>Glutamate binding, activation of AMPA...</t>
  </si>
  <si>
    <t>AP2A1;AP2A2;AP2B1;AP2M1;AP2S1;CACNG3;CACNG8;CAMK2A;CAMK2B;CAMK2D;CAMK2G;DLG1;DLG4;EPB41L1;GRIA1;GRIA2;GRIA4;MYO6;NSF;PRKCA;PRKCB;TSPAN7</t>
  </si>
  <si>
    <t>Glutamate binding, activation of AMPA receptors and synaptic plasticity</t>
  </si>
  <si>
    <t>Trafficking of AMPA receptors</t>
  </si>
  <si>
    <t>Spry regulation of FGF signaling</t>
  </si>
  <si>
    <t>BRAF;CBL;GRB2;MAPK1;MAPK3;PPP2CA;PPP2CB;PPP2R1A;PTPN11;RPS27A;UBA52;UBB</t>
  </si>
  <si>
    <t>Interaction between L1 and Ankyrins</t>
  </si>
  <si>
    <t>ANK2;ANK3;KCNQ2;KCNQ3;NFASC;NRCAM;SCN1A;SCN1B;SCN2A;SCN3B;SCN4B;SCN8A;SPTAN1;SPTB;SPTBN1;SPTBN2;SPTBN4</t>
  </si>
  <si>
    <t>PIP3 activates AKT signaling</t>
  </si>
  <si>
    <t>AGO1;AKT2;AKT3;ATN1;BMI1;CBX4;CBX6;CD28;CD80;CD86;CDKN1B;CHD3;CHD4;CSNK2B;EGR1;ERBB3;FGF1;FGF2;FGFR1;FGFR2;FOXO3;FOXO4;FRS2;FYN;GAB1;GAB2;GATAD2A;GATAD2B;GRB2;GSK3A;GSK3B;HDAC2;HDAC5;IL33;INS;IRAK1;KDM1A;KL;LAMTOR1;LAMTOR5;MAPK1;MAPK3;MKRN1;MTA1;MTA3;NR4A1;NRG1;NRG3;PDGFRA;PDPK1;PHC2;PHC3;PHLPP1;PIK3CA;PIK3CB;PIK3R1;PIP4K2A;PIP4K2B;PIP4K2C;PML;PPP2CA;PPP2CB;PPP2R1A;PPP2R5B;PPP2R5C;PSMA1;PSMA2;PSMA3;PSMA4;PSMB1;PSMB2;PSMB3;PSMB4;PSMB5;PSMB6;PSMB7;PSMB8;PSMC1;PSMC5;PSMC6;PSMD1;PSMD10;PSMD11;PSMD12;PSMD13;PSMD14;PSMD2;PSMD3;PSMD4;PSMD6;PSMD7;PSMD8;PSME1;PSME2;PTEN;PTPN11;RBBP4;RBBP7;RHEB;RICTOR;RING1;RNF146;RPS27A;RRAGA;SEM1;SNAI2;STUB1;SUZ12;TNKS;TNKS2;TNRC6A;UBA52;UBB;VAPA;XIAP</t>
  </si>
  <si>
    <t>Cellular response to heat stress</t>
  </si>
  <si>
    <t>BAG5;CAMK2A;CAMK2B;CAMK2D;CAMK2G;CCAR2;CRYAB;DNAJB1;DNAJB6;DNAJC7;EP300;FKBP4;GSK3B;HDAC6;HSBP1;HSP90AA1;HSP90AB1;HSPA12A;HSPA13;HSPA2;HSPA4;HSPA4L;HSPA5;HSPA6;HSPA8;HSPA9;HSPB8;HSPH1;MAPK1;MAPK3;MAPKAPK2;MRPL18;NUP58;NUP85;NUP98;PTGES3;RANBP2;RPA3;RPS19BP1;SEH1L;SIRT1;ST13;TNFRSF21;UBB;VCP;YWHAE</t>
  </si>
  <si>
    <t>Platelet homeostasis</t>
  </si>
  <si>
    <t>ATP2A2;ATP2B1;ATP2B2;ATP2B3;ATP2B4;CALM1;GNAS;GNB1;GNB2;GNG2;GNG7;GUCY1A2;ITPR2;KCNMA1;KCNMB4;MAPK14;NOS2;PDE1B;PDE2A;PECAM1;PPP2CA;PPP2CB;PPP2R1A;PPP2R5B;PPP2R5C;PTPN11;SLC8A1;SLC8A2;SRI</t>
  </si>
  <si>
    <t>Ephrin signaling</t>
  </si>
  <si>
    <t>ARHGEF7;FYN;GIT1;PAK1;PAK3;SDCBP</t>
  </si>
  <si>
    <t>Intracellular signaling by second mes...</t>
  </si>
  <si>
    <t>ADCY1;ADCY2;ADCY5;ADCY6;ADCY8;AGO1;AHCYL1;AKT2;AKT3;ATN1;BMI1;CALM1;CAMK2A;CAMK2B;CAMK2D;CAMK2G;CAMK4;CAMKK2;CBX4;CBX6;CD28;CD80;CD86;CDKN1B;CHD3;CHD4;CSNK2B;EGR1;ERBB3;FGF1;FGF2;FGFR1;FGFR2;FOXO3;FOXO4;FRS2;FYN;GAB1;GAB2;GATAD2A;GATAD2B;GRB2;GRK2;GSK3A;GSK3B;HDAC2;HDAC5;IL33;INS;IRAK1;ITPR2;KDM1A;KL;LAMTOR1;LAMTOR5;MAPK1;MAPK3;MKRN1;MTA1;MTA3;NR4A1;NRG1;NRG3;PDE1B;PDGFRA;PDPK1;PHC2;PHC3;PHLPP1;PIK3CA;PIK3CB;PIK3R1;PIP4K2A;PIP4K2B;PIP4K2C;PML;PPP2CA;PPP2CB;PPP2R1A;PPP2R5B;PPP2R5C;PRKACA;PRKACB;PRKAR1A;PRKAR1B;PRKAR2B;PRKCA;PRKCE;PSMA1;PSMA2;PSMA3;PSMA4;PSMB1;PSMB2;PSMB3;PSMB4;PSMB5;PSMB6;PSMB7;PSMB8;PSMC1;PSMC5;PSMC6;PSMD1;PSMD10;PSMD11;PSMD12;PSMD13;PSMD14;PSMD2;PSMD3;PSMD4;PSMD6;PSMD7;PSMD8;PSME1;PSME2;PTEN;PTPN11;RBBP4;RBBP7;RHEB;RICTOR;RING1;RNF146;RPS27A;RRAGA;SEM1;SNAI2;STUB1;SUZ12;TNKS;TNKS2;TNRC6A;UBA52;UBB;VAPA;XIAP</t>
  </si>
  <si>
    <t>Intracellular signaling by second messengers</t>
  </si>
  <si>
    <t>Glucose metabolism</t>
  </si>
  <si>
    <t>ALDOA;ALDOC;BPGM;ENO1;ENO2;GOT1;GOT2;GPI;HK1;MDH1;MDH2;NUP58;NUP85;NUP98;PC;PFKFB3;PFKL;PFKM;PFKP;PGK1;PGM2L1;PGP;PKM;PPP2CA;PPP2CB;PPP2R1A;PRKACA;PRKACB;RANBP2;SEH1L;SLC25A1;SLC25A11;SLC25A12;SLC25A13;TPI1</t>
  </si>
  <si>
    <t>Oncogenic MAPK signaling</t>
  </si>
  <si>
    <t>AGGF1;AGK;AP3B1;APBB1IP;ARRB1;BRAF;CALM1;CAMK2A;CAMK2B;CAMK2D;CAMK2G;CNKSR2;CSK;DUSP7;DUSP8;FAM114A2;FN1;FXR1;IQGAP1;JAK2;KRAS;KSR2;MAP2K1;MAP2K2;MAPK1;MAPK3;MPRIP;NF1;PAPSS1;PEBP1;PPP1CB;PPP1CC;QKI;RAF1;RAP1A;RAP1B;SHOC2;SND1;SPRED1;TENT4A;TLN1;TRAK1;VWF;YWHAB</t>
  </si>
  <si>
    <t>Ion transport by P-type ATPases</t>
  </si>
  <si>
    <t>ATP13A1;ATP13A2;ATP1A1;ATP1A2;ATP1A3;ATP1B1;ATP1B2;ATP1B3;ATP2A2;ATP2B1;ATP2B2;ATP2B3;ATP2B4;ATP2C1;ATP8A1;ATP8A2;ATP9A;CALM1;CAMK2A;CAMK2B;CAMK2D;CAMK2G;FXYD1;FXYD6;FXYD7;PDZD11;SRI</t>
  </si>
  <si>
    <t>L1CAM interactions</t>
  </si>
  <si>
    <t>ALCAM;ANK2;ANK3;AP2A1;AP2A2;AP2B1;AP2M1;AP2S1;CHL1;CLTA;CLTC;CNTN1;CNTN2;CNTNAP1;CSNK2B;DLG1;DLG3;DLG4;DNM1;DNM2;DNM3;DPYSL2;EZR;FGFR1;GAP43;HSPA8;ITGA2;ITGB1;KCNQ2;KCNQ3;LAMB1;MAP2K1;MAP2K2;MAPK1;MAPK3;MSN;NCAM1;NCAN;NFASC;NRCAM;PAK1;RANBP9;RDX;RPS6KA1;RPS6KA3;SCN1A;SCN1B;SCN2A;SCN3B;SCN4B;SCN8A;SDCBP;SH3GL2;SHTN1;SPTAN1;SPTB;SPTBN1;SPTBN2;SPTBN4</t>
  </si>
  <si>
    <t>Interleukin-17 signaling</t>
  </si>
  <si>
    <t>BTRC;CUL1;DUSP7;ELK1;FBXW11;FOS;IKBKG;IL17A;IL17C;IL25;IRAK1;MAP2K1;MAP2K4;MAP2K7;MAPK1;MAPK10;MAPK14;MAPK3;MAPK8;MAPK9;MAPKAPK2;MEF2A;MEF2C;PPP2CA;PPP2CB;PPP2R1A;RPS27A;RPS6KA1;RPS6KA3;SKP1;TAB2;UBA52;UBB;UBE2V1</t>
  </si>
  <si>
    <t>Cardiac conduction</t>
  </si>
  <si>
    <t>AHCYL1;ASPH;ATP1A1;ATP1A2;ATP1A3;ATP1B1;ATP1B2;ATP1B3;ATP2A2;ATP2B1;ATP2B2;ATP2B3;ATP2B4;CACNA2D2;CACNB2;CACNG7;CACNG8;CALM1;CAMK2A;CAMK2B;CAMK2D;CAMK2G;CES1;DMPK;FGF11;FGF12;FGF13;FGF14;FKBP1B;FXYD1;FXYD6;FXYD7;GATA4;HIPK1;HIPK2;ITPR2;KAT2B;KCND2;KCNIP3;KCNIP4;KCNJ2;KCNK1;KCNK12;NPPC;NPR2;PRKACA;RYR2;SCN1A;SCN1B;SCN2A;SCN3B;SCN4B;SCN8A;SLC8A1;SLC8A2;SRI</t>
  </si>
  <si>
    <t>Post-chaperonin tubulin folding pathway</t>
  </si>
  <si>
    <t>TBCA;TBCB;TUBA1C;TUBA4A;TUBB2A;TUBB2B;TUBB4B</t>
  </si>
  <si>
    <t>Glycolysis</t>
  </si>
  <si>
    <t>ALDOA;ALDOC;BPGM;ENO1;ENO2;GPI;HK1;NUP58;NUP85;NUP98;PFKFB3;PFKL;PFKM;PFKP;PGK1;PGM2L1;PGP;PKM;PPP2CA;PPP2CB;PPP2R1A;PRKACA;PRKACB;RANBP2;SEH1L;TPI1</t>
  </si>
  <si>
    <t>Activation of kainate receptors upon ...</t>
  </si>
  <si>
    <t>CALM1;DLG1;DLG3;DLG4;GNB1;GNB2;GNG2;GNG7;GRIK2;PLCB1</t>
  </si>
  <si>
    <t>Activation of kainate receptors upon glutamate binding</t>
  </si>
  <si>
    <t>Ion homeostasis</t>
  </si>
  <si>
    <t>AHCYL1;ASPH;ATP1A1;ATP1A2;ATP1A3;ATP1B1;ATP1B2;ATP1B3;ATP2A2;ATP2B1;ATP2B2;ATP2B3;ATP2B4;CALM1;CAMK2A;CAMK2B;CAMK2D;CAMK2G;DMPK;FKBP1B;FXYD1;FXYD6;FXYD7;ITPR2;PRKACA;RYR2;SLC8A1;SLC8A2;SRI</t>
  </si>
  <si>
    <t>CTLA4 inhibitory signaling</t>
  </si>
  <si>
    <t>AKT2;AKT3;CD80;CD86;FYN;PPP2CA;PPP2CB;PPP2R1A;PPP2R5B;PPP2R5C;PTPN11</t>
  </si>
  <si>
    <t>RAF activation</t>
  </si>
  <si>
    <t>BRAF;CALM1;CAMK2A;CAMK2B;CAMK2D;CAMK2G;JAK2;KRAS;MAP2K1;MAP2K2;PPP1CB;PPP1CC;PPP2CA;PPP2CB;PPP2R1A;PPP2R5B;PPP2R5C;RAF1;SHOC2;YWHAB</t>
  </si>
  <si>
    <t>RHOU GTPase cycle</t>
  </si>
  <si>
    <t>ARHGEF7;CDC42;CLTC;DLG5;DST;GIT1;GRB2;HGS;IQGAP1;ITSN2;MYO6;NCK1;PAK1;PAK3;PIK3R1;PTK2B;SPTAN1;SPTBN1;TXNL1;USP9X</t>
  </si>
  <si>
    <t>ERKs are inactivated</t>
  </si>
  <si>
    <t>DUSP7;MAPK1;MAPK3;PPP2CA;PPP2CB;PPP2R1A</t>
  </si>
  <si>
    <t>Negative regulation of MAPK pathway</t>
  </si>
  <si>
    <t>BRAF;DUSP7;DUSP8;KRAS;MAP2K1;MAP2K2;MAPK1;MAPK3;PEBP1;PPP2CA;PPP2CB;PPP2R1A;PPP2R5B;PPP2R5C;PTPN3;RAF1;RPS27A;UBA52;UBB;YWHAB</t>
  </si>
  <si>
    <t>5 Differential Expression | Spatial Data Analysis Report|SIV neg/SIV pos PFC A4</t>
  </si>
  <si>
    <t>SLC1A2</t>
  </si>
  <si>
    <t>SNAP25</t>
  </si>
  <si>
    <t>CALM1</t>
  </si>
  <si>
    <t>ALDOC</t>
  </si>
  <si>
    <t>CHN1</t>
  </si>
  <si>
    <t>SNCB</t>
  </si>
  <si>
    <t>MAP2</t>
  </si>
  <si>
    <t>UCHL1</t>
  </si>
  <si>
    <t>YWHAG</t>
  </si>
  <si>
    <t>SPARCL1</t>
  </si>
  <si>
    <t>VSNL1</t>
  </si>
  <si>
    <t>NRGN</t>
  </si>
  <si>
    <t>OLFM1</t>
  </si>
  <si>
    <t>SYT1</t>
  </si>
  <si>
    <t>TSPAN7</t>
  </si>
  <si>
    <t>RGS4</t>
  </si>
  <si>
    <t>NDRG2</t>
  </si>
  <si>
    <t>ENO2</t>
  </si>
  <si>
    <t>Enriched in SIV+</t>
  </si>
  <si>
    <t>CPLX2</t>
  </si>
  <si>
    <t>DNM1</t>
  </si>
  <si>
    <t>PPIA</t>
  </si>
  <si>
    <t>STXBP1</t>
  </si>
  <si>
    <t>STMN1</t>
  </si>
  <si>
    <t>THY1</t>
  </si>
  <si>
    <t>CALM3</t>
  </si>
  <si>
    <t>VAMP2</t>
  </si>
  <si>
    <t>RTN1</t>
  </si>
  <si>
    <t>PHYHIP</t>
  </si>
  <si>
    <t>TUBA1C</t>
  </si>
  <si>
    <t>FXYD6</t>
  </si>
  <si>
    <t>ATP1A3</t>
  </si>
  <si>
    <t>CPLX1</t>
  </si>
  <si>
    <t>RAB3A</t>
  </si>
  <si>
    <t>RTN3</t>
  </si>
  <si>
    <t>ATP5F1B</t>
  </si>
  <si>
    <t>GABBR1</t>
  </si>
  <si>
    <t>CPE</t>
  </si>
  <si>
    <t>STMN2</t>
  </si>
  <si>
    <t>NRSN1</t>
  </si>
  <si>
    <t>DMTN</t>
  </si>
  <si>
    <t>DCLK1</t>
  </si>
  <si>
    <t>CALM2</t>
  </si>
  <si>
    <t>YWHAH</t>
  </si>
  <si>
    <t>LDHB</t>
  </si>
  <si>
    <t>DPYSL2</t>
  </si>
  <si>
    <t>FGF12</t>
  </si>
  <si>
    <t>MT3</t>
  </si>
  <si>
    <t>ARF3</t>
  </si>
  <si>
    <t>SYN2</t>
  </si>
  <si>
    <t>SATB1</t>
  </si>
  <si>
    <t>KIF5A</t>
  </si>
  <si>
    <t>ATP6V1B2</t>
  </si>
  <si>
    <t>DLGAP1</t>
  </si>
  <si>
    <t>CKB</t>
  </si>
  <si>
    <t>DYNLL2</t>
  </si>
  <si>
    <t>CHGA</t>
  </si>
  <si>
    <t>MDH1</t>
  </si>
  <si>
    <t>SEPTIN7</t>
  </si>
  <si>
    <t>PJA2</t>
  </si>
  <si>
    <t>GDI1</t>
  </si>
  <si>
    <t>BSN</t>
  </si>
  <si>
    <t>SPTAN1</t>
  </si>
  <si>
    <t>NRCAM</t>
  </si>
  <si>
    <t>KLC1</t>
  </si>
  <si>
    <t>MIR9-1HG</t>
  </si>
  <si>
    <t>PRKAR1A</t>
  </si>
  <si>
    <t>ATP5MC3</t>
  </si>
  <si>
    <t>KIF5C</t>
  </si>
  <si>
    <t>PFKP</t>
  </si>
  <si>
    <t>ATP1B1</t>
  </si>
  <si>
    <t>TMEM59L</t>
  </si>
  <si>
    <t>FEZ1</t>
  </si>
  <si>
    <t>YWHAE</t>
  </si>
  <si>
    <t>SULT4A1</t>
  </si>
  <si>
    <t>AGAP3</t>
  </si>
  <si>
    <t>PPP3R1</t>
  </si>
  <si>
    <t>ALDOA</t>
  </si>
  <si>
    <t>DCTN1</t>
  </si>
  <si>
    <t>HSP90AA1</t>
  </si>
  <si>
    <t>NELL2</t>
  </si>
  <si>
    <t>SYNGR1</t>
  </si>
  <si>
    <t>GNAS</t>
  </si>
  <si>
    <t>CLTC</t>
  </si>
  <si>
    <t>PHACTR1</t>
  </si>
  <si>
    <t>CFL1</t>
  </si>
  <si>
    <t>TMEM130</t>
  </si>
  <si>
    <t>NSF</t>
  </si>
  <si>
    <t>MT1M</t>
  </si>
  <si>
    <t>SEPTIN5</t>
  </si>
  <si>
    <t>TUBB2B</t>
  </si>
  <si>
    <t>NPTX1</t>
  </si>
  <si>
    <t>MEF2C</t>
  </si>
  <si>
    <t>ATP5F1A</t>
  </si>
  <si>
    <t>SCN2A</t>
  </si>
  <si>
    <t>DNAJA1</t>
  </si>
  <si>
    <t>APP</t>
  </si>
  <si>
    <t>CAMK2G</t>
  </si>
  <si>
    <t>UBE2Z</t>
  </si>
  <si>
    <t>PACSIN1</t>
  </si>
  <si>
    <t>MDH2</t>
  </si>
  <si>
    <t>RUNDC3A</t>
  </si>
  <si>
    <t>PAK1</t>
  </si>
  <si>
    <t>PPP2CA</t>
  </si>
  <si>
    <t>PAFAH1B1</t>
  </si>
  <si>
    <t>CADPS</t>
  </si>
  <si>
    <t>PFN2</t>
  </si>
  <si>
    <t>RTN4</t>
  </si>
  <si>
    <t>MORF4L1</t>
  </si>
  <si>
    <t>PRDX5</t>
  </si>
  <si>
    <t>CLSTN3</t>
  </si>
  <si>
    <t>GLUL</t>
  </si>
  <si>
    <t>SHANK1</t>
  </si>
  <si>
    <t>RTL8C</t>
  </si>
  <si>
    <t>TLE5</t>
  </si>
  <si>
    <t>MTURN</t>
  </si>
  <si>
    <t>COX6C</t>
  </si>
  <si>
    <t>WDR47</t>
  </si>
  <si>
    <t>TAGLN3</t>
  </si>
  <si>
    <t>ZNF365</t>
  </si>
  <si>
    <t>GAP43</t>
  </si>
  <si>
    <t>ATP2B1</t>
  </si>
  <si>
    <t>FAM107A</t>
  </si>
  <si>
    <t>CLIP3</t>
  </si>
  <si>
    <t>PCSK1N</t>
  </si>
  <si>
    <t>SRI</t>
  </si>
  <si>
    <t>CMAS</t>
  </si>
  <si>
    <t>MYT1L</t>
  </si>
  <si>
    <t>SNCA</t>
  </si>
  <si>
    <t>SERINC1</t>
  </si>
  <si>
    <t>MTCH1</t>
  </si>
  <si>
    <t>GABARAPL2</t>
  </si>
  <si>
    <t>ATP6V1A</t>
  </si>
  <si>
    <t>HSPA8</t>
  </si>
  <si>
    <t>TSPYL1</t>
  </si>
  <si>
    <t>HLF</t>
  </si>
  <si>
    <t>KIF1B</t>
  </si>
  <si>
    <t>OTUB1</t>
  </si>
  <si>
    <t>CCNI</t>
  </si>
  <si>
    <t>TSC22D1</t>
  </si>
  <si>
    <t>RAN</t>
  </si>
  <si>
    <t>HNRNPD</t>
  </si>
  <si>
    <t>NAPB</t>
  </si>
  <si>
    <t>RBFOX3</t>
  </si>
  <si>
    <t>PRKACB</t>
  </si>
  <si>
    <t>MRFAP1</t>
  </si>
  <si>
    <t>SLC1A3</t>
  </si>
  <si>
    <t>AGAP2</t>
  </si>
  <si>
    <t>ARPC4</t>
  </si>
  <si>
    <t>YWHAB</t>
  </si>
  <si>
    <t>CCK</t>
  </si>
  <si>
    <t>HPCA</t>
  </si>
  <si>
    <t>UBB</t>
  </si>
  <si>
    <t>MARF1</t>
  </si>
  <si>
    <t>NR1D2</t>
  </si>
  <si>
    <t>VAPA</t>
  </si>
  <si>
    <t>MATR3</t>
  </si>
  <si>
    <t>USP22</t>
  </si>
  <si>
    <t>CLSTN1</t>
  </si>
  <si>
    <t>COX6A1</t>
  </si>
  <si>
    <t>DIRAS2</t>
  </si>
  <si>
    <t>NDUFB9</t>
  </si>
  <si>
    <t>NGRN</t>
  </si>
  <si>
    <t>GPR37L1</t>
  </si>
  <si>
    <t>GNB1</t>
  </si>
  <si>
    <t>DPCD</t>
  </si>
  <si>
    <t>DYNC1H1</t>
  </si>
  <si>
    <t>ANK2</t>
  </si>
  <si>
    <t>ACTR2</t>
  </si>
  <si>
    <t>MT2A</t>
  </si>
  <si>
    <t>ATP1B2</t>
  </si>
  <si>
    <t>NPTN</t>
  </si>
  <si>
    <t>RPH3A</t>
  </si>
  <si>
    <t>NUDT3</t>
  </si>
  <si>
    <t>YWHAZ</t>
  </si>
  <si>
    <t>HPCAL4</t>
  </si>
  <si>
    <t>KCNB1</t>
  </si>
  <si>
    <t>RAPGEF4</t>
  </si>
  <si>
    <t>REEP5</t>
  </si>
  <si>
    <t>TCEAL3</t>
  </si>
  <si>
    <t>TUFM</t>
  </si>
  <si>
    <t>GPM6A</t>
  </si>
  <si>
    <t>SEZ6L2</t>
  </si>
  <si>
    <t>PREPL</t>
  </si>
  <si>
    <t>DYNLL1</t>
  </si>
  <si>
    <t>DTNA</t>
  </si>
  <si>
    <t>SSX2IP</t>
  </si>
  <si>
    <t>MOAP1</t>
  </si>
  <si>
    <t>ARHGAP21</t>
  </si>
  <si>
    <t>PDAP1</t>
  </si>
  <si>
    <t>MMD</t>
  </si>
  <si>
    <t>EPS15</t>
  </si>
  <si>
    <t>SEPTIN3</t>
  </si>
  <si>
    <t>SCAMP5</t>
  </si>
  <si>
    <t>TRIR</t>
  </si>
  <si>
    <t>OSBPL1A</t>
  </si>
  <si>
    <t>NECAB1</t>
  </si>
  <si>
    <t>KCNA2</t>
  </si>
  <si>
    <t>S100A11</t>
  </si>
  <si>
    <t>CD3E</t>
  </si>
  <si>
    <t>CXCL9</t>
  </si>
  <si>
    <t>VAMP3</t>
  </si>
  <si>
    <t>OSGIN1</t>
  </si>
  <si>
    <t>HEBP2</t>
  </si>
  <si>
    <t>FN1</t>
  </si>
  <si>
    <t>BOLL</t>
  </si>
  <si>
    <t>DAB2</t>
  </si>
  <si>
    <t>YBX1</t>
  </si>
  <si>
    <t>IL17C</t>
  </si>
  <si>
    <t>TRAF3IP3</t>
  </si>
  <si>
    <t>MAN2B1</t>
  </si>
  <si>
    <t>CSK</t>
  </si>
  <si>
    <t>ACTA2</t>
  </si>
  <si>
    <t>OAS2</t>
  </si>
  <si>
    <t>RPS29</t>
  </si>
  <si>
    <t>SELE</t>
  </si>
  <si>
    <t>MYCT1</t>
  </si>
  <si>
    <t>KDM4B</t>
  </si>
  <si>
    <t>FCGRT</t>
  </si>
  <si>
    <t>FCER1G</t>
  </si>
  <si>
    <t>SLC6A20</t>
  </si>
  <si>
    <t>COL11A2</t>
  </si>
  <si>
    <t>EXD1</t>
  </si>
  <si>
    <t>LIPE</t>
  </si>
  <si>
    <t>TGFB1</t>
  </si>
  <si>
    <t>CLIC1</t>
  </si>
  <si>
    <t>F13A1</t>
  </si>
  <si>
    <t>SLFNL1</t>
  </si>
  <si>
    <t>ZNF142</t>
  </si>
  <si>
    <t>GZMB</t>
  </si>
  <si>
    <t>H1-7</t>
  </si>
  <si>
    <t>RIOK2</t>
  </si>
  <si>
    <t>H3C13</t>
  </si>
  <si>
    <t>CCDC13</t>
  </si>
  <si>
    <t>ANXA2</t>
  </si>
  <si>
    <t>MGP</t>
  </si>
  <si>
    <t>CAPZA3</t>
  </si>
  <si>
    <t>SOD3</t>
  </si>
  <si>
    <t>STAB1</t>
  </si>
  <si>
    <t>ITIH5</t>
  </si>
  <si>
    <t>PLEKHG3</t>
  </si>
  <si>
    <t>HLA-DMA</t>
  </si>
  <si>
    <t>CCL24</t>
  </si>
  <si>
    <t>TIMP1</t>
  </si>
  <si>
    <t>CXCR4</t>
  </si>
  <si>
    <t>SUPT7L</t>
  </si>
  <si>
    <t>Enriched in SIV-</t>
  </si>
  <si>
    <t>HLA-DPA1</t>
  </si>
  <si>
    <t>MFAP4</t>
  </si>
  <si>
    <t>DUX4</t>
  </si>
  <si>
    <t>ACSF2</t>
  </si>
  <si>
    <t>LCP1</t>
  </si>
  <si>
    <t>IGFBP4</t>
  </si>
  <si>
    <t>ABHD16A</t>
  </si>
  <si>
    <t>WIPI1</t>
  </si>
  <si>
    <t>PNO1</t>
  </si>
  <si>
    <t>PTGFRN</t>
  </si>
  <si>
    <t>HLA-DRA</t>
  </si>
  <si>
    <t>C1QB</t>
  </si>
  <si>
    <t>COL1A2</t>
  </si>
  <si>
    <t>NPB</t>
  </si>
  <si>
    <t>C4B</t>
  </si>
  <si>
    <t>ZIC1</t>
  </si>
  <si>
    <t>INAVA</t>
  </si>
  <si>
    <t>HLA-DRB1</t>
  </si>
  <si>
    <t>MZT2B</t>
  </si>
  <si>
    <t>GYPC</t>
  </si>
  <si>
    <t>VIM</t>
  </si>
  <si>
    <t>CD74</t>
  </si>
  <si>
    <t>IGF2</t>
  </si>
  <si>
    <t>CD4 CD28+</t>
  </si>
  <si>
    <t>CD4 CD28-</t>
  </si>
  <si>
    <t>CD8 CD28+</t>
  </si>
  <si>
    <t>CD8 CD28-</t>
  </si>
  <si>
    <t>A4B1+</t>
  </si>
  <si>
    <t>CD4 CD95</t>
  </si>
  <si>
    <t>A4</t>
  </si>
  <si>
    <t>%a4b1 of a4+</t>
  </si>
  <si>
    <t>%a4b1 of b1+</t>
  </si>
  <si>
    <t>%a4b7 of a4+</t>
  </si>
  <si>
    <t>CD8 CD95</t>
  </si>
  <si>
    <t>CD4 A4B1-</t>
  </si>
  <si>
    <t>CD4 A4B1+</t>
  </si>
  <si>
    <t>Figure 5C</t>
  </si>
  <si>
    <t>Figure 5D</t>
  </si>
  <si>
    <t>Blood</t>
  </si>
  <si>
    <t>CD8 CXCR3</t>
  </si>
  <si>
    <t>SkBM</t>
  </si>
  <si>
    <t>Femur</t>
  </si>
  <si>
    <t>ChP</t>
  </si>
  <si>
    <t>MLN</t>
  </si>
  <si>
    <t>Spleen</t>
  </si>
  <si>
    <t>Spinal cord</t>
  </si>
  <si>
    <t>Ileum</t>
  </si>
  <si>
    <t>34051_SPLEEN_102.fcs</t>
  </si>
  <si>
    <t>36798_SPLEEN_078.fcs</t>
  </si>
  <si>
    <t>40234_SPLEEN_025.fcs</t>
  </si>
  <si>
    <t>41217_SPLEEN_063.fcs</t>
  </si>
  <si>
    <t>35488_SPLEEN_114.fcs</t>
  </si>
  <si>
    <t>37164_SPLEEN_090.fcs</t>
  </si>
  <si>
    <t>40742_SPLEEN_051.fcs</t>
  </si>
  <si>
    <t>41812_SPLEEN_038.fcs</t>
  </si>
  <si>
    <t>34051_MLN_103.fcs</t>
  </si>
  <si>
    <t>36798_MLN_079.fcs</t>
  </si>
  <si>
    <t>40234_MLN_026.fcs</t>
  </si>
  <si>
    <t>41217_MLN_064.fcs</t>
  </si>
  <si>
    <t>35488_MLN_115.fcs</t>
  </si>
  <si>
    <t>37164_MLN_091.fcs</t>
  </si>
  <si>
    <t>40742_MLN_052.fcs</t>
  </si>
  <si>
    <t>41812_MLN_039.fcs</t>
  </si>
  <si>
    <t>SpCord</t>
  </si>
  <si>
    <t>34051_ILEUM_101.fcs</t>
  </si>
  <si>
    <t>36798_ILEUM_077.fcs</t>
  </si>
  <si>
    <t>40234_ILEUM_024.fcs</t>
  </si>
  <si>
    <t>41217_ILEUM_062.fcs</t>
  </si>
  <si>
    <t>35488_ILEUM_113.fcs</t>
  </si>
  <si>
    <t>37164_ILEUM_089.fcs</t>
  </si>
  <si>
    <t>40742_ILEUM_050.fcs</t>
  </si>
  <si>
    <t>41812_ILEUM_037.fcs</t>
  </si>
  <si>
    <t>SIV-Controls</t>
  </si>
  <si>
    <t>Blood_024.fcs</t>
  </si>
  <si>
    <t>Brain_028.fcs</t>
  </si>
  <si>
    <t>CP_029.fcs</t>
  </si>
  <si>
    <t>CSF_026.fcs</t>
  </si>
  <si>
    <t>Dura_027.fcs</t>
  </si>
  <si>
    <t>Sk BM_030.fcs</t>
  </si>
  <si>
    <t>DCLN_025.fcs</t>
  </si>
  <si>
    <t xml:space="preserve">of a4+ CD4 T cells </t>
  </si>
  <si>
    <t>% CD4</t>
  </si>
  <si>
    <t>CCR6</t>
  </si>
  <si>
    <t>CXCR3</t>
  </si>
  <si>
    <t>34051 </t>
  </si>
  <si>
    <t>ITGA4|P13612</t>
  </si>
  <si>
    <t>Figure 1C</t>
  </si>
  <si>
    <t>Raw Log2 MFI_Z score hits 635 nm</t>
  </si>
  <si>
    <t>Figure 1B</t>
  </si>
  <si>
    <t>Week</t>
  </si>
  <si>
    <t>Alpha 4</t>
  </si>
  <si>
    <t>Figure 1D</t>
  </si>
  <si>
    <t>Figure 1E</t>
  </si>
  <si>
    <t>Figure 1F</t>
  </si>
  <si>
    <t>ISH</t>
  </si>
  <si>
    <t>Area(mm^2)</t>
  </si>
  <si>
    <t>Cells/cm^2</t>
  </si>
  <si>
    <t xml:space="preserve">Hipp </t>
  </si>
  <si>
    <t>PFC</t>
  </si>
  <si>
    <t>Blood (Fig. 7B)</t>
  </si>
  <si>
    <t>% CD45</t>
  </si>
  <si>
    <t>Spleen (Fig. 7B)</t>
  </si>
  <si>
    <t>CD3</t>
  </si>
  <si>
    <t>WT Male (1372922)</t>
  </si>
  <si>
    <t>A4Flox Ho Male (1372925)</t>
  </si>
  <si>
    <t>WT Female (1365314) (1RT)</t>
  </si>
  <si>
    <t>WT Female (1365314) (1LT)</t>
  </si>
  <si>
    <t>A4Flox Ho Male (1372919)</t>
  </si>
  <si>
    <t>A4 fl-Female-MS-1.fcs</t>
  </si>
  <si>
    <t>A4 fl-Female-MS-2.fcs</t>
  </si>
  <si>
    <t>A4 fl-Female-MS-3.fcs</t>
  </si>
  <si>
    <t>A4Flox Ho Female (1293699) (1RT1LT)</t>
  </si>
  <si>
    <t>A4 fl-Male-MS-1.fcs</t>
  </si>
  <si>
    <t>A4Flox Ho Female (1403139) (2LT)</t>
  </si>
  <si>
    <t>A4 fl-Male-MS-2.fcs</t>
  </si>
  <si>
    <t>Lit A4(fl)-PBS MS-1.fcs</t>
  </si>
  <si>
    <t>Blood Lit A4(fl)-PBS MS-1.fcs</t>
  </si>
  <si>
    <t>Lit A4(fl)-PBS MS-2.fcs</t>
  </si>
  <si>
    <t>Blood Lit A4(fl)-PBS MS-2.fcs</t>
  </si>
  <si>
    <t>CD4 A4(fl)-PBS MS-1.fcs</t>
  </si>
  <si>
    <t>CD4CreA4 Flox Ho Male (1372925)</t>
  </si>
  <si>
    <t>CD4CreA4 Flox Ho Male (1372934)</t>
  </si>
  <si>
    <t>CD4CreA4 Flox Ho</t>
  </si>
  <si>
    <t>CD4CreA4-Female-MS-1.fcs</t>
  </si>
  <si>
    <t>CD4A4-PBS MS-1.fcs</t>
  </si>
  <si>
    <t>CD4CreA4-Female-MS-2.fcs</t>
  </si>
  <si>
    <t>CD4A4-PBS MS-2.fcs</t>
  </si>
  <si>
    <t>CD4CreA4-Female-MS-3.fcs</t>
  </si>
  <si>
    <t>CD4CreA4-Male-MS-1.fcs</t>
  </si>
  <si>
    <t>CD4CreA4-Male-MS-2.fcs</t>
  </si>
  <si>
    <t>CD4CreA4-Male-MS-3.fcs</t>
  </si>
  <si>
    <t>Blood CD4A4-PBS MS-1.fcs</t>
  </si>
  <si>
    <t>Blood CD4A4-PBS MS-2.fcs</t>
  </si>
  <si>
    <t>Blood (Fig. 7C)</t>
  </si>
  <si>
    <t>Spleen (Fig. 7C)</t>
  </si>
  <si>
    <t>CD44</t>
  </si>
  <si>
    <t>A4Flox Ho Male (1372925). </t>
  </si>
  <si>
    <t>LFA-1</t>
  </si>
  <si>
    <t>PSGL1</t>
  </si>
  <si>
    <t>Brain (Fig. 7E)</t>
  </si>
  <si>
    <t>Liver (Fig. 7E)</t>
  </si>
  <si>
    <t>WT Female (1365314) </t>
  </si>
  <si>
    <t>5.56*</t>
  </si>
  <si>
    <t>7.85*</t>
  </si>
  <si>
    <t>7.11*</t>
  </si>
  <si>
    <t>6.2*</t>
  </si>
  <si>
    <t>CD4A4-PBS MS-3.fcs</t>
  </si>
  <si>
    <t>Body wt (gm) (Fig. 7G)</t>
  </si>
  <si>
    <t>Days</t>
  </si>
  <si>
    <t>Lit A4(fl)-PBS MS-1</t>
  </si>
  <si>
    <t>Lit A4(fl)-PBS MS-2</t>
  </si>
  <si>
    <t>CD4A4-PBS MS-1</t>
  </si>
  <si>
    <t>CD4A4-PBS MS-2</t>
  </si>
  <si>
    <t>Lit A4(fl)-LPS MS-1</t>
  </si>
  <si>
    <t>Lit A4(fl)-LPS MS-2</t>
  </si>
  <si>
    <t>Lit A4(fl)-LPS MS-3</t>
  </si>
  <si>
    <t>CD4A4-LPS MS-1</t>
  </si>
  <si>
    <t>CD4A4-LPS MS-2</t>
  </si>
  <si>
    <t>CD4A4-LPS MS-3</t>
  </si>
  <si>
    <t>Blood (Fig. 7I)</t>
  </si>
  <si>
    <t>CD29</t>
  </si>
  <si>
    <t>Foxp3</t>
  </si>
  <si>
    <t>Ki-67</t>
  </si>
  <si>
    <t>PD-1</t>
  </si>
  <si>
    <t>Lit A4(fl)-LPS MS-1.fcs</t>
  </si>
  <si>
    <t>Lit A4(fl)-LPS MS-2.fcs</t>
  </si>
  <si>
    <t>Lit A4(fl)-LPS MS-3.fcs</t>
  </si>
  <si>
    <t>CD4A4-LPS MS-1.fcs</t>
  </si>
  <si>
    <t>CD4A4-LPS MS-2.fcs</t>
  </si>
  <si>
    <t>CD4A4-LPS MS-3.fcs</t>
  </si>
  <si>
    <t>Spleen (Fig. 8A)</t>
  </si>
  <si>
    <t>Brain (Fig. 8B)</t>
  </si>
  <si>
    <t>CD4 counts</t>
  </si>
  <si>
    <t>Brain (Fig. 8C)</t>
  </si>
  <si>
    <t>Skull Bone Marrow (Fig. 8D)</t>
  </si>
  <si>
    <t>Dura (Fig. 8D)</t>
  </si>
  <si>
    <t>Skull Bone Marroe (Fig. 8E)</t>
  </si>
  <si>
    <t>Brain (Fig. 9 A,B)</t>
  </si>
  <si>
    <t>CD8 (recombined)</t>
  </si>
  <si>
    <t>CD8 (total)</t>
  </si>
  <si>
    <t>Fig. 9D</t>
  </si>
  <si>
    <t>Proportion of CD8 (Contingency plot CD8)</t>
  </si>
  <si>
    <t xml:space="preserve">Full </t>
  </si>
  <si>
    <t xml:space="preserve">Partial </t>
  </si>
  <si>
    <t>Non</t>
  </si>
  <si>
    <t>CD8CreA4 Flox Ho Male (1372924)</t>
  </si>
  <si>
    <t>CD8CreA4 Flox Ho Male (1372919)</t>
  </si>
  <si>
    <t>Liver</t>
  </si>
  <si>
    <t>CD8CreA4 Flox Ho Female (1372973) (1RT1LT)</t>
  </si>
  <si>
    <t>CD8CreA4 Flox Ho Female (1403115) (2RT2LT)</t>
  </si>
  <si>
    <t>Spleen (Fig. 9 C)</t>
  </si>
  <si>
    <t>Brain (Fig. 9 E)</t>
  </si>
  <si>
    <t>Brain counts</t>
  </si>
  <si>
    <t>A4fl-MS-4.fcs</t>
  </si>
  <si>
    <t>A4fl-MS-5.fcs</t>
  </si>
  <si>
    <t>A4fl-MS-6.fcs</t>
  </si>
  <si>
    <t>Lit A4(fl)-LPS MS-3-Male.fcs</t>
  </si>
  <si>
    <t>CD8A4-MS-2.fcs</t>
  </si>
  <si>
    <t>CD8A4-MS-3.fcs</t>
  </si>
  <si>
    <t>CD8A4-LPS MS-1.fcs</t>
  </si>
  <si>
    <t>CD8A4-LPS MS-2.fcs</t>
  </si>
  <si>
    <t>CD8A4-LPS MS-3.fcs</t>
  </si>
  <si>
    <t>CD8A4-LPS MS-4.fcs</t>
  </si>
  <si>
    <t>CD8A4-LPS MS-5.fcs</t>
  </si>
  <si>
    <t>Skull bone marrow (Fig. 9 E)</t>
  </si>
  <si>
    <t>Sk BM counts</t>
  </si>
  <si>
    <t>Dura (Fig. 9 E)</t>
  </si>
  <si>
    <t>Dura counts</t>
  </si>
  <si>
    <t>Blood (Fig. 9 F)</t>
  </si>
  <si>
    <t>% CD8</t>
  </si>
  <si>
    <t>Brain (Fig. 9 G)</t>
  </si>
  <si>
    <t>Ki-67 counts Brain</t>
  </si>
  <si>
    <t>PD-1 counts Brain</t>
  </si>
  <si>
    <t>Brain (Fig. 9 H)</t>
  </si>
  <si>
    <t>%CD8</t>
  </si>
  <si>
    <t>IFNG+IL-2+TNFA+</t>
  </si>
  <si>
    <t>IFNG+IL-2+TNFA-</t>
  </si>
  <si>
    <t>IFNG+IL-2-TNFA+</t>
  </si>
  <si>
    <t>IFNG+IL-2-TNFA-</t>
  </si>
  <si>
    <t>IFNG-IL-2+TNFA+</t>
  </si>
  <si>
    <t>IFNG-IL-2+TNFA-</t>
  </si>
  <si>
    <t>IFNG-IL-2-TNFA+</t>
  </si>
  <si>
    <t>Unmixed\IgG\40742_IgG_PMA-ION.fcs</t>
  </si>
  <si>
    <t>Unmixed\IgG\37164_IgG_PMA-ION.fcs</t>
  </si>
  <si>
    <t>Unmixed\IgG\35488_IgG_PMA-ION.fcs</t>
  </si>
  <si>
    <t>Unmixed\a4\40234_a4_PMA-ION.fcs</t>
  </si>
  <si>
    <t>Unmixed\a4\41217_a4_PMA-ION.fcs</t>
  </si>
  <si>
    <t>Unmixed\a4\36798_a4_PMA-ION.fcs</t>
  </si>
  <si>
    <t>Unmixed\a4\34051_a4_PMA-ION.fcs</t>
  </si>
  <si>
    <t>ALL POS</t>
  </si>
  <si>
    <t xml:space="preserve">107 GZM IFNG TNFA  </t>
  </si>
  <si>
    <t>107 GZM TNF</t>
  </si>
  <si>
    <t>GZM IFNG IL2 TNF</t>
  </si>
  <si>
    <t>IFNG GZM TNFa</t>
  </si>
  <si>
    <t xml:space="preserve"> GZMB TNFa DP</t>
  </si>
  <si>
    <t>GZM B SP</t>
  </si>
  <si>
    <t>IFNG IL2 TNF TP</t>
  </si>
  <si>
    <t>IL2 TNFa DP</t>
  </si>
  <si>
    <t>TNFA+ SP</t>
  </si>
  <si>
    <t>CD28+</t>
  </si>
  <si>
    <t>CD28-</t>
  </si>
  <si>
    <t>40369_Sk BM_030.fcs</t>
  </si>
  <si>
    <t>S1A</t>
  </si>
  <si>
    <t>CSF  </t>
  </si>
  <si>
    <t>Blood_34051_WK-1_034.fcs</t>
  </si>
  <si>
    <t>Blood_35488_WK-1_035.fcs</t>
  </si>
  <si>
    <t>Blood_36798_WK-1_023.fcs</t>
  </si>
  <si>
    <t>Blood_37164_WK-1_022.fcs</t>
  </si>
  <si>
    <t>Blood_40234_018.fcs</t>
  </si>
  <si>
    <t>Blood_41812_019.fcs</t>
  </si>
  <si>
    <t>CSF_34051_WK-1_016.fcs</t>
  </si>
  <si>
    <t>CSF_35488_WK-1_017.fcs</t>
  </si>
  <si>
    <t>CSF_36798_WK-1_017.fcs</t>
  </si>
  <si>
    <t>CSF_40234_016.fcs</t>
  </si>
  <si>
    <t>CSF_41812_017.fcs</t>
  </si>
  <si>
    <t>S1B</t>
  </si>
  <si>
    <t>S1D</t>
  </si>
  <si>
    <t>Brain_33100 - HAD02_015.fcs</t>
  </si>
  <si>
    <t>Brain_33994 - HAD02_016.fcs</t>
  </si>
  <si>
    <t>Brain_34194 - HAD02_017.fcs</t>
  </si>
  <si>
    <t>Brain_41812 - STA4_029.fcs</t>
  </si>
  <si>
    <t>Brain_40742 - STA4_027.fcs</t>
  </si>
  <si>
    <t>Brain_37164 - STA4_025.fcs</t>
  </si>
  <si>
    <t>Brain_35488 - STA4_024.fcs</t>
  </si>
  <si>
    <t>Brain_36056 - HAD03_018.fcs</t>
  </si>
  <si>
    <t>Brain_36511 - HAD03_019.fcs</t>
  </si>
  <si>
    <t>Brain_38889 - HAD03_020.fcs</t>
  </si>
  <si>
    <t>Brain_38919 - HAD03_021.fcs</t>
  </si>
  <si>
    <t>Spleen_33100 - HAD02_030.fcs</t>
  </si>
  <si>
    <t>Spleen_33994 - HAD02_033.fcs</t>
  </si>
  <si>
    <t>Spleen_34194 - HAD02_034.fcs</t>
  </si>
  <si>
    <t>Spleen_33171 - HAD02_031.fcs</t>
  </si>
  <si>
    <t>Spleen_33980 - HAD02_032.fcs</t>
  </si>
  <si>
    <t>Spleen_41812 - STA4_046.fcs</t>
  </si>
  <si>
    <t>Spleen_40742 - STA4_044.fcs</t>
  </si>
  <si>
    <t>Spleen_37164 - STA4_042.fcs</t>
  </si>
  <si>
    <t>Spleen_35488 - STA4_041.fcs</t>
  </si>
  <si>
    <t>Spleen_36056 - HAD03_035.fcs</t>
  </si>
  <si>
    <t>Spleen_36511 - HAD03_036.fcs</t>
  </si>
  <si>
    <t>Spleen_38889 - HAD03_037.fcs</t>
  </si>
  <si>
    <t>Spleen_38919 - HAD03_038.fcs</t>
  </si>
  <si>
    <t>CD4  </t>
  </si>
  <si>
    <t>CD8  </t>
  </si>
  <si>
    <t>S1E (TOP)</t>
  </si>
  <si>
    <t>S1E (BOTTOM)</t>
  </si>
  <si>
    <t>a4b1-</t>
  </si>
  <si>
    <t>S1F</t>
  </si>
  <si>
    <t>CD28+ CD49-</t>
  </si>
  <si>
    <t>CD28+ CD49+</t>
  </si>
  <si>
    <t>BRAIN CD69</t>
  </si>
  <si>
    <t>BRAIN CCR5</t>
  </si>
  <si>
    <t>S1G</t>
  </si>
  <si>
    <t>S2A</t>
  </si>
  <si>
    <t>S2B</t>
  </si>
  <si>
    <t>Left panel</t>
  </si>
  <si>
    <t>Middle panel</t>
  </si>
  <si>
    <t>Right panel</t>
  </si>
  <si>
    <t>Isotype IgG</t>
  </si>
  <si>
    <t>anti-a4</t>
  </si>
  <si>
    <t>S3</t>
  </si>
  <si>
    <t>WBC</t>
  </si>
  <si>
    <t>Neutrophils</t>
  </si>
  <si>
    <t>Eosinophils</t>
  </si>
  <si>
    <t>RBCs</t>
  </si>
  <si>
    <t>Hemoglobin</t>
  </si>
  <si>
    <t>Hematocrit</t>
  </si>
  <si>
    <t xml:space="preserve">Platelets </t>
  </si>
  <si>
    <t>CD8+ Tcm</t>
  </si>
  <si>
    <t>naive B-cells</t>
  </si>
  <si>
    <t>CD4+ Tcm</t>
  </si>
  <si>
    <t>CD8+ Tem</t>
  </si>
  <si>
    <t>NK cells</t>
  </si>
  <si>
    <t>Memory B-cells</t>
  </si>
  <si>
    <t>Class-switched memory B-cells</t>
  </si>
  <si>
    <t>Plasma cells</t>
  </si>
  <si>
    <t>SIV IgG</t>
  </si>
  <si>
    <t>SIV a4</t>
  </si>
  <si>
    <t>S6B</t>
  </si>
  <si>
    <t>41812_BRAIN_023.fcs</t>
  </si>
  <si>
    <t>37164_BRAIN_075.fcs</t>
  </si>
  <si>
    <t>35488_BRAIN_083.fcs</t>
  </si>
  <si>
    <t>41217_BRAIN_058.fcs</t>
  </si>
  <si>
    <t>40234_BRAIN_035.fcs</t>
  </si>
  <si>
    <t>36798_BRAIN_067.fcs</t>
  </si>
  <si>
    <t>34051_BRAIN_093.fcs</t>
  </si>
  <si>
    <t>S11A</t>
  </si>
  <si>
    <t>S11B</t>
  </si>
  <si>
    <t>S11D</t>
  </si>
  <si>
    <t>α4 Flox</t>
  </si>
  <si>
    <t>CD4 Cre α4 flox</t>
  </si>
  <si>
    <t>S12A</t>
  </si>
  <si>
    <t>Unmixed\Blood\A4 fl-Female-MS-1.fcs</t>
  </si>
  <si>
    <t>Unmixed\Blood\A4 fl-Female-MS-2.fcs</t>
  </si>
  <si>
    <t>Unmixed\Blood\A4 fl-Female-MS-3.fcs</t>
  </si>
  <si>
    <t>Unmixed\Blood\A4 fl-Male-MS-1.fcs</t>
  </si>
  <si>
    <t>Unmixed\Blood\A4 fl-Male-MS-2.fcs</t>
  </si>
  <si>
    <t>Unmixed\Blood\CD4CreA4-Female-MS-1.fcs</t>
  </si>
  <si>
    <t>Unmixed\Blood\CD4CreA4-Female-MS-2.fcs</t>
  </si>
  <si>
    <t>Unmixed\Blood\CD4CreA4-Female-MS-3.fcs</t>
  </si>
  <si>
    <t>Unmixed\Blood\CD4CreA4-Male-MS-1.fcs</t>
  </si>
  <si>
    <t>Unmixed\Blood\CD4CreA4-Male-MS-2.fcs</t>
  </si>
  <si>
    <t>Unmixed\Blood\CD4CreA4-Male-MS-3.fcs</t>
  </si>
  <si>
    <t>Unmixed\Blood\Blood Lit A4(fl)-PBS MS-1.fcs</t>
  </si>
  <si>
    <t>Unmixed\Blood\Blood Lit A4(fl)-PBS MS-2.fcs</t>
  </si>
  <si>
    <t>Unmixed\Blood\Blood CD4A4-PBS MS-1.fcs</t>
  </si>
  <si>
    <t>Unmixed\Blood\Blood CD4A4-PBS MS-2.fcs</t>
  </si>
  <si>
    <t>S12B</t>
  </si>
  <si>
    <t>Blood PD-1</t>
  </si>
  <si>
    <t>Unmixed\Spleen\Sp Lit A4(fl)-PBS MS-1.fcs</t>
  </si>
  <si>
    <t>Unmixed\Spleen\Sp Lit A4(fl)-PBS MS-2.fcs</t>
  </si>
  <si>
    <t>Unmixed\Spleen\Sp CD4A4-PBS MS-1.fcs</t>
  </si>
  <si>
    <t>Unmixed\Spleen\Sp CD4A4-PBS MS-2.fcs</t>
  </si>
  <si>
    <t>Spleen  PD-1</t>
  </si>
  <si>
    <t>Blood Foxp3</t>
  </si>
  <si>
    <t>Spleen Foxp3</t>
  </si>
  <si>
    <t>WT</t>
  </si>
  <si>
    <t>S12D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</si>
</sst>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/dd/yyyy"/>
    <numFmt numFmtId="166" formatCode="0.0E+00"/>
    <numFmt numFmtId="167" formatCode="m/d/yy;@"/>
  </numFmts>
  <fonts count="47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6"/>
      <color theme="1"/>
      <name val="Arial"/>
      <family val="2"/>
    </font>
    <font>
      <sz val="16"/>
      <color theme="1"/>
      <name val="Aptos Narrow"/>
      <family val="2"/>
      <scheme val="minor"/>
    </font>
    <font>
      <sz val="14"/>
      <color theme="7" tint="0.79998168889431442"/>
      <name val="Aptos Narrow"/>
      <family val="2"/>
      <scheme val="minor"/>
    </font>
    <font>
      <sz val="14"/>
      <color theme="2" tint="-0.89999084444715716"/>
      <name val="Aptos Narrow"/>
      <family val="2"/>
      <scheme val="minor"/>
    </font>
    <font>
      <sz val="18"/>
      <color theme="1"/>
      <name val="Arial"/>
      <family val="2"/>
    </font>
    <font>
      <sz val="14"/>
      <color rgb="FF000000"/>
      <name val="Aptos Narrow"/>
      <family val="2"/>
      <scheme val="minor"/>
    </font>
    <font>
      <b/>
      <sz val="16"/>
      <color theme="1"/>
      <name val="Aptos Narrow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color theme="1"/>
      <name val="Aptos"/>
    </font>
    <font>
      <b/>
      <sz val="12"/>
      <color theme="1"/>
      <name val="Aptos"/>
    </font>
    <font>
      <b/>
      <sz val="12"/>
      <color rgb="FFFF0000"/>
      <name val="Aptos Narrow"/>
      <scheme val="minor"/>
    </font>
    <font>
      <b/>
      <sz val="12"/>
      <color rgb="FF0E0DE6"/>
      <name val="Aptos Narrow"/>
      <scheme val="minor"/>
    </font>
    <font>
      <b/>
      <sz val="12"/>
      <color rgb="FFFFFF00"/>
      <name val="Aptos Narrow"/>
      <scheme val="minor"/>
    </font>
    <font>
      <b/>
      <sz val="12"/>
      <color rgb="FF000000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b/>
      <sz val="12"/>
      <color rgb="FFFFFF00"/>
      <name val="Aptos Narrow"/>
      <family val="2"/>
      <scheme val="minor"/>
    </font>
    <font>
      <b/>
      <sz val="11"/>
      <name val="Calibri"/>
      <family val="2"/>
    </font>
    <font>
      <b/>
      <sz val="10"/>
      <color rgb="FFFFFF00"/>
      <name val="Arial"/>
      <family val="2"/>
    </font>
    <font>
      <b/>
      <sz val="10"/>
      <name val="Arial"/>
      <family val="2"/>
    </font>
    <font>
      <b/>
      <sz val="12"/>
      <color rgb="FF000000"/>
      <name val="Aptos Narrow"/>
      <scheme val="minor"/>
    </font>
    <font>
      <sz val="12"/>
      <color rgb="FFFFFF00"/>
      <name val="Aptos Narrow"/>
      <family val="2"/>
      <scheme val="minor"/>
    </font>
    <font>
      <sz val="12"/>
      <name val="Arial"/>
      <family val="2"/>
    </font>
    <font>
      <sz val="14"/>
      <color theme="1"/>
      <name val="Arial"/>
      <family val="2"/>
    </font>
    <font>
      <b/>
      <sz val="14"/>
      <color theme="1"/>
      <name val="Aptos Display"/>
      <scheme val="major"/>
    </font>
    <font>
      <sz val="14"/>
      <color theme="1"/>
      <name val="Aptos Display"/>
      <scheme val="major"/>
    </font>
    <font>
      <sz val="14"/>
      <name val="Aptos Display"/>
      <scheme val="major"/>
    </font>
    <font>
      <sz val="12"/>
      <color rgb="FFFFFF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rgb="FF161616"/>
      <name val="Arial"/>
      <family val="2"/>
    </font>
    <font>
      <i/>
      <sz val="12"/>
      <color theme="1"/>
      <name val="Arial"/>
      <family val="2"/>
    </font>
    <font>
      <sz val="14"/>
      <color rgb="FF000000"/>
      <name val="Arial"/>
      <family val="2"/>
    </font>
    <font>
      <b/>
      <sz val="14"/>
      <color theme="1"/>
      <name val="Aptos Narrow"/>
      <scheme val="minor"/>
    </font>
    <font>
      <i/>
      <sz val="12"/>
      <color rgb="FF0000FF"/>
      <name val="Arial"/>
      <family val="2"/>
    </font>
    <font>
      <b/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FA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E0DE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E02F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913E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0" fontId="24" fillId="0" borderId="0" applyNumberFormat="0" applyFill="0" applyBorder="0" applyAlignment="0" applyProtection="0"/>
  </cellStyleXfs>
  <cellXfs count="417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3" fillId="0" borderId="21" xfId="0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2" fontId="0" fillId="6" borderId="10" xfId="0" applyNumberFormat="1" applyFill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164" fontId="0" fillId="6" borderId="11" xfId="0" applyNumberForma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16" xfId="0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164" fontId="3" fillId="0" borderId="2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5" borderId="0" xfId="0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0" fontId="1" fillId="2" borderId="25" xfId="0" applyFont="1" applyFill="1" applyBorder="1" applyAlignment="1">
      <alignment horizontal="center" vertical="center"/>
    </xf>
    <xf numFmtId="0" fontId="0" fillId="9" borderId="0" xfId="0" applyFill="1"/>
    <xf numFmtId="0" fontId="0" fillId="10" borderId="0" xfId="0" applyFill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11" borderId="24" xfId="0" applyFont="1" applyFill="1" applyBorder="1" applyAlignment="1">
      <alignment horizontal="center"/>
    </xf>
    <xf numFmtId="0" fontId="10" fillId="12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13" borderId="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28" xfId="0" applyFont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49" fontId="5" fillId="0" borderId="0" xfId="0" applyNumberFormat="1" applyFont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top"/>
    </xf>
    <xf numFmtId="49" fontId="5" fillId="0" borderId="14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2" borderId="0" xfId="0" applyNumberFormat="1" applyFont="1" applyFill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left"/>
    </xf>
    <xf numFmtId="1" fontId="14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0" xfId="0" applyFont="1"/>
    <xf numFmtId="0" fontId="0" fillId="0" borderId="15" xfId="0" applyBorder="1"/>
    <xf numFmtId="0" fontId="0" fillId="0" borderId="6" xfId="0" applyBorder="1"/>
    <xf numFmtId="49" fontId="16" fillId="0" borderId="20" xfId="0" applyNumberFormat="1" applyFont="1" applyBorder="1" applyAlignment="1">
      <alignment horizontal="center"/>
    </xf>
    <xf numFmtId="167" fontId="16" fillId="0" borderId="20" xfId="1" applyNumberFormat="1" applyFont="1" applyBorder="1" applyAlignment="1">
      <alignment horizontal="center"/>
    </xf>
    <xf numFmtId="1" fontId="16" fillId="0" borderId="40" xfId="0" applyNumberFormat="1" applyFont="1" applyBorder="1" applyAlignment="1">
      <alignment horizontal="left"/>
    </xf>
    <xf numFmtId="1" fontId="16" fillId="0" borderId="41" xfId="0" applyNumberFormat="1" applyFont="1" applyBorder="1" applyAlignment="1">
      <alignment horizontal="center"/>
    </xf>
    <xf numFmtId="164" fontId="16" fillId="0" borderId="20" xfId="0" applyNumberFormat="1" applyFont="1" applyBorder="1" applyAlignment="1">
      <alignment horizontal="center"/>
    </xf>
    <xf numFmtId="166" fontId="16" fillId="0" borderId="20" xfId="0" applyNumberFormat="1" applyFont="1" applyBorder="1" applyAlignment="1">
      <alignment horizontal="center"/>
    </xf>
    <xf numFmtId="164" fontId="16" fillId="0" borderId="20" xfId="0" applyNumberFormat="1" applyFont="1" applyBorder="1" applyAlignment="1">
      <alignment horizontal="center" vertical="center"/>
    </xf>
    <xf numFmtId="166" fontId="16" fillId="0" borderId="42" xfId="0" applyNumberFormat="1" applyFont="1" applyBorder="1" applyAlignment="1">
      <alignment horizontal="center"/>
    </xf>
    <xf numFmtId="166" fontId="16" fillId="0" borderId="41" xfId="0" applyNumberFormat="1" applyFont="1" applyBorder="1"/>
    <xf numFmtId="1" fontId="16" fillId="0" borderId="20" xfId="0" applyNumberFormat="1" applyFont="1" applyBorder="1" applyAlignment="1">
      <alignment horizontal="center"/>
    </xf>
    <xf numFmtId="3" fontId="14" fillId="0" borderId="43" xfId="0" applyNumberFormat="1" applyFont="1" applyBorder="1" applyAlignment="1">
      <alignment horizontal="center"/>
    </xf>
    <xf numFmtId="2" fontId="15" fillId="0" borderId="42" xfId="0" applyNumberFormat="1" applyFont="1" applyBorder="1" applyAlignment="1">
      <alignment horizontal="center"/>
    </xf>
    <xf numFmtId="3" fontId="14" fillId="0" borderId="27" xfId="0" applyNumberFormat="1" applyFont="1" applyBorder="1" applyAlignment="1">
      <alignment horizontal="center"/>
    </xf>
    <xf numFmtId="2" fontId="15" fillId="0" borderId="11" xfId="0" applyNumberFormat="1" applyFont="1" applyBorder="1" applyAlignment="1">
      <alignment horizontal="center"/>
    </xf>
    <xf numFmtId="49" fontId="16" fillId="0" borderId="13" xfId="0" applyNumberFormat="1" applyFont="1" applyBorder="1" applyAlignment="1">
      <alignment horizontal="center"/>
    </xf>
    <xf numFmtId="167" fontId="16" fillId="0" borderId="13" xfId="1" applyNumberFormat="1" applyFont="1" applyBorder="1" applyAlignment="1">
      <alignment horizontal="center"/>
    </xf>
    <xf numFmtId="1" fontId="16" fillId="0" borderId="44" xfId="0" applyNumberFormat="1" applyFont="1" applyBorder="1" applyAlignment="1">
      <alignment horizontal="left"/>
    </xf>
    <xf numFmtId="1" fontId="16" fillId="0" borderId="12" xfId="0" applyNumberFormat="1" applyFont="1" applyBorder="1" applyAlignment="1">
      <alignment horizontal="center"/>
    </xf>
    <xf numFmtId="164" fontId="16" fillId="0" borderId="13" xfId="0" applyNumberFormat="1" applyFont="1" applyBorder="1" applyAlignment="1">
      <alignment horizontal="center"/>
    </xf>
    <xf numFmtId="166" fontId="16" fillId="0" borderId="13" xfId="0" applyNumberFormat="1" applyFont="1" applyBorder="1" applyAlignment="1">
      <alignment horizontal="center"/>
    </xf>
    <xf numFmtId="164" fontId="16" fillId="0" borderId="13" xfId="0" applyNumberFormat="1" applyFont="1" applyBorder="1" applyAlignment="1">
      <alignment horizontal="center" vertical="center"/>
    </xf>
    <xf numFmtId="166" fontId="16" fillId="0" borderId="14" xfId="0" applyNumberFormat="1" applyFont="1" applyBorder="1" applyAlignment="1">
      <alignment horizontal="center"/>
    </xf>
    <xf numFmtId="166" fontId="16" fillId="0" borderId="12" xfId="0" applyNumberFormat="1" applyFont="1" applyBorder="1"/>
    <xf numFmtId="1" fontId="16" fillId="0" borderId="13" xfId="0" applyNumberFormat="1" applyFont="1" applyBorder="1" applyAlignment="1">
      <alignment horizontal="center"/>
    </xf>
    <xf numFmtId="3" fontId="14" fillId="0" borderId="45" xfId="0" applyNumberFormat="1" applyFont="1" applyBorder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49" fontId="16" fillId="5" borderId="31" xfId="0" applyNumberFormat="1" applyFont="1" applyFill="1" applyBorder="1" applyAlignment="1">
      <alignment horizontal="center"/>
    </xf>
    <xf numFmtId="167" fontId="16" fillId="5" borderId="31" xfId="1" applyNumberFormat="1" applyFont="1" applyFill="1" applyBorder="1" applyAlignment="1">
      <alignment horizontal="center"/>
    </xf>
    <xf numFmtId="1" fontId="16" fillId="5" borderId="46" xfId="0" applyNumberFormat="1" applyFont="1" applyFill="1" applyBorder="1" applyAlignment="1">
      <alignment horizontal="left"/>
    </xf>
    <xf numFmtId="1" fontId="16" fillId="5" borderId="30" xfId="0" applyNumberFormat="1" applyFont="1" applyFill="1" applyBorder="1" applyAlignment="1">
      <alignment horizontal="center"/>
    </xf>
    <xf numFmtId="164" fontId="16" fillId="5" borderId="31" xfId="0" applyNumberFormat="1" applyFont="1" applyFill="1" applyBorder="1" applyAlignment="1">
      <alignment horizontal="center"/>
    </xf>
    <xf numFmtId="166" fontId="16" fillId="5" borderId="31" xfId="0" applyNumberFormat="1" applyFont="1" applyFill="1" applyBorder="1" applyAlignment="1">
      <alignment horizontal="center"/>
    </xf>
    <xf numFmtId="164" fontId="16" fillId="5" borderId="31" xfId="0" applyNumberFormat="1" applyFont="1" applyFill="1" applyBorder="1" applyAlignment="1">
      <alignment horizontal="center" vertical="center"/>
    </xf>
    <xf numFmtId="166" fontId="16" fillId="5" borderId="32" xfId="0" applyNumberFormat="1" applyFont="1" applyFill="1" applyBorder="1" applyAlignment="1">
      <alignment horizontal="center"/>
    </xf>
    <xf numFmtId="166" fontId="16" fillId="5" borderId="30" xfId="0" applyNumberFormat="1" applyFont="1" applyFill="1" applyBorder="1"/>
    <xf numFmtId="1" fontId="16" fillId="5" borderId="31" xfId="0" applyNumberFormat="1" applyFont="1" applyFill="1" applyBorder="1" applyAlignment="1">
      <alignment horizontal="center"/>
    </xf>
    <xf numFmtId="3" fontId="14" fillId="5" borderId="47" xfId="0" applyNumberFormat="1" applyFont="1" applyFill="1" applyBorder="1" applyAlignment="1">
      <alignment horizontal="center"/>
    </xf>
    <xf numFmtId="2" fontId="15" fillId="5" borderId="32" xfId="0" applyNumberFormat="1" applyFont="1" applyFill="1" applyBorder="1" applyAlignment="1">
      <alignment horizontal="center"/>
    </xf>
    <xf numFmtId="0" fontId="0" fillId="15" borderId="0" xfId="0" applyFill="1"/>
    <xf numFmtId="0" fontId="0" fillId="15" borderId="15" xfId="0" applyFill="1" applyBorder="1"/>
    <xf numFmtId="0" fontId="0" fillId="15" borderId="6" xfId="0" applyFill="1" applyBorder="1"/>
    <xf numFmtId="3" fontId="16" fillId="0" borderId="48" xfId="1" applyNumberFormat="1" applyFont="1" applyBorder="1" applyAlignment="1">
      <alignment horizontal="center" wrapText="1"/>
    </xf>
    <xf numFmtId="2" fontId="15" fillId="0" borderId="9" xfId="0" applyNumberFormat="1" applyFont="1" applyBorder="1" applyAlignment="1">
      <alignment horizontal="center"/>
    </xf>
    <xf numFmtId="49" fontId="15" fillId="0" borderId="0" xfId="0" applyNumberFormat="1" applyFont="1" applyAlignment="1">
      <alignment horizontal="center"/>
    </xf>
    <xf numFmtId="3" fontId="16" fillId="0" borderId="27" xfId="1" applyNumberFormat="1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16" borderId="0" xfId="0" applyFont="1" applyFill="1"/>
    <xf numFmtId="0" fontId="0" fillId="17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23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2" fillId="16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3" fillId="16" borderId="0" xfId="0" applyFont="1" applyFill="1" applyAlignment="1">
      <alignment horizontal="center"/>
    </xf>
    <xf numFmtId="0" fontId="0" fillId="16" borderId="0" xfId="0" applyFill="1" applyAlignment="1">
      <alignment horizontal="center"/>
    </xf>
    <xf numFmtId="0" fontId="0" fillId="16" borderId="0" xfId="0" applyFill="1"/>
    <xf numFmtId="0" fontId="24" fillId="0" borderId="0" xfId="2" applyAlignment="1">
      <alignment horizontal="center"/>
    </xf>
    <xf numFmtId="0" fontId="0" fillId="18" borderId="0" xfId="0" applyFill="1"/>
    <xf numFmtId="0" fontId="1" fillId="0" borderId="6" xfId="0" applyFont="1" applyBorder="1" applyAlignment="1">
      <alignment horizontal="center"/>
    </xf>
    <xf numFmtId="0" fontId="0" fillId="0" borderId="16" xfId="0" applyBorder="1"/>
    <xf numFmtId="0" fontId="0" fillId="0" borderId="5" xfId="0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25" fillId="0" borderId="2" xfId="0" applyFont="1" applyBorder="1" applyAlignment="1">
      <alignment horizontal="center" vertical="top"/>
    </xf>
    <xf numFmtId="0" fontId="0" fillId="2" borderId="0" xfId="0" applyFill="1"/>
    <xf numFmtId="0" fontId="1" fillId="0" borderId="0" xfId="0" applyFont="1"/>
    <xf numFmtId="0" fontId="3" fillId="0" borderId="0" xfId="0" applyFont="1"/>
    <xf numFmtId="0" fontId="27" fillId="1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7" fillId="19" borderId="0" xfId="0" applyFont="1" applyFill="1" applyAlignment="1">
      <alignment horizontal="center" vertical="center"/>
    </xf>
    <xf numFmtId="0" fontId="25" fillId="0" borderId="10" xfId="0" applyFont="1" applyBorder="1" applyAlignment="1">
      <alignment horizontal="center" vertical="top"/>
    </xf>
    <xf numFmtId="0" fontId="3" fillId="0" borderId="6" xfId="0" applyFont="1" applyBorder="1"/>
    <xf numFmtId="0" fontId="3" fillId="16" borderId="6" xfId="0" applyFont="1" applyFill="1" applyBorder="1"/>
    <xf numFmtId="0" fontId="0" fillId="2" borderId="15" xfId="0" applyFill="1" applyBorder="1"/>
    <xf numFmtId="0" fontId="27" fillId="16" borderId="6" xfId="0" applyFont="1" applyFill="1" applyBorder="1" applyAlignment="1">
      <alignment horizontal="center" vertical="center"/>
    </xf>
    <xf numFmtId="0" fontId="27" fillId="19" borderId="6" xfId="0" applyFont="1" applyFill="1" applyBorder="1" applyAlignment="1">
      <alignment horizontal="center" vertical="center"/>
    </xf>
    <xf numFmtId="0" fontId="3" fillId="19" borderId="6" xfId="0" applyFont="1" applyFill="1" applyBorder="1"/>
    <xf numFmtId="0" fontId="28" fillId="0" borderId="0" xfId="0" applyFont="1"/>
    <xf numFmtId="2" fontId="0" fillId="0" borderId="0" xfId="0" applyNumberFormat="1"/>
    <xf numFmtId="0" fontId="1" fillId="0" borderId="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7" fillId="5" borderId="0" xfId="0" applyFont="1" applyFill="1"/>
    <xf numFmtId="0" fontId="29" fillId="5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2" xfId="0" applyFont="1" applyBorder="1"/>
    <xf numFmtId="0" fontId="17" fillId="0" borderId="10" xfId="0" applyFont="1" applyBorder="1" applyAlignment="1">
      <alignment horizontal="left"/>
    </xf>
    <xf numFmtId="0" fontId="17" fillId="0" borderId="11" xfId="0" applyFont="1" applyBorder="1"/>
    <xf numFmtId="0" fontId="17" fillId="0" borderId="12" xfId="0" applyFont="1" applyBorder="1" applyAlignment="1">
      <alignment horizontal="left"/>
    </xf>
    <xf numFmtId="0" fontId="17" fillId="0" borderId="13" xfId="0" applyFont="1" applyBorder="1"/>
    <xf numFmtId="0" fontId="17" fillId="0" borderId="14" xfId="0" applyFont="1" applyBorder="1"/>
    <xf numFmtId="0" fontId="30" fillId="0" borderId="49" xfId="0" applyFont="1" applyBorder="1" applyAlignment="1">
      <alignment horizontal="center"/>
    </xf>
    <xf numFmtId="0" fontId="17" fillId="0" borderId="20" xfId="0" applyFont="1" applyBorder="1"/>
    <xf numFmtId="0" fontId="17" fillId="0" borderId="42" xfId="0" applyFont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2" borderId="53" xfId="0" applyFill="1" applyBorder="1" applyAlignment="1">
      <alignment horizontal="center"/>
    </xf>
    <xf numFmtId="2" fontId="1" fillId="2" borderId="53" xfId="0" applyNumberFormat="1" applyFont="1" applyFill="1" applyBorder="1" applyAlignment="1">
      <alignment horizontal="center"/>
    </xf>
    <xf numFmtId="2" fontId="1" fillId="2" borderId="51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15" xfId="0" applyBorder="1" applyAlignment="1">
      <alignment horizontal="left"/>
    </xf>
    <xf numFmtId="0" fontId="1" fillId="0" borderId="15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9" xfId="0" applyBorder="1" applyAlignment="1">
      <alignment horizontal="center"/>
    </xf>
    <xf numFmtId="2" fontId="1" fillId="2" borderId="41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4" xfId="0" applyFont="1" applyFill="1" applyBorder="1" applyAlignment="1">
      <alignment horizontal="center"/>
    </xf>
    <xf numFmtId="0" fontId="0" fillId="0" borderId="55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3" borderId="6" xfId="0" applyFill="1" applyBorder="1" applyAlignment="1">
      <alignment horizontal="center"/>
    </xf>
    <xf numFmtId="0" fontId="0" fillId="19" borderId="15" xfId="0" applyFill="1" applyBorder="1" applyAlignment="1">
      <alignment horizontal="center"/>
    </xf>
    <xf numFmtId="0" fontId="0" fillId="19" borderId="0" xfId="0" applyFill="1" applyAlignment="1">
      <alignment horizontal="center"/>
    </xf>
    <xf numFmtId="2" fontId="0" fillId="19" borderId="0" xfId="0" applyNumberFormat="1" applyFill="1" applyAlignment="1">
      <alignment horizontal="center"/>
    </xf>
    <xf numFmtId="0" fontId="0" fillId="19" borderId="6" xfId="0" applyFill="1" applyBorder="1" applyAlignment="1">
      <alignment horizontal="center"/>
    </xf>
    <xf numFmtId="0" fontId="31" fillId="20" borderId="0" xfId="0" applyFont="1" applyFill="1"/>
    <xf numFmtId="0" fontId="1" fillId="3" borderId="0" xfId="0" applyFont="1" applyFill="1" applyAlignment="1">
      <alignment horizontal="center"/>
    </xf>
    <xf numFmtId="0" fontId="32" fillId="19" borderId="0" xfId="0" applyFont="1" applyFill="1" applyAlignment="1">
      <alignment horizontal="center"/>
    </xf>
    <xf numFmtId="0" fontId="0" fillId="0" borderId="3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19" borderId="0" xfId="0" applyFill="1"/>
    <xf numFmtId="0" fontId="1" fillId="0" borderId="6" xfId="0" applyFont="1" applyBorder="1" applyAlignment="1">
      <alignment horizontal="left"/>
    </xf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4" borderId="0" xfId="0" applyFill="1"/>
    <xf numFmtId="0" fontId="0" fillId="6" borderId="0" xfId="0" applyFill="1"/>
    <xf numFmtId="0" fontId="0" fillId="24" borderId="0" xfId="0" applyFill="1"/>
    <xf numFmtId="0" fontId="0" fillId="25" borderId="0" xfId="0" applyFill="1"/>
    <xf numFmtId="0" fontId="0" fillId="0" borderId="16" xfId="0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26" borderId="0" xfId="0" applyFill="1"/>
    <xf numFmtId="0" fontId="32" fillId="27" borderId="0" xfId="0" applyFont="1" applyFill="1" applyAlignment="1">
      <alignment horizontal="center"/>
    </xf>
    <xf numFmtId="0" fontId="33" fillId="0" borderId="0" xfId="0" applyFont="1"/>
    <xf numFmtId="0" fontId="34" fillId="0" borderId="15" xfId="0" applyFont="1" applyBorder="1" applyAlignment="1">
      <alignment horizontal="center"/>
    </xf>
    <xf numFmtId="11" fontId="0" fillId="0" borderId="0" xfId="0" applyNumberFormat="1"/>
    <xf numFmtId="0" fontId="3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/>
    <xf numFmtId="0" fontId="37" fillId="0" borderId="0" xfId="0" applyFont="1" applyAlignment="1">
      <alignment horizontal="center"/>
    </xf>
    <xf numFmtId="0" fontId="35" fillId="2" borderId="0" xfId="0" applyFont="1" applyFill="1" applyAlignment="1">
      <alignment horizontal="center"/>
    </xf>
    <xf numFmtId="0" fontId="39" fillId="0" borderId="56" xfId="0" applyFont="1" applyBorder="1"/>
    <xf numFmtId="0" fontId="40" fillId="0" borderId="13" xfId="0" applyFont="1" applyBorder="1" applyAlignment="1">
      <alignment vertical="center"/>
    </xf>
    <xf numFmtId="0" fontId="39" fillId="0" borderId="0" xfId="0" applyFont="1" applyAlignment="1">
      <alignment horizontal="center"/>
    </xf>
    <xf numFmtId="0" fontId="39" fillId="0" borderId="0" xfId="0" applyFont="1"/>
    <xf numFmtId="0" fontId="42" fillId="0" borderId="20" xfId="0" applyFont="1" applyBorder="1" applyAlignment="1">
      <alignment horizontal="right"/>
    </xf>
    <xf numFmtId="0" fontId="39" fillId="0" borderId="20" xfId="0" applyFont="1" applyBorder="1"/>
    <xf numFmtId="164" fontId="39" fillId="0" borderId="0" xfId="0" applyNumberFormat="1" applyFont="1" applyAlignment="1">
      <alignment horizontal="center"/>
    </xf>
    <xf numFmtId="0" fontId="42" fillId="0" borderId="58" xfId="0" applyFont="1" applyBorder="1" applyAlignment="1">
      <alignment horizontal="right"/>
    </xf>
    <xf numFmtId="0" fontId="39" fillId="0" borderId="58" xfId="0" applyFont="1" applyBorder="1"/>
    <xf numFmtId="0" fontId="42" fillId="0" borderId="60" xfId="0" applyFont="1" applyBorder="1" applyAlignment="1">
      <alignment horizontal="right"/>
    </xf>
    <xf numFmtId="0" fontId="39" fillId="0" borderId="60" xfId="0" applyFont="1" applyBorder="1"/>
    <xf numFmtId="0" fontId="34" fillId="0" borderId="0" xfId="0" applyFont="1"/>
    <xf numFmtId="0" fontId="42" fillId="0" borderId="0" xfId="0" applyFont="1" applyAlignment="1">
      <alignment horizontal="right"/>
    </xf>
    <xf numFmtId="0" fontId="44" fillId="0" borderId="0" xfId="0" applyFont="1"/>
    <xf numFmtId="0" fontId="33" fillId="14" borderId="0" xfId="0" applyFont="1" applyFill="1" applyAlignment="1">
      <alignment horizontal="left"/>
    </xf>
    <xf numFmtId="0" fontId="33" fillId="23" borderId="0" xfId="0" applyFont="1" applyFill="1" applyAlignment="1">
      <alignment horizontal="left"/>
    </xf>
    <xf numFmtId="0" fontId="33" fillId="28" borderId="0" xfId="0" applyFont="1" applyFill="1" applyAlignment="1">
      <alignment horizontal="left"/>
    </xf>
    <xf numFmtId="0" fontId="33" fillId="15" borderId="0" xfId="0" applyFont="1" applyFill="1" applyAlignment="1">
      <alignment horizontal="left"/>
    </xf>
    <xf numFmtId="0" fontId="33" fillId="0" borderId="0" xfId="0" applyFont="1" applyAlignment="1">
      <alignment horizontal="left"/>
    </xf>
    <xf numFmtId="0" fontId="44" fillId="26" borderId="0" xfId="0" applyFont="1" applyFill="1"/>
    <xf numFmtId="0" fontId="44" fillId="29" borderId="0" xfId="0" applyFont="1" applyFill="1"/>
    <xf numFmtId="0" fontId="33" fillId="30" borderId="0" xfId="0" applyFont="1" applyFill="1" applyAlignment="1">
      <alignment horizontal="left"/>
    </xf>
    <xf numFmtId="0" fontId="45" fillId="0" borderId="0" xfId="0" applyFont="1" applyAlignment="1">
      <alignment horizontal="right"/>
    </xf>
    <xf numFmtId="0" fontId="46" fillId="0" borderId="0" xfId="0" applyFont="1" applyAlignment="1">
      <alignment horizontal="center"/>
    </xf>
    <xf numFmtId="0" fontId="33" fillId="31" borderId="0" xfId="0" applyFont="1" applyFill="1" applyAlignment="1">
      <alignment horizontal="left"/>
    </xf>
    <xf numFmtId="0" fontId="33" fillId="3" borderId="0" xfId="0" applyFont="1" applyFill="1" applyAlignment="1">
      <alignment horizontal="left"/>
    </xf>
    <xf numFmtId="0" fontId="33" fillId="0" borderId="0" xfId="0" applyFont="1" applyAlignment="1">
      <alignment horizontal="right"/>
    </xf>
    <xf numFmtId="0" fontId="46" fillId="0" borderId="0" xfId="0" applyFont="1" applyAlignment="1">
      <alignment horizontal="left"/>
    </xf>
    <xf numFmtId="0" fontId="46" fillId="28" borderId="0" xfId="0" applyFont="1" applyFill="1" applyAlignment="1">
      <alignment horizontal="center"/>
    </xf>
    <xf numFmtId="0" fontId="46" fillId="32" borderId="0" xfId="0" applyFont="1" applyFill="1" applyAlignment="1">
      <alignment horizontal="center"/>
    </xf>
    <xf numFmtId="0" fontId="46" fillId="19" borderId="0" xfId="0" applyFont="1" applyFill="1" applyAlignment="1">
      <alignment horizontal="center"/>
    </xf>
    <xf numFmtId="0" fontId="33" fillId="28" borderId="0" xfId="0" applyFont="1" applyFill="1"/>
    <xf numFmtId="0" fontId="33" fillId="32" borderId="0" xfId="0" applyFont="1" applyFill="1"/>
    <xf numFmtId="0" fontId="33" fillId="19" borderId="0" xfId="0" applyFont="1" applyFill="1"/>
    <xf numFmtId="0" fontId="4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8" fillId="19" borderId="0" xfId="0" applyFont="1" applyFill="1" applyAlignment="1">
      <alignment horizontal="center"/>
    </xf>
    <xf numFmtId="0" fontId="38" fillId="16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30" fillId="2" borderId="21" xfId="0" applyFont="1" applyFill="1" applyBorder="1" applyAlignment="1">
      <alignment horizontal="center"/>
    </xf>
    <xf numFmtId="0" fontId="30" fillId="2" borderId="22" xfId="0" applyFont="1" applyFill="1" applyBorder="1" applyAlignment="1">
      <alignment horizontal="center"/>
    </xf>
    <xf numFmtId="0" fontId="30" fillId="2" borderId="2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6" fillId="19" borderId="6" xfId="0" applyFont="1" applyFill="1" applyBorder="1" applyAlignment="1">
      <alignment horizontal="center" vertical="center"/>
    </xf>
    <xf numFmtId="0" fontId="26" fillId="19" borderId="8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26" fillId="11" borderId="35" xfId="0" applyFont="1" applyFill="1" applyBorder="1" applyAlignment="1">
      <alignment horizontal="center" vertical="center"/>
    </xf>
    <xf numFmtId="0" fontId="26" fillId="11" borderId="39" xfId="0" applyFont="1" applyFill="1" applyBorder="1" applyAlignment="1">
      <alignment horizontal="center" vertical="center"/>
    </xf>
    <xf numFmtId="0" fontId="26" fillId="11" borderId="5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43" fillId="0" borderId="59" xfId="0" applyFont="1" applyBorder="1" applyAlignment="1">
      <alignment vertical="center"/>
    </xf>
    <xf numFmtId="0" fontId="43" fillId="0" borderId="57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57" xfId="0" applyFont="1" applyBorder="1" applyAlignment="1">
      <alignment vertical="center"/>
    </xf>
    <xf numFmtId="0" fontId="41" fillId="0" borderId="59" xfId="0" applyFont="1" applyBorder="1" applyAlignment="1">
      <alignment vertical="center"/>
    </xf>
    <xf numFmtId="166" fontId="14" fillId="0" borderId="29" xfId="0" applyNumberFormat="1" applyFont="1" applyBorder="1" applyAlignment="1">
      <alignment horizontal="center" wrapText="1"/>
    </xf>
    <xf numFmtId="166" fontId="14" fillId="0" borderId="36" xfId="0" applyNumberFormat="1" applyFont="1" applyBorder="1" applyAlignment="1">
      <alignment horizontal="center" wrapText="1"/>
    </xf>
    <xf numFmtId="164" fontId="14" fillId="0" borderId="29" xfId="0" applyNumberFormat="1" applyFont="1" applyBorder="1" applyAlignment="1">
      <alignment horizontal="center" wrapText="1"/>
    </xf>
    <xf numFmtId="164" fontId="14" fillId="0" borderId="36" xfId="0" applyNumberFormat="1" applyFont="1" applyBorder="1" applyAlignment="1">
      <alignment horizontal="center" wrapText="1"/>
    </xf>
    <xf numFmtId="166" fontId="14" fillId="2" borderId="34" xfId="0" applyNumberFormat="1" applyFont="1" applyFill="1" applyBorder="1" applyAlignment="1">
      <alignment horizontal="center" wrapText="1"/>
    </xf>
    <xf numFmtId="166" fontId="14" fillId="2" borderId="38" xfId="0" applyNumberFormat="1" applyFont="1" applyFill="1" applyBorder="1" applyAlignment="1">
      <alignment horizontal="center" wrapText="1"/>
    </xf>
    <xf numFmtId="3" fontId="15" fillId="0" borderId="5" xfId="0" applyNumberFormat="1" applyFont="1" applyBorder="1" applyAlignment="1">
      <alignment horizontal="center" vertical="center" wrapText="1"/>
    </xf>
    <xf numFmtId="3" fontId="15" fillId="0" borderId="6" xfId="0" applyNumberFormat="1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1" fontId="14" fillId="0" borderId="29" xfId="0" applyNumberFormat="1" applyFont="1" applyBorder="1" applyAlignment="1">
      <alignment horizontal="center" wrapText="1"/>
    </xf>
    <xf numFmtId="1" fontId="14" fillId="0" borderId="36" xfId="0" applyNumberFormat="1" applyFont="1" applyBorder="1" applyAlignment="1">
      <alignment horizontal="center" wrapText="1"/>
    </xf>
    <xf numFmtId="3" fontId="15" fillId="0" borderId="17" xfId="0" applyNumberFormat="1" applyFont="1" applyBorder="1" applyAlignment="1">
      <alignment horizontal="center"/>
    </xf>
    <xf numFmtId="3" fontId="15" fillId="0" borderId="18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164" fontId="15" fillId="0" borderId="25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" fontId="14" fillId="0" borderId="15" xfId="0" applyNumberFormat="1" applyFont="1" applyBorder="1" applyAlignment="1">
      <alignment horizontal="left"/>
    </xf>
    <xf numFmtId="1" fontId="14" fillId="0" borderId="16" xfId="0" applyNumberFormat="1" applyFont="1" applyBorder="1" applyAlignment="1">
      <alignment horizontal="left"/>
    </xf>
    <xf numFmtId="1" fontId="14" fillId="0" borderId="30" xfId="0" applyNumberFormat="1" applyFont="1" applyBorder="1" applyAlignment="1">
      <alignment horizontal="center" wrapText="1"/>
    </xf>
    <xf numFmtId="1" fontId="14" fillId="0" borderId="37" xfId="0" applyNumberFormat="1" applyFont="1" applyBorder="1" applyAlignment="1">
      <alignment horizontal="center" wrapText="1"/>
    </xf>
    <xf numFmtId="1" fontId="14" fillId="0" borderId="31" xfId="0" applyNumberFormat="1" applyFont="1" applyBorder="1" applyAlignment="1">
      <alignment horizontal="center" wrapText="1"/>
    </xf>
    <xf numFmtId="166" fontId="14" fillId="0" borderId="31" xfId="0" applyNumberFormat="1" applyFont="1" applyBorder="1" applyAlignment="1">
      <alignment horizontal="center" wrapText="1"/>
    </xf>
    <xf numFmtId="164" fontId="14" fillId="0" borderId="31" xfId="0" applyNumberFormat="1" applyFont="1" applyBorder="1" applyAlignment="1">
      <alignment horizontal="center" wrapText="1"/>
    </xf>
    <xf numFmtId="166" fontId="14" fillId="2" borderId="31" xfId="0" applyNumberFormat="1" applyFont="1" applyFill="1" applyBorder="1" applyAlignment="1">
      <alignment horizontal="center" wrapText="1"/>
    </xf>
    <xf numFmtId="166" fontId="14" fillId="2" borderId="36" xfId="0" applyNumberFormat="1" applyFont="1" applyFill="1" applyBorder="1" applyAlignment="1">
      <alignment horizontal="center" wrapText="1"/>
    </xf>
    <xf numFmtId="166" fontId="14" fillId="0" borderId="32" xfId="0" applyNumberFormat="1" applyFont="1" applyBorder="1" applyAlignment="1">
      <alignment horizontal="center" wrapText="1"/>
    </xf>
    <xf numFmtId="166" fontId="0" fillId="0" borderId="38" xfId="0" applyNumberFormat="1" applyBorder="1" applyAlignment="1">
      <alignment horizontal="center" wrapText="1"/>
    </xf>
    <xf numFmtId="166" fontId="14" fillId="0" borderId="33" xfId="0" applyNumberFormat="1" applyFont="1" applyBorder="1" applyAlignment="1">
      <alignment horizontal="center"/>
    </xf>
    <xf numFmtId="166" fontId="14" fillId="0" borderId="37" xfId="0" applyNumberFormat="1" applyFont="1" applyBorder="1" applyAlignment="1">
      <alignment horizontal="center"/>
    </xf>
    <xf numFmtId="0" fontId="15" fillId="2" borderId="0" xfId="0" applyFont="1" applyFill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3" fillId="0" borderId="16" xfId="0" applyFont="1" applyBorder="1"/>
    <xf numFmtId="0" fontId="1" fillId="0" borderId="7" xfId="0" applyFont="1" applyBorder="1"/>
    <xf numFmtId="0" fontId="1" fillId="3" borderId="0" xfId="0" applyFont="1" applyFill="1" applyAlignment="1">
      <alignment horizontal="center"/>
    </xf>
    <xf numFmtId="0" fontId="46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6" fillId="33" borderId="0" xfId="0" applyFont="1" applyFill="1" applyAlignment="1">
      <alignment horizontal="center"/>
    </xf>
    <xf numFmtId="0" fontId="33" fillId="33" borderId="0" xfId="0" applyFont="1" applyFill="1" applyAlignment="1">
      <alignment horizontal="center"/>
    </xf>
    <xf numFmtId="0" fontId="0" fillId="33" borderId="0" xfId="0" applyFill="1"/>
  </cellXfs>
  <cellStyles count="3">
    <cellStyle name="Hyperlink" xfId="2" builtinId="8"/>
    <cellStyle name="Normal" xfId="0" builtinId="0"/>
    <cellStyle name="Normal 2" xfId="1" xr:uid="{12D8F0EB-944C-6E4E-8B49-626BD155A5E3}"/>
  </cellStyles>
  <dxfs count="10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E0D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38</xdr:row>
      <xdr:rowOff>0</xdr:rowOff>
    </xdr:from>
    <xdr:to>
      <xdr:col>1</xdr:col>
      <xdr:colOff>606884</xdr:colOff>
      <xdr:row>38</xdr:row>
      <xdr:rowOff>116344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8D1A1BF-0E39-E445-9033-C39B58C4AB10}"/>
            </a:ext>
          </a:extLst>
        </xdr:cNvPr>
        <xdr:cNvSpPr txBox="1">
          <a:spLocks noChangeArrowheads="1"/>
        </xdr:cNvSpPr>
      </xdr:nvSpPr>
      <xdr:spPr bwMode="auto">
        <a:xfrm>
          <a:off x="1339850" y="4521200"/>
          <a:ext cx="92534" cy="116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514350</xdr:colOff>
      <xdr:row>38</xdr:row>
      <xdr:rowOff>0</xdr:rowOff>
    </xdr:from>
    <xdr:to>
      <xdr:col>1</xdr:col>
      <xdr:colOff>606884</xdr:colOff>
      <xdr:row>38</xdr:row>
      <xdr:rowOff>116344</xdr:rowOff>
    </xdr:to>
    <xdr:sp macro="" textlink="">
      <xdr:nvSpPr>
        <xdr:cNvPr id="3" name="Text Box 421">
          <a:extLst>
            <a:ext uri="{FF2B5EF4-FFF2-40B4-BE49-F238E27FC236}">
              <a16:creationId xmlns:a16="http://schemas.microsoft.com/office/drawing/2014/main" id="{D8C00418-9428-D248-9075-6DF5984C229B}"/>
            </a:ext>
          </a:extLst>
        </xdr:cNvPr>
        <xdr:cNvSpPr txBox="1">
          <a:spLocks noChangeArrowheads="1"/>
        </xdr:cNvSpPr>
      </xdr:nvSpPr>
      <xdr:spPr bwMode="auto">
        <a:xfrm>
          <a:off x="1339850" y="4521200"/>
          <a:ext cx="92534" cy="116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514350</xdr:colOff>
      <xdr:row>38</xdr:row>
      <xdr:rowOff>0</xdr:rowOff>
    </xdr:from>
    <xdr:to>
      <xdr:col>1</xdr:col>
      <xdr:colOff>606884</xdr:colOff>
      <xdr:row>38</xdr:row>
      <xdr:rowOff>116344</xdr:rowOff>
    </xdr:to>
    <xdr:sp macro="" textlink="">
      <xdr:nvSpPr>
        <xdr:cNvPr id="4" name="Text Box 422">
          <a:extLst>
            <a:ext uri="{FF2B5EF4-FFF2-40B4-BE49-F238E27FC236}">
              <a16:creationId xmlns:a16="http://schemas.microsoft.com/office/drawing/2014/main" id="{CCB02FBC-C605-6945-9FEF-783D2CA71319}"/>
            </a:ext>
          </a:extLst>
        </xdr:cNvPr>
        <xdr:cNvSpPr txBox="1">
          <a:spLocks noChangeArrowheads="1"/>
        </xdr:cNvSpPr>
      </xdr:nvSpPr>
      <xdr:spPr bwMode="auto">
        <a:xfrm>
          <a:off x="1339850" y="4521200"/>
          <a:ext cx="92534" cy="116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514350</xdr:colOff>
      <xdr:row>38</xdr:row>
      <xdr:rowOff>0</xdr:rowOff>
    </xdr:from>
    <xdr:to>
      <xdr:col>1</xdr:col>
      <xdr:colOff>606884</xdr:colOff>
      <xdr:row>38</xdr:row>
      <xdr:rowOff>116344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C090A46-D64C-CD4C-867E-ADA61C69F5A2}"/>
            </a:ext>
          </a:extLst>
        </xdr:cNvPr>
        <xdr:cNvSpPr txBox="1">
          <a:spLocks noChangeArrowheads="1"/>
        </xdr:cNvSpPr>
      </xdr:nvSpPr>
      <xdr:spPr bwMode="auto">
        <a:xfrm>
          <a:off x="1339850" y="4521200"/>
          <a:ext cx="92534" cy="116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514350</xdr:colOff>
      <xdr:row>38</xdr:row>
      <xdr:rowOff>0</xdr:rowOff>
    </xdr:from>
    <xdr:to>
      <xdr:col>1</xdr:col>
      <xdr:colOff>606884</xdr:colOff>
      <xdr:row>38</xdr:row>
      <xdr:rowOff>116344</xdr:rowOff>
    </xdr:to>
    <xdr:sp macro="" textlink="">
      <xdr:nvSpPr>
        <xdr:cNvPr id="6" name="Text Box 421">
          <a:extLst>
            <a:ext uri="{FF2B5EF4-FFF2-40B4-BE49-F238E27FC236}">
              <a16:creationId xmlns:a16="http://schemas.microsoft.com/office/drawing/2014/main" id="{9EB30C1C-B094-5247-AE86-B5C83F9E0C00}"/>
            </a:ext>
          </a:extLst>
        </xdr:cNvPr>
        <xdr:cNvSpPr txBox="1">
          <a:spLocks noChangeArrowheads="1"/>
        </xdr:cNvSpPr>
      </xdr:nvSpPr>
      <xdr:spPr bwMode="auto">
        <a:xfrm>
          <a:off x="1339850" y="4521200"/>
          <a:ext cx="92534" cy="116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514350</xdr:colOff>
      <xdr:row>38</xdr:row>
      <xdr:rowOff>0</xdr:rowOff>
    </xdr:from>
    <xdr:to>
      <xdr:col>1</xdr:col>
      <xdr:colOff>606884</xdr:colOff>
      <xdr:row>38</xdr:row>
      <xdr:rowOff>116344</xdr:rowOff>
    </xdr:to>
    <xdr:sp macro="" textlink="">
      <xdr:nvSpPr>
        <xdr:cNvPr id="7" name="Text Box 422">
          <a:extLst>
            <a:ext uri="{FF2B5EF4-FFF2-40B4-BE49-F238E27FC236}">
              <a16:creationId xmlns:a16="http://schemas.microsoft.com/office/drawing/2014/main" id="{2741DC48-0E32-154F-9F6A-F8638ABA83F8}"/>
            </a:ext>
          </a:extLst>
        </xdr:cNvPr>
        <xdr:cNvSpPr txBox="1">
          <a:spLocks noChangeArrowheads="1"/>
        </xdr:cNvSpPr>
      </xdr:nvSpPr>
      <xdr:spPr bwMode="auto">
        <a:xfrm>
          <a:off x="1339850" y="4521200"/>
          <a:ext cx="92534" cy="116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514350</xdr:colOff>
      <xdr:row>38</xdr:row>
      <xdr:rowOff>0</xdr:rowOff>
    </xdr:from>
    <xdr:to>
      <xdr:col>1</xdr:col>
      <xdr:colOff>606884</xdr:colOff>
      <xdr:row>38</xdr:row>
      <xdr:rowOff>116344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DCAFBF50-0A8A-CC48-A57E-75397EA675FC}"/>
            </a:ext>
          </a:extLst>
        </xdr:cNvPr>
        <xdr:cNvSpPr txBox="1">
          <a:spLocks noChangeArrowheads="1"/>
        </xdr:cNvSpPr>
      </xdr:nvSpPr>
      <xdr:spPr bwMode="auto">
        <a:xfrm>
          <a:off x="1339850" y="4521200"/>
          <a:ext cx="92534" cy="116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514350</xdr:colOff>
      <xdr:row>38</xdr:row>
      <xdr:rowOff>0</xdr:rowOff>
    </xdr:from>
    <xdr:to>
      <xdr:col>1</xdr:col>
      <xdr:colOff>606884</xdr:colOff>
      <xdr:row>38</xdr:row>
      <xdr:rowOff>116344</xdr:rowOff>
    </xdr:to>
    <xdr:sp macro="" textlink="">
      <xdr:nvSpPr>
        <xdr:cNvPr id="9" name="Text Box 421">
          <a:extLst>
            <a:ext uri="{FF2B5EF4-FFF2-40B4-BE49-F238E27FC236}">
              <a16:creationId xmlns:a16="http://schemas.microsoft.com/office/drawing/2014/main" id="{E2774FA4-2C54-F148-8530-915F189BC002}"/>
            </a:ext>
          </a:extLst>
        </xdr:cNvPr>
        <xdr:cNvSpPr txBox="1">
          <a:spLocks noChangeArrowheads="1"/>
        </xdr:cNvSpPr>
      </xdr:nvSpPr>
      <xdr:spPr bwMode="auto">
        <a:xfrm>
          <a:off x="1339850" y="4521200"/>
          <a:ext cx="92534" cy="116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514350</xdr:colOff>
      <xdr:row>38</xdr:row>
      <xdr:rowOff>0</xdr:rowOff>
    </xdr:from>
    <xdr:to>
      <xdr:col>1</xdr:col>
      <xdr:colOff>606884</xdr:colOff>
      <xdr:row>38</xdr:row>
      <xdr:rowOff>116344</xdr:rowOff>
    </xdr:to>
    <xdr:sp macro="" textlink="">
      <xdr:nvSpPr>
        <xdr:cNvPr id="10" name="Text Box 422">
          <a:extLst>
            <a:ext uri="{FF2B5EF4-FFF2-40B4-BE49-F238E27FC236}">
              <a16:creationId xmlns:a16="http://schemas.microsoft.com/office/drawing/2014/main" id="{5DA48B99-A841-6844-8DA0-DE9E386FD6F9}"/>
            </a:ext>
          </a:extLst>
        </xdr:cNvPr>
        <xdr:cNvSpPr txBox="1">
          <a:spLocks noChangeArrowheads="1"/>
        </xdr:cNvSpPr>
      </xdr:nvSpPr>
      <xdr:spPr bwMode="auto">
        <a:xfrm>
          <a:off x="1339850" y="4521200"/>
          <a:ext cx="92534" cy="116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514350</xdr:colOff>
      <xdr:row>38</xdr:row>
      <xdr:rowOff>0</xdr:rowOff>
    </xdr:from>
    <xdr:to>
      <xdr:col>1</xdr:col>
      <xdr:colOff>606884</xdr:colOff>
      <xdr:row>38</xdr:row>
      <xdr:rowOff>116344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3CAADF75-4245-B848-9E32-08DDB5864621}"/>
            </a:ext>
          </a:extLst>
        </xdr:cNvPr>
        <xdr:cNvSpPr txBox="1">
          <a:spLocks noChangeArrowheads="1"/>
        </xdr:cNvSpPr>
      </xdr:nvSpPr>
      <xdr:spPr bwMode="auto">
        <a:xfrm>
          <a:off x="1339850" y="4521200"/>
          <a:ext cx="92534" cy="116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514350</xdr:colOff>
      <xdr:row>38</xdr:row>
      <xdr:rowOff>0</xdr:rowOff>
    </xdr:from>
    <xdr:to>
      <xdr:col>1</xdr:col>
      <xdr:colOff>606884</xdr:colOff>
      <xdr:row>38</xdr:row>
      <xdr:rowOff>116344</xdr:rowOff>
    </xdr:to>
    <xdr:sp macro="" textlink="">
      <xdr:nvSpPr>
        <xdr:cNvPr id="12" name="Text Box 421">
          <a:extLst>
            <a:ext uri="{FF2B5EF4-FFF2-40B4-BE49-F238E27FC236}">
              <a16:creationId xmlns:a16="http://schemas.microsoft.com/office/drawing/2014/main" id="{B0196353-7860-CA48-A9DF-FADC792687CF}"/>
            </a:ext>
          </a:extLst>
        </xdr:cNvPr>
        <xdr:cNvSpPr txBox="1">
          <a:spLocks noChangeArrowheads="1"/>
        </xdr:cNvSpPr>
      </xdr:nvSpPr>
      <xdr:spPr bwMode="auto">
        <a:xfrm>
          <a:off x="1339850" y="4521200"/>
          <a:ext cx="92534" cy="116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514350</xdr:colOff>
      <xdr:row>38</xdr:row>
      <xdr:rowOff>0</xdr:rowOff>
    </xdr:from>
    <xdr:to>
      <xdr:col>1</xdr:col>
      <xdr:colOff>606884</xdr:colOff>
      <xdr:row>38</xdr:row>
      <xdr:rowOff>116344</xdr:rowOff>
    </xdr:to>
    <xdr:sp macro="" textlink="">
      <xdr:nvSpPr>
        <xdr:cNvPr id="13" name="Text Box 422">
          <a:extLst>
            <a:ext uri="{FF2B5EF4-FFF2-40B4-BE49-F238E27FC236}">
              <a16:creationId xmlns:a16="http://schemas.microsoft.com/office/drawing/2014/main" id="{C94EDF36-1580-EC4A-809D-B808ADB33F29}"/>
            </a:ext>
          </a:extLst>
        </xdr:cNvPr>
        <xdr:cNvSpPr txBox="1">
          <a:spLocks noChangeArrowheads="1"/>
        </xdr:cNvSpPr>
      </xdr:nvSpPr>
      <xdr:spPr bwMode="auto">
        <a:xfrm>
          <a:off x="1339850" y="4521200"/>
          <a:ext cx="92534" cy="116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514350</xdr:colOff>
      <xdr:row>38</xdr:row>
      <xdr:rowOff>0</xdr:rowOff>
    </xdr:from>
    <xdr:to>
      <xdr:col>1</xdr:col>
      <xdr:colOff>606884</xdr:colOff>
      <xdr:row>38</xdr:row>
      <xdr:rowOff>116344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6ACE7811-318F-8745-B55E-2C9FE5F774A8}"/>
            </a:ext>
          </a:extLst>
        </xdr:cNvPr>
        <xdr:cNvSpPr txBox="1">
          <a:spLocks noChangeArrowheads="1"/>
        </xdr:cNvSpPr>
      </xdr:nvSpPr>
      <xdr:spPr bwMode="auto">
        <a:xfrm>
          <a:off x="1339850" y="4521200"/>
          <a:ext cx="92534" cy="116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514350</xdr:colOff>
      <xdr:row>38</xdr:row>
      <xdr:rowOff>0</xdr:rowOff>
    </xdr:from>
    <xdr:to>
      <xdr:col>1</xdr:col>
      <xdr:colOff>606884</xdr:colOff>
      <xdr:row>38</xdr:row>
      <xdr:rowOff>116344</xdr:rowOff>
    </xdr:to>
    <xdr:sp macro="" textlink="">
      <xdr:nvSpPr>
        <xdr:cNvPr id="15" name="Text Box 421">
          <a:extLst>
            <a:ext uri="{FF2B5EF4-FFF2-40B4-BE49-F238E27FC236}">
              <a16:creationId xmlns:a16="http://schemas.microsoft.com/office/drawing/2014/main" id="{587AD06F-4FE4-F34E-BD29-211704921196}"/>
            </a:ext>
          </a:extLst>
        </xdr:cNvPr>
        <xdr:cNvSpPr txBox="1">
          <a:spLocks noChangeArrowheads="1"/>
        </xdr:cNvSpPr>
      </xdr:nvSpPr>
      <xdr:spPr bwMode="auto">
        <a:xfrm>
          <a:off x="1339850" y="4521200"/>
          <a:ext cx="92534" cy="116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514350</xdr:colOff>
      <xdr:row>38</xdr:row>
      <xdr:rowOff>0</xdr:rowOff>
    </xdr:from>
    <xdr:to>
      <xdr:col>1</xdr:col>
      <xdr:colOff>606884</xdr:colOff>
      <xdr:row>38</xdr:row>
      <xdr:rowOff>116344</xdr:rowOff>
    </xdr:to>
    <xdr:sp macro="" textlink="">
      <xdr:nvSpPr>
        <xdr:cNvPr id="16" name="Text Box 422">
          <a:extLst>
            <a:ext uri="{FF2B5EF4-FFF2-40B4-BE49-F238E27FC236}">
              <a16:creationId xmlns:a16="http://schemas.microsoft.com/office/drawing/2014/main" id="{94BC72F3-99E1-5A4E-BB2E-1F6D2BCB1B8B}"/>
            </a:ext>
          </a:extLst>
        </xdr:cNvPr>
        <xdr:cNvSpPr txBox="1">
          <a:spLocks noChangeArrowheads="1"/>
        </xdr:cNvSpPr>
      </xdr:nvSpPr>
      <xdr:spPr bwMode="auto">
        <a:xfrm>
          <a:off x="1339850" y="4521200"/>
          <a:ext cx="92534" cy="116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514350</xdr:colOff>
      <xdr:row>38</xdr:row>
      <xdr:rowOff>0</xdr:rowOff>
    </xdr:from>
    <xdr:to>
      <xdr:col>1</xdr:col>
      <xdr:colOff>606884</xdr:colOff>
      <xdr:row>38</xdr:row>
      <xdr:rowOff>116344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95040CD2-DD65-F94F-BB93-AA4E4FABCFED}"/>
            </a:ext>
          </a:extLst>
        </xdr:cNvPr>
        <xdr:cNvSpPr txBox="1">
          <a:spLocks noChangeArrowheads="1"/>
        </xdr:cNvSpPr>
      </xdr:nvSpPr>
      <xdr:spPr bwMode="auto">
        <a:xfrm>
          <a:off x="1339850" y="4521200"/>
          <a:ext cx="92534" cy="116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514350</xdr:colOff>
      <xdr:row>38</xdr:row>
      <xdr:rowOff>0</xdr:rowOff>
    </xdr:from>
    <xdr:to>
      <xdr:col>1</xdr:col>
      <xdr:colOff>606884</xdr:colOff>
      <xdr:row>38</xdr:row>
      <xdr:rowOff>116344</xdr:rowOff>
    </xdr:to>
    <xdr:sp macro="" textlink="">
      <xdr:nvSpPr>
        <xdr:cNvPr id="18" name="Text Box 421">
          <a:extLst>
            <a:ext uri="{FF2B5EF4-FFF2-40B4-BE49-F238E27FC236}">
              <a16:creationId xmlns:a16="http://schemas.microsoft.com/office/drawing/2014/main" id="{C2F12E8A-D2A8-384A-9C1F-FDCC73CED0D0}"/>
            </a:ext>
          </a:extLst>
        </xdr:cNvPr>
        <xdr:cNvSpPr txBox="1">
          <a:spLocks noChangeArrowheads="1"/>
        </xdr:cNvSpPr>
      </xdr:nvSpPr>
      <xdr:spPr bwMode="auto">
        <a:xfrm>
          <a:off x="1339850" y="4521200"/>
          <a:ext cx="92534" cy="116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514350</xdr:colOff>
      <xdr:row>38</xdr:row>
      <xdr:rowOff>0</xdr:rowOff>
    </xdr:from>
    <xdr:to>
      <xdr:col>1</xdr:col>
      <xdr:colOff>606884</xdr:colOff>
      <xdr:row>38</xdr:row>
      <xdr:rowOff>116344</xdr:rowOff>
    </xdr:to>
    <xdr:sp macro="" textlink="">
      <xdr:nvSpPr>
        <xdr:cNvPr id="19" name="Text Box 422">
          <a:extLst>
            <a:ext uri="{FF2B5EF4-FFF2-40B4-BE49-F238E27FC236}">
              <a16:creationId xmlns:a16="http://schemas.microsoft.com/office/drawing/2014/main" id="{F0939166-036F-AB47-B17F-657334851DB2}"/>
            </a:ext>
          </a:extLst>
        </xdr:cNvPr>
        <xdr:cNvSpPr txBox="1">
          <a:spLocks noChangeArrowheads="1"/>
        </xdr:cNvSpPr>
      </xdr:nvSpPr>
      <xdr:spPr bwMode="auto">
        <a:xfrm>
          <a:off x="1339850" y="4521200"/>
          <a:ext cx="92534" cy="116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514350</xdr:colOff>
      <xdr:row>38</xdr:row>
      <xdr:rowOff>0</xdr:rowOff>
    </xdr:from>
    <xdr:to>
      <xdr:col>1</xdr:col>
      <xdr:colOff>606884</xdr:colOff>
      <xdr:row>38</xdr:row>
      <xdr:rowOff>116344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D62E1254-C091-4C4B-BA68-CB55CCD5289D}"/>
            </a:ext>
          </a:extLst>
        </xdr:cNvPr>
        <xdr:cNvSpPr txBox="1">
          <a:spLocks noChangeArrowheads="1"/>
        </xdr:cNvSpPr>
      </xdr:nvSpPr>
      <xdr:spPr bwMode="auto">
        <a:xfrm>
          <a:off x="1339850" y="4521200"/>
          <a:ext cx="92534" cy="116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514350</xdr:colOff>
      <xdr:row>38</xdr:row>
      <xdr:rowOff>0</xdr:rowOff>
    </xdr:from>
    <xdr:to>
      <xdr:col>1</xdr:col>
      <xdr:colOff>606884</xdr:colOff>
      <xdr:row>38</xdr:row>
      <xdr:rowOff>116344</xdr:rowOff>
    </xdr:to>
    <xdr:sp macro="" textlink="">
      <xdr:nvSpPr>
        <xdr:cNvPr id="21" name="Text Box 421">
          <a:extLst>
            <a:ext uri="{FF2B5EF4-FFF2-40B4-BE49-F238E27FC236}">
              <a16:creationId xmlns:a16="http://schemas.microsoft.com/office/drawing/2014/main" id="{E89E5648-F5CF-C84B-A018-17974D86E0FC}"/>
            </a:ext>
          </a:extLst>
        </xdr:cNvPr>
        <xdr:cNvSpPr txBox="1">
          <a:spLocks noChangeArrowheads="1"/>
        </xdr:cNvSpPr>
      </xdr:nvSpPr>
      <xdr:spPr bwMode="auto">
        <a:xfrm>
          <a:off x="1339850" y="4521200"/>
          <a:ext cx="92534" cy="116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514350</xdr:colOff>
      <xdr:row>38</xdr:row>
      <xdr:rowOff>0</xdr:rowOff>
    </xdr:from>
    <xdr:to>
      <xdr:col>1</xdr:col>
      <xdr:colOff>606884</xdr:colOff>
      <xdr:row>38</xdr:row>
      <xdr:rowOff>116344</xdr:rowOff>
    </xdr:to>
    <xdr:sp macro="" textlink="">
      <xdr:nvSpPr>
        <xdr:cNvPr id="22" name="Text Box 422">
          <a:extLst>
            <a:ext uri="{FF2B5EF4-FFF2-40B4-BE49-F238E27FC236}">
              <a16:creationId xmlns:a16="http://schemas.microsoft.com/office/drawing/2014/main" id="{4165ABA4-0D91-D44D-B07B-E0E056444436}"/>
            </a:ext>
          </a:extLst>
        </xdr:cNvPr>
        <xdr:cNvSpPr txBox="1">
          <a:spLocks noChangeArrowheads="1"/>
        </xdr:cNvSpPr>
      </xdr:nvSpPr>
      <xdr:spPr bwMode="auto">
        <a:xfrm>
          <a:off x="1339850" y="4521200"/>
          <a:ext cx="92534" cy="116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514350</xdr:colOff>
      <xdr:row>38</xdr:row>
      <xdr:rowOff>0</xdr:rowOff>
    </xdr:from>
    <xdr:to>
      <xdr:col>1</xdr:col>
      <xdr:colOff>606884</xdr:colOff>
      <xdr:row>38</xdr:row>
      <xdr:rowOff>116344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EE3296BD-D8FF-114C-AEEB-E2A1C084B680}"/>
            </a:ext>
          </a:extLst>
        </xdr:cNvPr>
        <xdr:cNvSpPr txBox="1">
          <a:spLocks noChangeArrowheads="1"/>
        </xdr:cNvSpPr>
      </xdr:nvSpPr>
      <xdr:spPr bwMode="auto">
        <a:xfrm>
          <a:off x="1339850" y="4521200"/>
          <a:ext cx="92534" cy="116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514350</xdr:colOff>
      <xdr:row>38</xdr:row>
      <xdr:rowOff>0</xdr:rowOff>
    </xdr:from>
    <xdr:to>
      <xdr:col>1</xdr:col>
      <xdr:colOff>606884</xdr:colOff>
      <xdr:row>38</xdr:row>
      <xdr:rowOff>116344</xdr:rowOff>
    </xdr:to>
    <xdr:sp macro="" textlink="">
      <xdr:nvSpPr>
        <xdr:cNvPr id="24" name="Text Box 421">
          <a:extLst>
            <a:ext uri="{FF2B5EF4-FFF2-40B4-BE49-F238E27FC236}">
              <a16:creationId xmlns:a16="http://schemas.microsoft.com/office/drawing/2014/main" id="{B8F89682-825D-5847-B467-9D07117CC119}"/>
            </a:ext>
          </a:extLst>
        </xdr:cNvPr>
        <xdr:cNvSpPr txBox="1">
          <a:spLocks noChangeArrowheads="1"/>
        </xdr:cNvSpPr>
      </xdr:nvSpPr>
      <xdr:spPr bwMode="auto">
        <a:xfrm>
          <a:off x="1339850" y="4521200"/>
          <a:ext cx="92534" cy="116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514350</xdr:colOff>
      <xdr:row>38</xdr:row>
      <xdr:rowOff>0</xdr:rowOff>
    </xdr:from>
    <xdr:to>
      <xdr:col>1</xdr:col>
      <xdr:colOff>606884</xdr:colOff>
      <xdr:row>38</xdr:row>
      <xdr:rowOff>116344</xdr:rowOff>
    </xdr:to>
    <xdr:sp macro="" textlink="">
      <xdr:nvSpPr>
        <xdr:cNvPr id="25" name="Text Box 422">
          <a:extLst>
            <a:ext uri="{FF2B5EF4-FFF2-40B4-BE49-F238E27FC236}">
              <a16:creationId xmlns:a16="http://schemas.microsoft.com/office/drawing/2014/main" id="{809007D2-11DC-0B4D-B305-CC9660C086D4}"/>
            </a:ext>
          </a:extLst>
        </xdr:cNvPr>
        <xdr:cNvSpPr txBox="1">
          <a:spLocks noChangeArrowheads="1"/>
        </xdr:cNvSpPr>
      </xdr:nvSpPr>
      <xdr:spPr bwMode="auto">
        <a:xfrm>
          <a:off x="1339850" y="4521200"/>
          <a:ext cx="92534" cy="116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514350</xdr:colOff>
      <xdr:row>32</xdr:row>
      <xdr:rowOff>0</xdr:rowOff>
    </xdr:from>
    <xdr:ext cx="85725" cy="12382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135B067F-C2BF-7946-8B10-8250BA755A03}"/>
            </a:ext>
          </a:extLst>
        </xdr:cNvPr>
        <xdr:cNvSpPr txBox="1">
          <a:spLocks noChangeArrowheads="1"/>
        </xdr:cNvSpPr>
      </xdr:nvSpPr>
      <xdr:spPr bwMode="auto">
        <a:xfrm>
          <a:off x="1339850" y="34544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32</xdr:row>
      <xdr:rowOff>0</xdr:rowOff>
    </xdr:from>
    <xdr:ext cx="85725" cy="123825"/>
    <xdr:sp macro="" textlink="">
      <xdr:nvSpPr>
        <xdr:cNvPr id="27" name="Text Box 421">
          <a:extLst>
            <a:ext uri="{FF2B5EF4-FFF2-40B4-BE49-F238E27FC236}">
              <a16:creationId xmlns:a16="http://schemas.microsoft.com/office/drawing/2014/main" id="{C8A9E37D-5234-D445-9D67-AD4903225A76}"/>
            </a:ext>
          </a:extLst>
        </xdr:cNvPr>
        <xdr:cNvSpPr txBox="1">
          <a:spLocks noChangeArrowheads="1"/>
        </xdr:cNvSpPr>
      </xdr:nvSpPr>
      <xdr:spPr bwMode="auto">
        <a:xfrm>
          <a:off x="1339850" y="34544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32</xdr:row>
      <xdr:rowOff>0</xdr:rowOff>
    </xdr:from>
    <xdr:ext cx="85725" cy="123825"/>
    <xdr:sp macro="" textlink="">
      <xdr:nvSpPr>
        <xdr:cNvPr id="28" name="Text Box 422">
          <a:extLst>
            <a:ext uri="{FF2B5EF4-FFF2-40B4-BE49-F238E27FC236}">
              <a16:creationId xmlns:a16="http://schemas.microsoft.com/office/drawing/2014/main" id="{B7D09B3F-FC6A-8D4E-9BC0-E676BF735C22}"/>
            </a:ext>
          </a:extLst>
        </xdr:cNvPr>
        <xdr:cNvSpPr txBox="1">
          <a:spLocks noChangeArrowheads="1"/>
        </xdr:cNvSpPr>
      </xdr:nvSpPr>
      <xdr:spPr bwMode="auto">
        <a:xfrm>
          <a:off x="1339850" y="34544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32</xdr:row>
      <xdr:rowOff>0</xdr:rowOff>
    </xdr:from>
    <xdr:ext cx="85725" cy="12382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19015CA3-F608-BB47-8BC1-63AEA3EA29D9}"/>
            </a:ext>
          </a:extLst>
        </xdr:cNvPr>
        <xdr:cNvSpPr txBox="1">
          <a:spLocks noChangeArrowheads="1"/>
        </xdr:cNvSpPr>
      </xdr:nvSpPr>
      <xdr:spPr bwMode="auto">
        <a:xfrm>
          <a:off x="1339850" y="34544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32</xdr:row>
      <xdr:rowOff>0</xdr:rowOff>
    </xdr:from>
    <xdr:ext cx="85725" cy="123825"/>
    <xdr:sp macro="" textlink="">
      <xdr:nvSpPr>
        <xdr:cNvPr id="30" name="Text Box 421">
          <a:extLst>
            <a:ext uri="{FF2B5EF4-FFF2-40B4-BE49-F238E27FC236}">
              <a16:creationId xmlns:a16="http://schemas.microsoft.com/office/drawing/2014/main" id="{D065EA9B-81D4-284C-A9FE-9E30B551A154}"/>
            </a:ext>
          </a:extLst>
        </xdr:cNvPr>
        <xdr:cNvSpPr txBox="1">
          <a:spLocks noChangeArrowheads="1"/>
        </xdr:cNvSpPr>
      </xdr:nvSpPr>
      <xdr:spPr bwMode="auto">
        <a:xfrm>
          <a:off x="1339850" y="34544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32</xdr:row>
      <xdr:rowOff>0</xdr:rowOff>
    </xdr:from>
    <xdr:ext cx="85725" cy="123825"/>
    <xdr:sp macro="" textlink="">
      <xdr:nvSpPr>
        <xdr:cNvPr id="31" name="Text Box 422">
          <a:extLst>
            <a:ext uri="{FF2B5EF4-FFF2-40B4-BE49-F238E27FC236}">
              <a16:creationId xmlns:a16="http://schemas.microsoft.com/office/drawing/2014/main" id="{646CCAC5-3AE6-AD46-A3F0-FD512E0A9772}"/>
            </a:ext>
          </a:extLst>
        </xdr:cNvPr>
        <xdr:cNvSpPr txBox="1">
          <a:spLocks noChangeArrowheads="1"/>
        </xdr:cNvSpPr>
      </xdr:nvSpPr>
      <xdr:spPr bwMode="auto">
        <a:xfrm>
          <a:off x="1339850" y="34544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32</xdr:row>
      <xdr:rowOff>0</xdr:rowOff>
    </xdr:from>
    <xdr:ext cx="85725" cy="12382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93CBE9DE-7507-8840-92A1-8E1AD56DE6ED}"/>
            </a:ext>
          </a:extLst>
        </xdr:cNvPr>
        <xdr:cNvSpPr txBox="1">
          <a:spLocks noChangeArrowheads="1"/>
        </xdr:cNvSpPr>
      </xdr:nvSpPr>
      <xdr:spPr bwMode="auto">
        <a:xfrm>
          <a:off x="1339850" y="34544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32</xdr:row>
      <xdr:rowOff>0</xdr:rowOff>
    </xdr:from>
    <xdr:ext cx="85725" cy="123825"/>
    <xdr:sp macro="" textlink="">
      <xdr:nvSpPr>
        <xdr:cNvPr id="33" name="Text Box 421">
          <a:extLst>
            <a:ext uri="{FF2B5EF4-FFF2-40B4-BE49-F238E27FC236}">
              <a16:creationId xmlns:a16="http://schemas.microsoft.com/office/drawing/2014/main" id="{0733902B-4B0F-C14C-A64D-E7F06555876A}"/>
            </a:ext>
          </a:extLst>
        </xdr:cNvPr>
        <xdr:cNvSpPr txBox="1">
          <a:spLocks noChangeArrowheads="1"/>
        </xdr:cNvSpPr>
      </xdr:nvSpPr>
      <xdr:spPr bwMode="auto">
        <a:xfrm>
          <a:off x="1339850" y="34544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32</xdr:row>
      <xdr:rowOff>0</xdr:rowOff>
    </xdr:from>
    <xdr:ext cx="85725" cy="123825"/>
    <xdr:sp macro="" textlink="">
      <xdr:nvSpPr>
        <xdr:cNvPr id="34" name="Text Box 422">
          <a:extLst>
            <a:ext uri="{FF2B5EF4-FFF2-40B4-BE49-F238E27FC236}">
              <a16:creationId xmlns:a16="http://schemas.microsoft.com/office/drawing/2014/main" id="{31E81C37-CB19-9F40-B7F5-F50700CBB3C8}"/>
            </a:ext>
          </a:extLst>
        </xdr:cNvPr>
        <xdr:cNvSpPr txBox="1">
          <a:spLocks noChangeArrowheads="1"/>
        </xdr:cNvSpPr>
      </xdr:nvSpPr>
      <xdr:spPr bwMode="auto">
        <a:xfrm>
          <a:off x="1339850" y="34544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32</xdr:row>
      <xdr:rowOff>0</xdr:rowOff>
    </xdr:from>
    <xdr:ext cx="85725" cy="12382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21520495-5EF1-AE4C-8462-B2880BC6C7DC}"/>
            </a:ext>
          </a:extLst>
        </xdr:cNvPr>
        <xdr:cNvSpPr txBox="1">
          <a:spLocks noChangeArrowheads="1"/>
        </xdr:cNvSpPr>
      </xdr:nvSpPr>
      <xdr:spPr bwMode="auto">
        <a:xfrm>
          <a:off x="1339850" y="34544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32</xdr:row>
      <xdr:rowOff>0</xdr:rowOff>
    </xdr:from>
    <xdr:ext cx="85725" cy="123825"/>
    <xdr:sp macro="" textlink="">
      <xdr:nvSpPr>
        <xdr:cNvPr id="36" name="Text Box 421">
          <a:extLst>
            <a:ext uri="{FF2B5EF4-FFF2-40B4-BE49-F238E27FC236}">
              <a16:creationId xmlns:a16="http://schemas.microsoft.com/office/drawing/2014/main" id="{BBFDEDD0-A22E-8248-8B61-396ED8D4475D}"/>
            </a:ext>
          </a:extLst>
        </xdr:cNvPr>
        <xdr:cNvSpPr txBox="1">
          <a:spLocks noChangeArrowheads="1"/>
        </xdr:cNvSpPr>
      </xdr:nvSpPr>
      <xdr:spPr bwMode="auto">
        <a:xfrm>
          <a:off x="1339850" y="34544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32</xdr:row>
      <xdr:rowOff>0</xdr:rowOff>
    </xdr:from>
    <xdr:ext cx="85725" cy="123825"/>
    <xdr:sp macro="" textlink="">
      <xdr:nvSpPr>
        <xdr:cNvPr id="37" name="Text Box 422">
          <a:extLst>
            <a:ext uri="{FF2B5EF4-FFF2-40B4-BE49-F238E27FC236}">
              <a16:creationId xmlns:a16="http://schemas.microsoft.com/office/drawing/2014/main" id="{699D9F30-D896-9946-B03C-B3E0816487A3}"/>
            </a:ext>
          </a:extLst>
        </xdr:cNvPr>
        <xdr:cNvSpPr txBox="1">
          <a:spLocks noChangeArrowheads="1"/>
        </xdr:cNvSpPr>
      </xdr:nvSpPr>
      <xdr:spPr bwMode="auto">
        <a:xfrm>
          <a:off x="1339850" y="34544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32</xdr:row>
      <xdr:rowOff>0</xdr:rowOff>
    </xdr:from>
    <xdr:ext cx="85725" cy="12382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5E79CD2B-4BDC-3B44-BF27-BFF708229716}"/>
            </a:ext>
          </a:extLst>
        </xdr:cNvPr>
        <xdr:cNvSpPr txBox="1">
          <a:spLocks noChangeArrowheads="1"/>
        </xdr:cNvSpPr>
      </xdr:nvSpPr>
      <xdr:spPr bwMode="auto">
        <a:xfrm>
          <a:off x="1339850" y="34544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32</xdr:row>
      <xdr:rowOff>0</xdr:rowOff>
    </xdr:from>
    <xdr:ext cx="85725" cy="123825"/>
    <xdr:sp macro="" textlink="">
      <xdr:nvSpPr>
        <xdr:cNvPr id="39" name="Text Box 421">
          <a:extLst>
            <a:ext uri="{FF2B5EF4-FFF2-40B4-BE49-F238E27FC236}">
              <a16:creationId xmlns:a16="http://schemas.microsoft.com/office/drawing/2014/main" id="{8655D814-B49D-D54A-94DE-1F0E38272F98}"/>
            </a:ext>
          </a:extLst>
        </xdr:cNvPr>
        <xdr:cNvSpPr txBox="1">
          <a:spLocks noChangeArrowheads="1"/>
        </xdr:cNvSpPr>
      </xdr:nvSpPr>
      <xdr:spPr bwMode="auto">
        <a:xfrm>
          <a:off x="1339850" y="34544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32</xdr:row>
      <xdr:rowOff>0</xdr:rowOff>
    </xdr:from>
    <xdr:ext cx="85725" cy="123825"/>
    <xdr:sp macro="" textlink="">
      <xdr:nvSpPr>
        <xdr:cNvPr id="40" name="Text Box 422">
          <a:extLst>
            <a:ext uri="{FF2B5EF4-FFF2-40B4-BE49-F238E27FC236}">
              <a16:creationId xmlns:a16="http://schemas.microsoft.com/office/drawing/2014/main" id="{9DD28A67-6887-8C45-BD15-870AD6DB624B}"/>
            </a:ext>
          </a:extLst>
        </xdr:cNvPr>
        <xdr:cNvSpPr txBox="1">
          <a:spLocks noChangeArrowheads="1"/>
        </xdr:cNvSpPr>
      </xdr:nvSpPr>
      <xdr:spPr bwMode="auto">
        <a:xfrm>
          <a:off x="1339850" y="34544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32</xdr:row>
      <xdr:rowOff>0</xdr:rowOff>
    </xdr:from>
    <xdr:ext cx="85725" cy="12382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10372533-57B9-054E-995D-C516E415A20F}"/>
            </a:ext>
          </a:extLst>
        </xdr:cNvPr>
        <xdr:cNvSpPr txBox="1">
          <a:spLocks noChangeArrowheads="1"/>
        </xdr:cNvSpPr>
      </xdr:nvSpPr>
      <xdr:spPr bwMode="auto">
        <a:xfrm>
          <a:off x="1339850" y="34544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32</xdr:row>
      <xdr:rowOff>0</xdr:rowOff>
    </xdr:from>
    <xdr:ext cx="85725" cy="123825"/>
    <xdr:sp macro="" textlink="">
      <xdr:nvSpPr>
        <xdr:cNvPr id="42" name="Text Box 421">
          <a:extLst>
            <a:ext uri="{FF2B5EF4-FFF2-40B4-BE49-F238E27FC236}">
              <a16:creationId xmlns:a16="http://schemas.microsoft.com/office/drawing/2014/main" id="{29191313-7C1D-CE4C-8314-EB422A286648}"/>
            </a:ext>
          </a:extLst>
        </xdr:cNvPr>
        <xdr:cNvSpPr txBox="1">
          <a:spLocks noChangeArrowheads="1"/>
        </xdr:cNvSpPr>
      </xdr:nvSpPr>
      <xdr:spPr bwMode="auto">
        <a:xfrm>
          <a:off x="1339850" y="34544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32</xdr:row>
      <xdr:rowOff>0</xdr:rowOff>
    </xdr:from>
    <xdr:ext cx="85725" cy="123825"/>
    <xdr:sp macro="" textlink="">
      <xdr:nvSpPr>
        <xdr:cNvPr id="43" name="Text Box 422">
          <a:extLst>
            <a:ext uri="{FF2B5EF4-FFF2-40B4-BE49-F238E27FC236}">
              <a16:creationId xmlns:a16="http://schemas.microsoft.com/office/drawing/2014/main" id="{103ADAA3-D97F-9042-A761-806B40162D9B}"/>
            </a:ext>
          </a:extLst>
        </xdr:cNvPr>
        <xdr:cNvSpPr txBox="1">
          <a:spLocks noChangeArrowheads="1"/>
        </xdr:cNvSpPr>
      </xdr:nvSpPr>
      <xdr:spPr bwMode="auto">
        <a:xfrm>
          <a:off x="1339850" y="34544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32</xdr:row>
      <xdr:rowOff>0</xdr:rowOff>
    </xdr:from>
    <xdr:ext cx="85725" cy="12382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116CD102-430C-644F-8686-5885FD2702F3}"/>
            </a:ext>
          </a:extLst>
        </xdr:cNvPr>
        <xdr:cNvSpPr txBox="1">
          <a:spLocks noChangeArrowheads="1"/>
        </xdr:cNvSpPr>
      </xdr:nvSpPr>
      <xdr:spPr bwMode="auto">
        <a:xfrm>
          <a:off x="1339850" y="34544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32</xdr:row>
      <xdr:rowOff>0</xdr:rowOff>
    </xdr:from>
    <xdr:ext cx="85725" cy="123825"/>
    <xdr:sp macro="" textlink="">
      <xdr:nvSpPr>
        <xdr:cNvPr id="45" name="Text Box 421">
          <a:extLst>
            <a:ext uri="{FF2B5EF4-FFF2-40B4-BE49-F238E27FC236}">
              <a16:creationId xmlns:a16="http://schemas.microsoft.com/office/drawing/2014/main" id="{E8BE411D-82D6-1A4B-AABA-B28E3C6EA952}"/>
            </a:ext>
          </a:extLst>
        </xdr:cNvPr>
        <xdr:cNvSpPr txBox="1">
          <a:spLocks noChangeArrowheads="1"/>
        </xdr:cNvSpPr>
      </xdr:nvSpPr>
      <xdr:spPr bwMode="auto">
        <a:xfrm>
          <a:off x="1339850" y="34544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32</xdr:row>
      <xdr:rowOff>0</xdr:rowOff>
    </xdr:from>
    <xdr:ext cx="85725" cy="123825"/>
    <xdr:sp macro="" textlink="">
      <xdr:nvSpPr>
        <xdr:cNvPr id="46" name="Text Box 422">
          <a:extLst>
            <a:ext uri="{FF2B5EF4-FFF2-40B4-BE49-F238E27FC236}">
              <a16:creationId xmlns:a16="http://schemas.microsoft.com/office/drawing/2014/main" id="{390E71D4-B3A1-6641-AEEF-0F2AA2F44488}"/>
            </a:ext>
          </a:extLst>
        </xdr:cNvPr>
        <xdr:cNvSpPr txBox="1">
          <a:spLocks noChangeArrowheads="1"/>
        </xdr:cNvSpPr>
      </xdr:nvSpPr>
      <xdr:spPr bwMode="auto">
        <a:xfrm>
          <a:off x="1339850" y="34544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32</xdr:row>
      <xdr:rowOff>0</xdr:rowOff>
    </xdr:from>
    <xdr:ext cx="85725" cy="12382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5DBE2DD9-A14A-2246-98C1-CAC7C014E144}"/>
            </a:ext>
          </a:extLst>
        </xdr:cNvPr>
        <xdr:cNvSpPr txBox="1">
          <a:spLocks noChangeArrowheads="1"/>
        </xdr:cNvSpPr>
      </xdr:nvSpPr>
      <xdr:spPr bwMode="auto">
        <a:xfrm>
          <a:off x="1339850" y="34544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32</xdr:row>
      <xdr:rowOff>0</xdr:rowOff>
    </xdr:from>
    <xdr:ext cx="85725" cy="123825"/>
    <xdr:sp macro="" textlink="">
      <xdr:nvSpPr>
        <xdr:cNvPr id="48" name="Text Box 421">
          <a:extLst>
            <a:ext uri="{FF2B5EF4-FFF2-40B4-BE49-F238E27FC236}">
              <a16:creationId xmlns:a16="http://schemas.microsoft.com/office/drawing/2014/main" id="{AB1140F4-8312-364A-BA15-368D3EE6FA2D}"/>
            </a:ext>
          </a:extLst>
        </xdr:cNvPr>
        <xdr:cNvSpPr txBox="1">
          <a:spLocks noChangeArrowheads="1"/>
        </xdr:cNvSpPr>
      </xdr:nvSpPr>
      <xdr:spPr bwMode="auto">
        <a:xfrm>
          <a:off x="1339850" y="34544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32</xdr:row>
      <xdr:rowOff>0</xdr:rowOff>
    </xdr:from>
    <xdr:ext cx="85725" cy="123825"/>
    <xdr:sp macro="" textlink="">
      <xdr:nvSpPr>
        <xdr:cNvPr id="49" name="Text Box 422">
          <a:extLst>
            <a:ext uri="{FF2B5EF4-FFF2-40B4-BE49-F238E27FC236}">
              <a16:creationId xmlns:a16="http://schemas.microsoft.com/office/drawing/2014/main" id="{D6A4599B-D99C-8947-9F8C-AA917BF1BC25}"/>
            </a:ext>
          </a:extLst>
        </xdr:cNvPr>
        <xdr:cNvSpPr txBox="1">
          <a:spLocks noChangeArrowheads="1"/>
        </xdr:cNvSpPr>
      </xdr:nvSpPr>
      <xdr:spPr bwMode="auto">
        <a:xfrm>
          <a:off x="1339850" y="34544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45</xdr:row>
      <xdr:rowOff>0</xdr:rowOff>
    </xdr:from>
    <xdr:ext cx="85725" cy="12382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48F2872-6DD7-B64E-8431-365E2C751C1B}"/>
            </a:ext>
          </a:extLst>
        </xdr:cNvPr>
        <xdr:cNvSpPr txBox="1">
          <a:spLocks noChangeArrowheads="1"/>
        </xdr:cNvSpPr>
      </xdr:nvSpPr>
      <xdr:spPr bwMode="auto">
        <a:xfrm>
          <a:off x="1339850" y="58293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45</xdr:row>
      <xdr:rowOff>0</xdr:rowOff>
    </xdr:from>
    <xdr:ext cx="85725" cy="123825"/>
    <xdr:sp macro="" textlink="">
      <xdr:nvSpPr>
        <xdr:cNvPr id="51" name="Text Box 421">
          <a:extLst>
            <a:ext uri="{FF2B5EF4-FFF2-40B4-BE49-F238E27FC236}">
              <a16:creationId xmlns:a16="http://schemas.microsoft.com/office/drawing/2014/main" id="{C90849F1-C62E-4D4B-9EB2-2389118AC28A}"/>
            </a:ext>
          </a:extLst>
        </xdr:cNvPr>
        <xdr:cNvSpPr txBox="1">
          <a:spLocks noChangeArrowheads="1"/>
        </xdr:cNvSpPr>
      </xdr:nvSpPr>
      <xdr:spPr bwMode="auto">
        <a:xfrm>
          <a:off x="1339850" y="58293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45</xdr:row>
      <xdr:rowOff>0</xdr:rowOff>
    </xdr:from>
    <xdr:ext cx="85725" cy="123825"/>
    <xdr:sp macro="" textlink="">
      <xdr:nvSpPr>
        <xdr:cNvPr id="52" name="Text Box 422">
          <a:extLst>
            <a:ext uri="{FF2B5EF4-FFF2-40B4-BE49-F238E27FC236}">
              <a16:creationId xmlns:a16="http://schemas.microsoft.com/office/drawing/2014/main" id="{03500541-448E-D441-9F90-ADBF2F826840}"/>
            </a:ext>
          </a:extLst>
        </xdr:cNvPr>
        <xdr:cNvSpPr txBox="1">
          <a:spLocks noChangeArrowheads="1"/>
        </xdr:cNvSpPr>
      </xdr:nvSpPr>
      <xdr:spPr bwMode="auto">
        <a:xfrm>
          <a:off x="1339850" y="58293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45</xdr:row>
      <xdr:rowOff>0</xdr:rowOff>
    </xdr:from>
    <xdr:ext cx="85725" cy="12382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91900DD1-E9E7-2E4D-8F3D-8AE0B267716F}"/>
            </a:ext>
          </a:extLst>
        </xdr:cNvPr>
        <xdr:cNvSpPr txBox="1">
          <a:spLocks noChangeArrowheads="1"/>
        </xdr:cNvSpPr>
      </xdr:nvSpPr>
      <xdr:spPr bwMode="auto">
        <a:xfrm>
          <a:off x="1339850" y="58293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45</xdr:row>
      <xdr:rowOff>0</xdr:rowOff>
    </xdr:from>
    <xdr:ext cx="85725" cy="123825"/>
    <xdr:sp macro="" textlink="">
      <xdr:nvSpPr>
        <xdr:cNvPr id="54" name="Text Box 421">
          <a:extLst>
            <a:ext uri="{FF2B5EF4-FFF2-40B4-BE49-F238E27FC236}">
              <a16:creationId xmlns:a16="http://schemas.microsoft.com/office/drawing/2014/main" id="{AE24A338-517C-4547-86F6-7BA778E2D274}"/>
            </a:ext>
          </a:extLst>
        </xdr:cNvPr>
        <xdr:cNvSpPr txBox="1">
          <a:spLocks noChangeArrowheads="1"/>
        </xdr:cNvSpPr>
      </xdr:nvSpPr>
      <xdr:spPr bwMode="auto">
        <a:xfrm>
          <a:off x="1339850" y="58293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45</xdr:row>
      <xdr:rowOff>0</xdr:rowOff>
    </xdr:from>
    <xdr:ext cx="85725" cy="123825"/>
    <xdr:sp macro="" textlink="">
      <xdr:nvSpPr>
        <xdr:cNvPr id="55" name="Text Box 422">
          <a:extLst>
            <a:ext uri="{FF2B5EF4-FFF2-40B4-BE49-F238E27FC236}">
              <a16:creationId xmlns:a16="http://schemas.microsoft.com/office/drawing/2014/main" id="{72A59519-8F44-6446-A8F3-498DFD8DDA9B}"/>
            </a:ext>
          </a:extLst>
        </xdr:cNvPr>
        <xdr:cNvSpPr txBox="1">
          <a:spLocks noChangeArrowheads="1"/>
        </xdr:cNvSpPr>
      </xdr:nvSpPr>
      <xdr:spPr bwMode="auto">
        <a:xfrm>
          <a:off x="1339850" y="58293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45</xdr:row>
      <xdr:rowOff>0</xdr:rowOff>
    </xdr:from>
    <xdr:ext cx="85725" cy="12382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7FD72B06-5639-9641-835B-AE7FEE89499E}"/>
            </a:ext>
          </a:extLst>
        </xdr:cNvPr>
        <xdr:cNvSpPr txBox="1">
          <a:spLocks noChangeArrowheads="1"/>
        </xdr:cNvSpPr>
      </xdr:nvSpPr>
      <xdr:spPr bwMode="auto">
        <a:xfrm>
          <a:off x="1339850" y="58293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45</xdr:row>
      <xdr:rowOff>0</xdr:rowOff>
    </xdr:from>
    <xdr:ext cx="85725" cy="123825"/>
    <xdr:sp macro="" textlink="">
      <xdr:nvSpPr>
        <xdr:cNvPr id="57" name="Text Box 421">
          <a:extLst>
            <a:ext uri="{FF2B5EF4-FFF2-40B4-BE49-F238E27FC236}">
              <a16:creationId xmlns:a16="http://schemas.microsoft.com/office/drawing/2014/main" id="{DDD4B35D-4BEF-154C-9CE0-5DBC695B382A}"/>
            </a:ext>
          </a:extLst>
        </xdr:cNvPr>
        <xdr:cNvSpPr txBox="1">
          <a:spLocks noChangeArrowheads="1"/>
        </xdr:cNvSpPr>
      </xdr:nvSpPr>
      <xdr:spPr bwMode="auto">
        <a:xfrm>
          <a:off x="1339850" y="58293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45</xdr:row>
      <xdr:rowOff>0</xdr:rowOff>
    </xdr:from>
    <xdr:ext cx="85725" cy="123825"/>
    <xdr:sp macro="" textlink="">
      <xdr:nvSpPr>
        <xdr:cNvPr id="58" name="Text Box 422">
          <a:extLst>
            <a:ext uri="{FF2B5EF4-FFF2-40B4-BE49-F238E27FC236}">
              <a16:creationId xmlns:a16="http://schemas.microsoft.com/office/drawing/2014/main" id="{6DF36987-13E1-FE46-9532-C0AAF37FAF9B}"/>
            </a:ext>
          </a:extLst>
        </xdr:cNvPr>
        <xdr:cNvSpPr txBox="1">
          <a:spLocks noChangeArrowheads="1"/>
        </xdr:cNvSpPr>
      </xdr:nvSpPr>
      <xdr:spPr bwMode="auto">
        <a:xfrm>
          <a:off x="1339850" y="58293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45</xdr:row>
      <xdr:rowOff>0</xdr:rowOff>
    </xdr:from>
    <xdr:ext cx="85725" cy="12382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224A8A7E-41F4-1748-83BB-17F960FE6244}"/>
            </a:ext>
          </a:extLst>
        </xdr:cNvPr>
        <xdr:cNvSpPr txBox="1">
          <a:spLocks noChangeArrowheads="1"/>
        </xdr:cNvSpPr>
      </xdr:nvSpPr>
      <xdr:spPr bwMode="auto">
        <a:xfrm>
          <a:off x="1339850" y="58293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45</xdr:row>
      <xdr:rowOff>0</xdr:rowOff>
    </xdr:from>
    <xdr:ext cx="85725" cy="123825"/>
    <xdr:sp macro="" textlink="">
      <xdr:nvSpPr>
        <xdr:cNvPr id="60" name="Text Box 421">
          <a:extLst>
            <a:ext uri="{FF2B5EF4-FFF2-40B4-BE49-F238E27FC236}">
              <a16:creationId xmlns:a16="http://schemas.microsoft.com/office/drawing/2014/main" id="{3F422226-CFED-6849-BCB6-3A17197D6860}"/>
            </a:ext>
          </a:extLst>
        </xdr:cNvPr>
        <xdr:cNvSpPr txBox="1">
          <a:spLocks noChangeArrowheads="1"/>
        </xdr:cNvSpPr>
      </xdr:nvSpPr>
      <xdr:spPr bwMode="auto">
        <a:xfrm>
          <a:off x="1339850" y="58293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45</xdr:row>
      <xdr:rowOff>0</xdr:rowOff>
    </xdr:from>
    <xdr:ext cx="85725" cy="123825"/>
    <xdr:sp macro="" textlink="">
      <xdr:nvSpPr>
        <xdr:cNvPr id="61" name="Text Box 422">
          <a:extLst>
            <a:ext uri="{FF2B5EF4-FFF2-40B4-BE49-F238E27FC236}">
              <a16:creationId xmlns:a16="http://schemas.microsoft.com/office/drawing/2014/main" id="{94C4BF22-B937-ED41-98C8-6B661F7D2189}"/>
            </a:ext>
          </a:extLst>
        </xdr:cNvPr>
        <xdr:cNvSpPr txBox="1">
          <a:spLocks noChangeArrowheads="1"/>
        </xdr:cNvSpPr>
      </xdr:nvSpPr>
      <xdr:spPr bwMode="auto">
        <a:xfrm>
          <a:off x="1339850" y="58293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45</xdr:row>
      <xdr:rowOff>0</xdr:rowOff>
    </xdr:from>
    <xdr:ext cx="85725" cy="12382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D06FFB92-90C8-C143-911A-A2434756B7AB}"/>
            </a:ext>
          </a:extLst>
        </xdr:cNvPr>
        <xdr:cNvSpPr txBox="1">
          <a:spLocks noChangeArrowheads="1"/>
        </xdr:cNvSpPr>
      </xdr:nvSpPr>
      <xdr:spPr bwMode="auto">
        <a:xfrm>
          <a:off x="1339850" y="58293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45</xdr:row>
      <xdr:rowOff>0</xdr:rowOff>
    </xdr:from>
    <xdr:ext cx="85725" cy="123825"/>
    <xdr:sp macro="" textlink="">
      <xdr:nvSpPr>
        <xdr:cNvPr id="63" name="Text Box 421">
          <a:extLst>
            <a:ext uri="{FF2B5EF4-FFF2-40B4-BE49-F238E27FC236}">
              <a16:creationId xmlns:a16="http://schemas.microsoft.com/office/drawing/2014/main" id="{AF68FD5B-8FC6-EB40-9EAC-C877F54C48E1}"/>
            </a:ext>
          </a:extLst>
        </xdr:cNvPr>
        <xdr:cNvSpPr txBox="1">
          <a:spLocks noChangeArrowheads="1"/>
        </xdr:cNvSpPr>
      </xdr:nvSpPr>
      <xdr:spPr bwMode="auto">
        <a:xfrm>
          <a:off x="1339850" y="58293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45</xdr:row>
      <xdr:rowOff>0</xdr:rowOff>
    </xdr:from>
    <xdr:ext cx="85725" cy="123825"/>
    <xdr:sp macro="" textlink="">
      <xdr:nvSpPr>
        <xdr:cNvPr id="64" name="Text Box 422">
          <a:extLst>
            <a:ext uri="{FF2B5EF4-FFF2-40B4-BE49-F238E27FC236}">
              <a16:creationId xmlns:a16="http://schemas.microsoft.com/office/drawing/2014/main" id="{2FF1F332-BFA3-B04E-8F72-B5990D0D1664}"/>
            </a:ext>
          </a:extLst>
        </xdr:cNvPr>
        <xdr:cNvSpPr txBox="1">
          <a:spLocks noChangeArrowheads="1"/>
        </xdr:cNvSpPr>
      </xdr:nvSpPr>
      <xdr:spPr bwMode="auto">
        <a:xfrm>
          <a:off x="1339850" y="58293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45</xdr:row>
      <xdr:rowOff>0</xdr:rowOff>
    </xdr:from>
    <xdr:ext cx="85725" cy="12382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2D2F415B-F465-B34E-AEFF-DE6085177443}"/>
            </a:ext>
          </a:extLst>
        </xdr:cNvPr>
        <xdr:cNvSpPr txBox="1">
          <a:spLocks noChangeArrowheads="1"/>
        </xdr:cNvSpPr>
      </xdr:nvSpPr>
      <xdr:spPr bwMode="auto">
        <a:xfrm>
          <a:off x="1339850" y="58293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45</xdr:row>
      <xdr:rowOff>0</xdr:rowOff>
    </xdr:from>
    <xdr:ext cx="85725" cy="123825"/>
    <xdr:sp macro="" textlink="">
      <xdr:nvSpPr>
        <xdr:cNvPr id="66" name="Text Box 421">
          <a:extLst>
            <a:ext uri="{FF2B5EF4-FFF2-40B4-BE49-F238E27FC236}">
              <a16:creationId xmlns:a16="http://schemas.microsoft.com/office/drawing/2014/main" id="{445D4E66-A141-EC43-BBD8-8DBF3486F28C}"/>
            </a:ext>
          </a:extLst>
        </xdr:cNvPr>
        <xdr:cNvSpPr txBox="1">
          <a:spLocks noChangeArrowheads="1"/>
        </xdr:cNvSpPr>
      </xdr:nvSpPr>
      <xdr:spPr bwMode="auto">
        <a:xfrm>
          <a:off x="1339850" y="58293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45</xdr:row>
      <xdr:rowOff>0</xdr:rowOff>
    </xdr:from>
    <xdr:ext cx="85725" cy="123825"/>
    <xdr:sp macro="" textlink="">
      <xdr:nvSpPr>
        <xdr:cNvPr id="67" name="Text Box 422">
          <a:extLst>
            <a:ext uri="{FF2B5EF4-FFF2-40B4-BE49-F238E27FC236}">
              <a16:creationId xmlns:a16="http://schemas.microsoft.com/office/drawing/2014/main" id="{4738ADF7-C62F-A149-BAEE-E2B8F1F8DF2E}"/>
            </a:ext>
          </a:extLst>
        </xdr:cNvPr>
        <xdr:cNvSpPr txBox="1">
          <a:spLocks noChangeArrowheads="1"/>
        </xdr:cNvSpPr>
      </xdr:nvSpPr>
      <xdr:spPr bwMode="auto">
        <a:xfrm>
          <a:off x="1339850" y="58293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45</xdr:row>
      <xdr:rowOff>0</xdr:rowOff>
    </xdr:from>
    <xdr:ext cx="85725" cy="12382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127BDB58-D2A9-EC42-9A93-74A09E00B2F1}"/>
            </a:ext>
          </a:extLst>
        </xdr:cNvPr>
        <xdr:cNvSpPr txBox="1">
          <a:spLocks noChangeArrowheads="1"/>
        </xdr:cNvSpPr>
      </xdr:nvSpPr>
      <xdr:spPr bwMode="auto">
        <a:xfrm>
          <a:off x="1339850" y="58293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45</xdr:row>
      <xdr:rowOff>0</xdr:rowOff>
    </xdr:from>
    <xdr:ext cx="85725" cy="123825"/>
    <xdr:sp macro="" textlink="">
      <xdr:nvSpPr>
        <xdr:cNvPr id="69" name="Text Box 421">
          <a:extLst>
            <a:ext uri="{FF2B5EF4-FFF2-40B4-BE49-F238E27FC236}">
              <a16:creationId xmlns:a16="http://schemas.microsoft.com/office/drawing/2014/main" id="{3652FA03-25A5-4A48-8ADF-4766115A27BD}"/>
            </a:ext>
          </a:extLst>
        </xdr:cNvPr>
        <xdr:cNvSpPr txBox="1">
          <a:spLocks noChangeArrowheads="1"/>
        </xdr:cNvSpPr>
      </xdr:nvSpPr>
      <xdr:spPr bwMode="auto">
        <a:xfrm>
          <a:off x="1339850" y="58293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45</xdr:row>
      <xdr:rowOff>0</xdr:rowOff>
    </xdr:from>
    <xdr:ext cx="85725" cy="123825"/>
    <xdr:sp macro="" textlink="">
      <xdr:nvSpPr>
        <xdr:cNvPr id="70" name="Text Box 422">
          <a:extLst>
            <a:ext uri="{FF2B5EF4-FFF2-40B4-BE49-F238E27FC236}">
              <a16:creationId xmlns:a16="http://schemas.microsoft.com/office/drawing/2014/main" id="{10F71F71-CA83-8E40-A50F-C441E85D471F}"/>
            </a:ext>
          </a:extLst>
        </xdr:cNvPr>
        <xdr:cNvSpPr txBox="1">
          <a:spLocks noChangeArrowheads="1"/>
        </xdr:cNvSpPr>
      </xdr:nvSpPr>
      <xdr:spPr bwMode="auto">
        <a:xfrm>
          <a:off x="1339850" y="58293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514350</xdr:colOff>
      <xdr:row>45</xdr:row>
      <xdr:rowOff>0</xdr:rowOff>
    </xdr:from>
    <xdr:ext cx="85725" cy="12382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D9B2D7E3-3B79-7041-BF01-5217FA27A215}"/>
            </a:ext>
          </a:extLst>
        </xdr:cNvPr>
        <xdr:cNvSpPr txBox="1">
          <a:spLocks noChangeArrowheads="1"/>
        </xdr:cNvSpPr>
      </xdr:nvSpPr>
      <xdr:spPr bwMode="auto">
        <a:xfrm>
          <a:off x="1339850" y="5829300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263338</xdr:colOff>
      <xdr:row>45</xdr:row>
      <xdr:rowOff>26894</xdr:rowOff>
    </xdr:from>
    <xdr:ext cx="85725" cy="123825"/>
    <xdr:sp macro="" textlink="">
      <xdr:nvSpPr>
        <xdr:cNvPr id="72" name="Text Box 421">
          <a:extLst>
            <a:ext uri="{FF2B5EF4-FFF2-40B4-BE49-F238E27FC236}">
              <a16:creationId xmlns:a16="http://schemas.microsoft.com/office/drawing/2014/main" id="{2E034BC8-34C0-CB4C-9189-8A6C77EB9200}"/>
            </a:ext>
          </a:extLst>
        </xdr:cNvPr>
        <xdr:cNvSpPr txBox="1">
          <a:spLocks noChangeArrowheads="1"/>
        </xdr:cNvSpPr>
      </xdr:nvSpPr>
      <xdr:spPr bwMode="auto">
        <a:xfrm>
          <a:off x="1088838" y="5856194"/>
          <a:ext cx="85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02056-5EAF-ED49-A7AD-99AF15895674}">
  <dimension ref="A2:U19"/>
  <sheetViews>
    <sheetView workbookViewId="0">
      <selection activeCell="N15" sqref="N15"/>
    </sheetView>
  </sheetViews>
  <sheetFormatPr baseColWidth="10" defaultRowHeight="16" x14ac:dyDescent="0.2"/>
  <cols>
    <col min="1" max="1" width="25.5" customWidth="1"/>
    <col min="4" max="4" width="18.5" customWidth="1"/>
    <col min="7" max="7" width="18.5" customWidth="1"/>
    <col min="8" max="8" width="13.1640625" customWidth="1"/>
    <col min="10" max="10" width="21" customWidth="1"/>
  </cols>
  <sheetData>
    <row r="2" spans="1:21" x14ac:dyDescent="0.2">
      <c r="A2" s="200" t="s">
        <v>3989</v>
      </c>
      <c r="B2" s="338" t="s">
        <v>3990</v>
      </c>
      <c r="C2" s="338"/>
      <c r="D2" s="54"/>
      <c r="E2" s="338" t="s">
        <v>3990</v>
      </c>
      <c r="F2" s="338"/>
      <c r="G2" s="54"/>
      <c r="H2" s="338" t="s">
        <v>3990</v>
      </c>
      <c r="I2" s="338"/>
      <c r="J2" s="54"/>
      <c r="K2" s="338" t="s">
        <v>3990</v>
      </c>
      <c r="L2" s="338"/>
      <c r="M2" s="201"/>
      <c r="N2" s="338" t="s">
        <v>3990</v>
      </c>
      <c r="O2" s="338"/>
      <c r="P2" s="201"/>
      <c r="Q2" s="338" t="s">
        <v>3990</v>
      </c>
      <c r="R2" s="338"/>
      <c r="S2" s="201"/>
      <c r="T2" s="338" t="s">
        <v>3990</v>
      </c>
      <c r="U2" s="338"/>
    </row>
    <row r="3" spans="1:21" x14ac:dyDescent="0.2">
      <c r="B3" s="54" t="s">
        <v>3991</v>
      </c>
      <c r="C3" s="54" t="s">
        <v>3992</v>
      </c>
      <c r="D3" s="54"/>
      <c r="E3" s="54" t="s">
        <v>3991</v>
      </c>
      <c r="F3" s="54" t="s">
        <v>3992</v>
      </c>
      <c r="G3" s="54"/>
      <c r="H3" s="54" t="s">
        <v>3991</v>
      </c>
      <c r="I3" s="54" t="s">
        <v>3992</v>
      </c>
      <c r="J3" s="54"/>
      <c r="K3" s="54" t="s">
        <v>3991</v>
      </c>
      <c r="L3" s="54" t="s">
        <v>3992</v>
      </c>
      <c r="M3" s="201"/>
      <c r="N3" s="54" t="s">
        <v>3991</v>
      </c>
      <c r="O3" s="54" t="s">
        <v>3992</v>
      </c>
      <c r="P3" s="201"/>
      <c r="Q3" s="54" t="s">
        <v>3991</v>
      </c>
      <c r="R3" s="54" t="s">
        <v>3992</v>
      </c>
      <c r="S3" s="201"/>
      <c r="T3" s="54" t="s">
        <v>3991</v>
      </c>
      <c r="U3" s="54" t="s">
        <v>3992</v>
      </c>
    </row>
    <row r="4" spans="1:21" x14ac:dyDescent="0.2">
      <c r="A4" s="1" t="s">
        <v>435</v>
      </c>
      <c r="B4" s="1">
        <v>17.2</v>
      </c>
      <c r="C4" s="1">
        <v>40.200000000000003</v>
      </c>
      <c r="D4" s="1" t="s">
        <v>430</v>
      </c>
      <c r="E4" s="1">
        <v>4.7300000000000004</v>
      </c>
      <c r="F4" s="1">
        <v>31.2</v>
      </c>
      <c r="G4" s="1" t="s">
        <v>431</v>
      </c>
      <c r="H4" s="1">
        <v>1.95</v>
      </c>
      <c r="I4" s="1">
        <v>20.2</v>
      </c>
      <c r="J4" s="1" t="s">
        <v>436</v>
      </c>
      <c r="K4" s="1">
        <v>0.13</v>
      </c>
      <c r="L4" s="1">
        <v>42.9</v>
      </c>
      <c r="M4" s="1" t="s">
        <v>433</v>
      </c>
      <c r="N4" s="1">
        <v>0.13</v>
      </c>
      <c r="O4" s="1">
        <v>20.9</v>
      </c>
      <c r="P4" t="s">
        <v>432</v>
      </c>
      <c r="Q4">
        <v>0.78</v>
      </c>
      <c r="R4">
        <v>12</v>
      </c>
      <c r="S4" t="s">
        <v>434</v>
      </c>
      <c r="T4">
        <v>0.88</v>
      </c>
      <c r="U4">
        <v>2.5499999999999998</v>
      </c>
    </row>
    <row r="5" spans="1:21" x14ac:dyDescent="0.2">
      <c r="A5" s="1" t="s">
        <v>442</v>
      </c>
      <c r="B5" s="1">
        <v>14.6</v>
      </c>
      <c r="C5" s="1">
        <v>49.4</v>
      </c>
      <c r="D5" s="1" t="s">
        <v>445</v>
      </c>
      <c r="E5" s="1">
        <v>6.39</v>
      </c>
      <c r="F5" s="1">
        <v>28.5</v>
      </c>
      <c r="G5" s="1" t="s">
        <v>440</v>
      </c>
      <c r="H5" s="1">
        <v>9.14</v>
      </c>
      <c r="I5" s="1">
        <v>28.7</v>
      </c>
      <c r="J5" s="1" t="s">
        <v>439</v>
      </c>
      <c r="K5" s="1">
        <v>0.56000000000000005</v>
      </c>
      <c r="L5" s="1">
        <v>48.3</v>
      </c>
      <c r="M5" s="1" t="s">
        <v>443</v>
      </c>
      <c r="N5" s="1">
        <v>0</v>
      </c>
      <c r="O5" s="1">
        <v>19.899999999999999</v>
      </c>
      <c r="P5" t="s">
        <v>441</v>
      </c>
      <c r="Q5">
        <v>1.96</v>
      </c>
      <c r="R5">
        <v>10.8</v>
      </c>
      <c r="S5" t="s">
        <v>444</v>
      </c>
      <c r="T5">
        <v>1.56</v>
      </c>
      <c r="U5">
        <v>4.12</v>
      </c>
    </row>
    <row r="6" spans="1:21" x14ac:dyDescent="0.2">
      <c r="A6" s="1" t="s">
        <v>428</v>
      </c>
      <c r="B6" s="1">
        <v>4.12</v>
      </c>
      <c r="C6" s="1">
        <v>16.600000000000001</v>
      </c>
      <c r="D6" t="s">
        <v>426</v>
      </c>
      <c r="E6" s="1">
        <v>6.3</v>
      </c>
      <c r="F6" s="1">
        <v>60.7</v>
      </c>
      <c r="G6" s="1" t="s">
        <v>418</v>
      </c>
      <c r="H6" s="1">
        <v>1.62</v>
      </c>
      <c r="I6" s="1">
        <v>22.4</v>
      </c>
      <c r="J6" s="1" t="s">
        <v>437</v>
      </c>
      <c r="K6" s="1">
        <v>0.26</v>
      </c>
      <c r="L6" s="1">
        <v>31.1</v>
      </c>
      <c r="M6" s="1" t="s">
        <v>422</v>
      </c>
      <c r="N6" s="1">
        <v>9.6000000000000002E-2</v>
      </c>
      <c r="O6" s="1">
        <v>25.2</v>
      </c>
      <c r="P6" t="s">
        <v>420</v>
      </c>
      <c r="Q6">
        <v>0.47</v>
      </c>
      <c r="R6">
        <v>10.8</v>
      </c>
      <c r="S6" t="s">
        <v>424</v>
      </c>
      <c r="T6">
        <v>2.2200000000000002</v>
      </c>
      <c r="U6">
        <v>8.14</v>
      </c>
    </row>
    <row r="7" spans="1:21" x14ac:dyDescent="0.2">
      <c r="A7" s="1" t="s">
        <v>429</v>
      </c>
      <c r="B7" s="1">
        <v>0.84</v>
      </c>
      <c r="C7" s="1">
        <v>3.56</v>
      </c>
      <c r="D7" t="s">
        <v>427</v>
      </c>
      <c r="E7" s="1">
        <v>2.31</v>
      </c>
      <c r="F7" s="1">
        <v>26</v>
      </c>
      <c r="G7" s="1" t="s">
        <v>419</v>
      </c>
      <c r="H7" s="1">
        <v>1.91</v>
      </c>
      <c r="I7" s="1">
        <v>11.2</v>
      </c>
      <c r="J7" s="1" t="s">
        <v>438</v>
      </c>
      <c r="K7" s="1">
        <v>0.39</v>
      </c>
      <c r="L7" s="1">
        <v>40.200000000000003</v>
      </c>
      <c r="M7" s="1" t="s">
        <v>423</v>
      </c>
      <c r="N7" s="1">
        <v>0.11</v>
      </c>
      <c r="O7" s="1">
        <v>39.200000000000003</v>
      </c>
      <c r="P7" t="s">
        <v>421</v>
      </c>
      <c r="Q7">
        <v>2.3199999999999998</v>
      </c>
      <c r="R7">
        <v>25.4</v>
      </c>
      <c r="S7" t="s">
        <v>425</v>
      </c>
      <c r="T7">
        <v>0.26</v>
      </c>
      <c r="U7">
        <v>1.17</v>
      </c>
    </row>
    <row r="8" spans="1:21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10" spans="1:21" x14ac:dyDescent="0.2">
      <c r="H10" s="297"/>
    </row>
    <row r="11" spans="1:21" x14ac:dyDescent="0.2">
      <c r="D11" s="1"/>
      <c r="E11" s="1"/>
    </row>
    <row r="12" spans="1:21" x14ac:dyDescent="0.2">
      <c r="D12" s="1"/>
      <c r="E12" s="1"/>
    </row>
    <row r="18" spans="7:7" x14ac:dyDescent="0.2">
      <c r="G18" s="297"/>
    </row>
    <row r="19" spans="7:7" x14ac:dyDescent="0.2">
      <c r="G19" s="297"/>
    </row>
  </sheetData>
  <mergeCells count="7">
    <mergeCell ref="T2:U2"/>
    <mergeCell ref="B2:C2"/>
    <mergeCell ref="E2:F2"/>
    <mergeCell ref="H2:I2"/>
    <mergeCell ref="K2:L2"/>
    <mergeCell ref="N2:O2"/>
    <mergeCell ref="Q2:R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CFCF-1052-FF4D-AE85-194A84854D0F}">
  <dimension ref="A1:G1373"/>
  <sheetViews>
    <sheetView topLeftCell="A1333" workbookViewId="0">
      <selection activeCell="A12" sqref="A12:F12"/>
    </sheetView>
  </sheetViews>
  <sheetFormatPr baseColWidth="10" defaultRowHeight="16" x14ac:dyDescent="0.2"/>
  <cols>
    <col min="1" max="1" width="65.1640625" customWidth="1"/>
    <col min="2" max="2" width="21.6640625" customWidth="1"/>
    <col min="5" max="5" width="16.1640625" customWidth="1"/>
    <col min="6" max="6" width="106.1640625" customWidth="1"/>
    <col min="7" max="7" width="54" customWidth="1"/>
  </cols>
  <sheetData>
    <row r="1" spans="1:7" x14ac:dyDescent="0.2">
      <c r="A1" s="362" t="s">
        <v>621</v>
      </c>
      <c r="B1" s="363"/>
      <c r="C1" s="363"/>
      <c r="D1" s="363"/>
      <c r="E1" s="363"/>
      <c r="F1" s="363"/>
      <c r="G1" s="363"/>
    </row>
    <row r="2" spans="1:7" x14ac:dyDescent="0.2">
      <c r="A2" s="213" t="s">
        <v>622</v>
      </c>
      <c r="B2" s="213" t="s">
        <v>623</v>
      </c>
      <c r="C2" s="213" t="s">
        <v>624</v>
      </c>
      <c r="D2" s="213" t="s">
        <v>625</v>
      </c>
      <c r="E2" s="213" t="s">
        <v>626</v>
      </c>
      <c r="F2" s="213" t="s">
        <v>627</v>
      </c>
      <c r="G2" s="213" t="s">
        <v>628</v>
      </c>
    </row>
    <row r="3" spans="1:7" x14ac:dyDescent="0.2">
      <c r="A3" s="200" t="s">
        <v>629</v>
      </c>
      <c r="B3" t="s">
        <v>630</v>
      </c>
      <c r="C3" s="214">
        <v>1.1100000000000001</v>
      </c>
      <c r="D3">
        <v>2.6999999999999999E-5</v>
      </c>
      <c r="E3">
        <v>17</v>
      </c>
      <c r="F3" t="s">
        <v>631</v>
      </c>
      <c r="G3" t="s">
        <v>629</v>
      </c>
    </row>
    <row r="4" spans="1:7" x14ac:dyDescent="0.2">
      <c r="A4" t="s">
        <v>632</v>
      </c>
      <c r="B4" t="s">
        <v>630</v>
      </c>
      <c r="C4" s="214">
        <v>1.1000000000000001</v>
      </c>
      <c r="D4">
        <v>8.2999999999999998E-5</v>
      </c>
      <c r="E4">
        <v>7</v>
      </c>
      <c r="F4" t="s">
        <v>633</v>
      </c>
      <c r="G4" t="s">
        <v>632</v>
      </c>
    </row>
    <row r="5" spans="1:7" x14ac:dyDescent="0.2">
      <c r="A5" t="s">
        <v>634</v>
      </c>
      <c r="B5" t="s">
        <v>630</v>
      </c>
      <c r="C5" s="214">
        <v>1.04</v>
      </c>
      <c r="D5">
        <v>1.8000000000000001E-4</v>
      </c>
      <c r="E5">
        <v>13</v>
      </c>
      <c r="F5" t="s">
        <v>635</v>
      </c>
      <c r="G5" t="s">
        <v>636</v>
      </c>
    </row>
    <row r="6" spans="1:7" x14ac:dyDescent="0.2">
      <c r="A6" t="s">
        <v>637</v>
      </c>
      <c r="B6" t="s">
        <v>630</v>
      </c>
      <c r="C6" s="214">
        <v>1.03</v>
      </c>
      <c r="D6">
        <v>8.7000000000000001E-5</v>
      </c>
      <c r="E6">
        <v>6</v>
      </c>
      <c r="F6" t="s">
        <v>638</v>
      </c>
      <c r="G6" t="s">
        <v>637</v>
      </c>
    </row>
    <row r="7" spans="1:7" x14ac:dyDescent="0.2">
      <c r="A7" t="s">
        <v>639</v>
      </c>
      <c r="B7" t="s">
        <v>630</v>
      </c>
      <c r="C7" s="214">
        <v>1</v>
      </c>
      <c r="D7">
        <v>1.1000000000000001E-3</v>
      </c>
      <c r="E7">
        <v>81</v>
      </c>
      <c r="F7" t="s">
        <v>640</v>
      </c>
      <c r="G7" t="s">
        <v>639</v>
      </c>
    </row>
    <row r="8" spans="1:7" x14ac:dyDescent="0.2">
      <c r="A8" t="s">
        <v>641</v>
      </c>
      <c r="B8" t="s">
        <v>630</v>
      </c>
      <c r="C8" s="214">
        <v>0.99</v>
      </c>
      <c r="D8">
        <v>1.9000000000000001E-4</v>
      </c>
      <c r="E8">
        <v>11</v>
      </c>
      <c r="F8" t="s">
        <v>642</v>
      </c>
      <c r="G8" t="s">
        <v>643</v>
      </c>
    </row>
    <row r="9" spans="1:7" x14ac:dyDescent="0.2">
      <c r="A9" t="s">
        <v>644</v>
      </c>
      <c r="B9" t="s">
        <v>630</v>
      </c>
      <c r="C9" s="214">
        <v>0.99</v>
      </c>
      <c r="D9">
        <v>3.6000000000000002E-4</v>
      </c>
      <c r="E9">
        <v>8</v>
      </c>
      <c r="F9" t="s">
        <v>645</v>
      </c>
      <c r="G9" t="s">
        <v>646</v>
      </c>
    </row>
    <row r="10" spans="1:7" x14ac:dyDescent="0.2">
      <c r="A10" t="s">
        <v>647</v>
      </c>
      <c r="B10" t="s">
        <v>630</v>
      </c>
      <c r="C10" s="214">
        <v>0.98</v>
      </c>
      <c r="D10">
        <v>4.2000000000000002E-4</v>
      </c>
      <c r="E10">
        <v>25</v>
      </c>
      <c r="F10" t="s">
        <v>648</v>
      </c>
      <c r="G10" t="s">
        <v>647</v>
      </c>
    </row>
    <row r="11" spans="1:7" x14ac:dyDescent="0.2">
      <c r="A11" t="s">
        <v>649</v>
      </c>
      <c r="B11" t="s">
        <v>630</v>
      </c>
      <c r="C11" s="214">
        <v>0.98</v>
      </c>
      <c r="D11">
        <v>2E-3</v>
      </c>
      <c r="E11">
        <v>9</v>
      </c>
      <c r="F11" t="s">
        <v>650</v>
      </c>
      <c r="G11" t="s">
        <v>651</v>
      </c>
    </row>
    <row r="12" spans="1:7" x14ac:dyDescent="0.2">
      <c r="A12" t="s">
        <v>652</v>
      </c>
      <c r="B12" t="s">
        <v>630</v>
      </c>
      <c r="C12" s="214">
        <v>0.96</v>
      </c>
      <c r="D12">
        <v>2.0000000000000001E-4</v>
      </c>
      <c r="E12">
        <v>15</v>
      </c>
      <c r="F12" t="s">
        <v>653</v>
      </c>
      <c r="G12" t="s">
        <v>652</v>
      </c>
    </row>
    <row r="13" spans="1:7" x14ac:dyDescent="0.2">
      <c r="A13" t="s">
        <v>654</v>
      </c>
      <c r="B13" t="s">
        <v>630</v>
      </c>
      <c r="C13" s="214">
        <v>0.96</v>
      </c>
      <c r="D13">
        <v>3.3E-4</v>
      </c>
      <c r="E13">
        <v>15</v>
      </c>
      <c r="F13" t="s">
        <v>655</v>
      </c>
      <c r="G13" t="s">
        <v>656</v>
      </c>
    </row>
    <row r="14" spans="1:7" x14ac:dyDescent="0.2">
      <c r="A14" t="s">
        <v>657</v>
      </c>
      <c r="B14" t="s">
        <v>630</v>
      </c>
      <c r="C14" s="214">
        <v>0.96</v>
      </c>
      <c r="D14">
        <v>7.2000000000000005E-4</v>
      </c>
      <c r="E14">
        <v>7</v>
      </c>
      <c r="F14" t="s">
        <v>658</v>
      </c>
      <c r="G14" t="s">
        <v>657</v>
      </c>
    </row>
    <row r="15" spans="1:7" x14ac:dyDescent="0.2">
      <c r="A15" t="s">
        <v>659</v>
      </c>
      <c r="B15" t="s">
        <v>630</v>
      </c>
      <c r="C15" s="214">
        <v>0.94</v>
      </c>
      <c r="D15">
        <v>5.5000000000000003E-4</v>
      </c>
      <c r="E15">
        <v>5</v>
      </c>
      <c r="F15" t="s">
        <v>660</v>
      </c>
      <c r="G15" t="s">
        <v>661</v>
      </c>
    </row>
    <row r="16" spans="1:7" x14ac:dyDescent="0.2">
      <c r="A16" t="s">
        <v>662</v>
      </c>
      <c r="B16" t="s">
        <v>630</v>
      </c>
      <c r="C16" s="214">
        <v>0.94</v>
      </c>
      <c r="D16">
        <v>5.5000000000000003E-4</v>
      </c>
      <c r="E16">
        <v>5</v>
      </c>
      <c r="F16" t="s">
        <v>660</v>
      </c>
      <c r="G16" t="s">
        <v>662</v>
      </c>
    </row>
    <row r="17" spans="1:7" x14ac:dyDescent="0.2">
      <c r="A17" t="s">
        <v>663</v>
      </c>
      <c r="B17" t="s">
        <v>630</v>
      </c>
      <c r="C17" s="214">
        <v>0.94</v>
      </c>
      <c r="D17">
        <v>6.6E-4</v>
      </c>
      <c r="E17">
        <v>10</v>
      </c>
      <c r="F17" t="s">
        <v>664</v>
      </c>
      <c r="G17" t="s">
        <v>663</v>
      </c>
    </row>
    <row r="18" spans="1:7" x14ac:dyDescent="0.2">
      <c r="A18" s="200" t="s">
        <v>665</v>
      </c>
      <c r="B18" t="s">
        <v>630</v>
      </c>
      <c r="C18" s="214">
        <v>0.93</v>
      </c>
      <c r="D18">
        <v>6.9999999999999999E-4</v>
      </c>
      <c r="E18">
        <v>21</v>
      </c>
      <c r="F18" t="s">
        <v>666</v>
      </c>
      <c r="G18" t="s">
        <v>667</v>
      </c>
    </row>
    <row r="19" spans="1:7" x14ac:dyDescent="0.2">
      <c r="A19" t="s">
        <v>668</v>
      </c>
      <c r="B19" t="s">
        <v>630</v>
      </c>
      <c r="C19" s="214">
        <v>0.91</v>
      </c>
      <c r="D19">
        <v>9.2000000000000003E-4</v>
      </c>
      <c r="E19">
        <v>16</v>
      </c>
      <c r="F19" t="s">
        <v>669</v>
      </c>
      <c r="G19" t="s">
        <v>668</v>
      </c>
    </row>
    <row r="20" spans="1:7" x14ac:dyDescent="0.2">
      <c r="A20" s="200" t="s">
        <v>670</v>
      </c>
      <c r="B20" t="s">
        <v>630</v>
      </c>
      <c r="C20" s="214">
        <v>0.9</v>
      </c>
      <c r="D20">
        <v>2.7E-4</v>
      </c>
      <c r="E20">
        <v>21</v>
      </c>
      <c r="F20" t="s">
        <v>671</v>
      </c>
      <c r="G20" t="s">
        <v>670</v>
      </c>
    </row>
    <row r="21" spans="1:7" x14ac:dyDescent="0.2">
      <c r="A21" t="s">
        <v>672</v>
      </c>
      <c r="B21" t="s">
        <v>630</v>
      </c>
      <c r="C21" s="214">
        <v>0.89</v>
      </c>
      <c r="D21">
        <v>1E-3</v>
      </c>
      <c r="E21">
        <v>6</v>
      </c>
      <c r="F21" t="s">
        <v>673</v>
      </c>
      <c r="G21" t="s">
        <v>674</v>
      </c>
    </row>
    <row r="22" spans="1:7" x14ac:dyDescent="0.2">
      <c r="A22" t="s">
        <v>675</v>
      </c>
      <c r="B22" t="s">
        <v>630</v>
      </c>
      <c r="C22" s="214">
        <v>0.88</v>
      </c>
      <c r="D22">
        <v>9.2000000000000003E-4</v>
      </c>
      <c r="E22">
        <v>34</v>
      </c>
      <c r="F22" t="s">
        <v>676</v>
      </c>
      <c r="G22" t="s">
        <v>677</v>
      </c>
    </row>
    <row r="23" spans="1:7" x14ac:dyDescent="0.2">
      <c r="A23" t="s">
        <v>678</v>
      </c>
      <c r="B23" t="s">
        <v>630</v>
      </c>
      <c r="C23" s="214">
        <v>0.88</v>
      </c>
      <c r="D23">
        <v>3.0999999999999999E-3</v>
      </c>
      <c r="E23">
        <v>19</v>
      </c>
      <c r="F23" t="s">
        <v>679</v>
      </c>
      <c r="G23" t="s">
        <v>678</v>
      </c>
    </row>
    <row r="24" spans="1:7" x14ac:dyDescent="0.2">
      <c r="A24" t="s">
        <v>680</v>
      </c>
      <c r="B24" t="s">
        <v>630</v>
      </c>
      <c r="C24" s="214">
        <v>0.86</v>
      </c>
      <c r="D24">
        <v>4.2000000000000002E-4</v>
      </c>
      <c r="E24">
        <v>5</v>
      </c>
      <c r="F24" t="s">
        <v>681</v>
      </c>
      <c r="G24" t="s">
        <v>682</v>
      </c>
    </row>
    <row r="25" spans="1:7" x14ac:dyDescent="0.2">
      <c r="A25" t="s">
        <v>683</v>
      </c>
      <c r="B25" t="s">
        <v>630</v>
      </c>
      <c r="C25" s="214">
        <v>0.86</v>
      </c>
      <c r="D25">
        <v>7.5000000000000002E-4</v>
      </c>
      <c r="E25">
        <v>8</v>
      </c>
      <c r="F25" t="s">
        <v>684</v>
      </c>
      <c r="G25" t="s">
        <v>683</v>
      </c>
    </row>
    <row r="26" spans="1:7" x14ac:dyDescent="0.2">
      <c r="A26" t="s">
        <v>685</v>
      </c>
      <c r="B26" t="s">
        <v>630</v>
      </c>
      <c r="C26" s="214">
        <v>0.86</v>
      </c>
      <c r="D26">
        <v>1.2999999999999999E-3</v>
      </c>
      <c r="E26">
        <v>7</v>
      </c>
      <c r="F26" t="s">
        <v>686</v>
      </c>
      <c r="G26" t="s">
        <v>685</v>
      </c>
    </row>
    <row r="27" spans="1:7" x14ac:dyDescent="0.2">
      <c r="A27" t="s">
        <v>687</v>
      </c>
      <c r="B27" t="s">
        <v>630</v>
      </c>
      <c r="C27" s="214">
        <v>0.86</v>
      </c>
      <c r="D27">
        <v>1.2999999999999999E-3</v>
      </c>
      <c r="E27">
        <v>5</v>
      </c>
      <c r="F27" t="s">
        <v>688</v>
      </c>
      <c r="G27" t="s">
        <v>687</v>
      </c>
    </row>
    <row r="28" spans="1:7" x14ac:dyDescent="0.2">
      <c r="A28" t="s">
        <v>689</v>
      </c>
      <c r="B28" t="s">
        <v>630</v>
      </c>
      <c r="C28" s="214">
        <v>0.86</v>
      </c>
      <c r="D28">
        <v>1.5E-3</v>
      </c>
      <c r="E28">
        <v>8</v>
      </c>
      <c r="F28" t="s">
        <v>690</v>
      </c>
      <c r="G28" t="s">
        <v>689</v>
      </c>
    </row>
    <row r="29" spans="1:7" x14ac:dyDescent="0.2">
      <c r="A29" t="s">
        <v>691</v>
      </c>
      <c r="B29" t="s">
        <v>630</v>
      </c>
      <c r="C29" s="214">
        <v>0.85</v>
      </c>
      <c r="D29">
        <v>7.1000000000000002E-4</v>
      </c>
      <c r="E29">
        <v>11</v>
      </c>
      <c r="F29" t="s">
        <v>692</v>
      </c>
      <c r="G29" t="s">
        <v>691</v>
      </c>
    </row>
    <row r="30" spans="1:7" x14ac:dyDescent="0.2">
      <c r="A30" t="s">
        <v>693</v>
      </c>
      <c r="B30" t="s">
        <v>630</v>
      </c>
      <c r="C30" s="214">
        <v>0.85</v>
      </c>
      <c r="D30">
        <v>1.2999999999999999E-3</v>
      </c>
      <c r="E30">
        <v>7</v>
      </c>
      <c r="F30" t="s">
        <v>694</v>
      </c>
      <c r="G30" t="s">
        <v>695</v>
      </c>
    </row>
    <row r="31" spans="1:7" x14ac:dyDescent="0.2">
      <c r="A31" t="s">
        <v>696</v>
      </c>
      <c r="B31" t="s">
        <v>630</v>
      </c>
      <c r="C31" s="214">
        <v>0.84</v>
      </c>
      <c r="D31">
        <v>1.6999999999999999E-3</v>
      </c>
      <c r="E31">
        <v>13</v>
      </c>
      <c r="F31" t="s">
        <v>697</v>
      </c>
      <c r="G31" t="s">
        <v>696</v>
      </c>
    </row>
    <row r="32" spans="1:7" x14ac:dyDescent="0.2">
      <c r="A32" t="s">
        <v>698</v>
      </c>
      <c r="B32" t="s">
        <v>630</v>
      </c>
      <c r="C32" s="214">
        <v>0.84</v>
      </c>
      <c r="D32">
        <v>1.8E-3</v>
      </c>
      <c r="E32">
        <v>9</v>
      </c>
      <c r="F32" t="s">
        <v>699</v>
      </c>
      <c r="G32" t="s">
        <v>698</v>
      </c>
    </row>
    <row r="33" spans="1:7" x14ac:dyDescent="0.2">
      <c r="A33" t="s">
        <v>700</v>
      </c>
      <c r="B33" t="s">
        <v>630</v>
      </c>
      <c r="C33" s="214">
        <v>0.83</v>
      </c>
      <c r="D33">
        <v>1.1000000000000001E-3</v>
      </c>
      <c r="E33">
        <v>10</v>
      </c>
      <c r="F33" t="s">
        <v>701</v>
      </c>
      <c r="G33" t="s">
        <v>702</v>
      </c>
    </row>
    <row r="34" spans="1:7" x14ac:dyDescent="0.2">
      <c r="A34" t="s">
        <v>703</v>
      </c>
      <c r="B34" t="s">
        <v>630</v>
      </c>
      <c r="C34" s="214">
        <v>0.83</v>
      </c>
      <c r="D34">
        <v>1.1999999999999999E-3</v>
      </c>
      <c r="E34">
        <v>61</v>
      </c>
      <c r="F34" t="s">
        <v>704</v>
      </c>
      <c r="G34" t="s">
        <v>705</v>
      </c>
    </row>
    <row r="35" spans="1:7" x14ac:dyDescent="0.2">
      <c r="A35" t="s">
        <v>706</v>
      </c>
      <c r="B35" t="s">
        <v>630</v>
      </c>
      <c r="C35" s="214">
        <v>0.83</v>
      </c>
      <c r="D35">
        <v>6.3E-3</v>
      </c>
      <c r="E35">
        <v>17</v>
      </c>
      <c r="F35" t="s">
        <v>707</v>
      </c>
      <c r="G35" t="s">
        <v>706</v>
      </c>
    </row>
    <row r="36" spans="1:7" x14ac:dyDescent="0.2">
      <c r="A36" t="s">
        <v>708</v>
      </c>
      <c r="B36" t="s">
        <v>630</v>
      </c>
      <c r="C36" s="214">
        <v>0.82</v>
      </c>
      <c r="D36">
        <v>1.6000000000000001E-3</v>
      </c>
      <c r="E36">
        <v>7</v>
      </c>
      <c r="F36" t="s">
        <v>709</v>
      </c>
      <c r="G36" t="s">
        <v>710</v>
      </c>
    </row>
    <row r="37" spans="1:7" x14ac:dyDescent="0.2">
      <c r="A37" t="s">
        <v>711</v>
      </c>
      <c r="B37" t="s">
        <v>630</v>
      </c>
      <c r="C37" s="214">
        <v>0.82</v>
      </c>
      <c r="D37">
        <v>1.6000000000000001E-3</v>
      </c>
      <c r="E37">
        <v>25</v>
      </c>
      <c r="F37" t="s">
        <v>712</v>
      </c>
      <c r="G37" t="s">
        <v>711</v>
      </c>
    </row>
    <row r="38" spans="1:7" x14ac:dyDescent="0.2">
      <c r="A38" t="s">
        <v>713</v>
      </c>
      <c r="B38" t="s">
        <v>630</v>
      </c>
      <c r="C38" s="214">
        <v>0.82</v>
      </c>
      <c r="D38">
        <v>2E-3</v>
      </c>
      <c r="E38">
        <v>8</v>
      </c>
      <c r="F38" t="s">
        <v>714</v>
      </c>
      <c r="G38" t="s">
        <v>713</v>
      </c>
    </row>
    <row r="39" spans="1:7" x14ac:dyDescent="0.2">
      <c r="A39" t="s">
        <v>715</v>
      </c>
      <c r="B39" t="s">
        <v>630</v>
      </c>
      <c r="C39" s="214">
        <v>0.82</v>
      </c>
      <c r="D39">
        <v>3.5999999999999999E-3</v>
      </c>
      <c r="E39">
        <v>12</v>
      </c>
      <c r="F39" t="s">
        <v>716</v>
      </c>
      <c r="G39" t="s">
        <v>715</v>
      </c>
    </row>
    <row r="40" spans="1:7" x14ac:dyDescent="0.2">
      <c r="A40" t="s">
        <v>717</v>
      </c>
      <c r="B40" t="s">
        <v>630</v>
      </c>
      <c r="C40" s="214">
        <v>0.82</v>
      </c>
      <c r="D40">
        <v>4.8999999999999998E-3</v>
      </c>
      <c r="E40">
        <v>8</v>
      </c>
      <c r="F40" t="s">
        <v>718</v>
      </c>
      <c r="G40" t="s">
        <v>717</v>
      </c>
    </row>
    <row r="41" spans="1:7" x14ac:dyDescent="0.2">
      <c r="A41" t="s">
        <v>719</v>
      </c>
      <c r="B41" t="s">
        <v>630</v>
      </c>
      <c r="C41" s="214">
        <v>0.82</v>
      </c>
      <c r="D41">
        <v>7.6E-3</v>
      </c>
      <c r="E41">
        <v>6</v>
      </c>
      <c r="F41" t="s">
        <v>720</v>
      </c>
      <c r="G41" t="s">
        <v>719</v>
      </c>
    </row>
    <row r="42" spans="1:7" x14ac:dyDescent="0.2">
      <c r="A42" t="s">
        <v>721</v>
      </c>
      <c r="B42" t="s">
        <v>630</v>
      </c>
      <c r="C42" s="214">
        <v>0.79</v>
      </c>
      <c r="D42">
        <v>2E-3</v>
      </c>
      <c r="E42">
        <v>34</v>
      </c>
      <c r="F42" t="s">
        <v>722</v>
      </c>
      <c r="G42" t="s">
        <v>723</v>
      </c>
    </row>
    <row r="43" spans="1:7" x14ac:dyDescent="0.2">
      <c r="A43" t="s">
        <v>724</v>
      </c>
      <c r="B43" t="s">
        <v>630</v>
      </c>
      <c r="C43" s="214">
        <v>0.79</v>
      </c>
      <c r="D43">
        <v>2.2000000000000001E-3</v>
      </c>
      <c r="E43">
        <v>5</v>
      </c>
      <c r="F43" t="s">
        <v>725</v>
      </c>
      <c r="G43" t="s">
        <v>726</v>
      </c>
    </row>
    <row r="44" spans="1:7" x14ac:dyDescent="0.2">
      <c r="A44" t="s">
        <v>727</v>
      </c>
      <c r="B44" t="s">
        <v>630</v>
      </c>
      <c r="C44" s="214">
        <v>0.79</v>
      </c>
      <c r="D44">
        <v>4.4000000000000003E-3</v>
      </c>
      <c r="E44">
        <v>21</v>
      </c>
      <c r="F44" t="s">
        <v>728</v>
      </c>
      <c r="G44" t="s">
        <v>727</v>
      </c>
    </row>
    <row r="45" spans="1:7" x14ac:dyDescent="0.2">
      <c r="A45" t="s">
        <v>729</v>
      </c>
      <c r="B45" t="s">
        <v>630</v>
      </c>
      <c r="C45" s="214">
        <v>0.78</v>
      </c>
      <c r="D45">
        <v>4.5999999999999999E-3</v>
      </c>
      <c r="E45">
        <v>9</v>
      </c>
      <c r="F45" t="s">
        <v>730</v>
      </c>
      <c r="G45" t="s">
        <v>729</v>
      </c>
    </row>
    <row r="46" spans="1:7" x14ac:dyDescent="0.2">
      <c r="A46" t="s">
        <v>731</v>
      </c>
      <c r="B46" t="s">
        <v>630</v>
      </c>
      <c r="C46" s="214">
        <v>0.78</v>
      </c>
      <c r="D46">
        <v>6.7999999999999996E-3</v>
      </c>
      <c r="E46">
        <v>18</v>
      </c>
      <c r="F46" t="s">
        <v>732</v>
      </c>
      <c r="G46" t="s">
        <v>731</v>
      </c>
    </row>
    <row r="47" spans="1:7" x14ac:dyDescent="0.2">
      <c r="A47" t="s">
        <v>733</v>
      </c>
      <c r="B47" t="s">
        <v>630</v>
      </c>
      <c r="C47" s="214">
        <v>0.77</v>
      </c>
      <c r="D47">
        <v>1.6000000000000001E-3</v>
      </c>
      <c r="E47">
        <v>17</v>
      </c>
      <c r="F47" t="s">
        <v>734</v>
      </c>
      <c r="G47" t="s">
        <v>733</v>
      </c>
    </row>
    <row r="48" spans="1:7" x14ac:dyDescent="0.2">
      <c r="A48" t="s">
        <v>735</v>
      </c>
      <c r="B48" t="s">
        <v>630</v>
      </c>
      <c r="C48" s="214">
        <v>0.77</v>
      </c>
      <c r="D48">
        <v>1.9E-3</v>
      </c>
      <c r="E48">
        <v>7</v>
      </c>
      <c r="F48" t="s">
        <v>736</v>
      </c>
      <c r="G48" t="s">
        <v>737</v>
      </c>
    </row>
    <row r="49" spans="1:7" x14ac:dyDescent="0.2">
      <c r="A49" t="s">
        <v>738</v>
      </c>
      <c r="B49" t="s">
        <v>630</v>
      </c>
      <c r="C49" s="214">
        <v>0.77</v>
      </c>
      <c r="D49">
        <v>5.3E-3</v>
      </c>
      <c r="E49">
        <v>19</v>
      </c>
      <c r="F49" t="s">
        <v>739</v>
      </c>
      <c r="G49" t="s">
        <v>738</v>
      </c>
    </row>
    <row r="50" spans="1:7" x14ac:dyDescent="0.2">
      <c r="A50" t="s">
        <v>740</v>
      </c>
      <c r="B50" t="s">
        <v>630</v>
      </c>
      <c r="C50" s="214">
        <v>0.77</v>
      </c>
      <c r="D50">
        <v>8.3000000000000001E-3</v>
      </c>
      <c r="E50">
        <v>29</v>
      </c>
      <c r="F50" t="s">
        <v>741</v>
      </c>
      <c r="G50" t="s">
        <v>740</v>
      </c>
    </row>
    <row r="51" spans="1:7" x14ac:dyDescent="0.2">
      <c r="A51" t="s">
        <v>742</v>
      </c>
      <c r="B51" t="s">
        <v>630</v>
      </c>
      <c r="C51" s="214">
        <v>0.76</v>
      </c>
      <c r="D51">
        <v>1.1000000000000001E-3</v>
      </c>
      <c r="E51">
        <v>13</v>
      </c>
      <c r="F51" t="s">
        <v>743</v>
      </c>
      <c r="G51" t="s">
        <v>742</v>
      </c>
    </row>
    <row r="52" spans="1:7" x14ac:dyDescent="0.2">
      <c r="A52" t="s">
        <v>744</v>
      </c>
      <c r="B52" t="s">
        <v>630</v>
      </c>
      <c r="C52" s="214">
        <v>0.76</v>
      </c>
      <c r="D52">
        <v>1.4E-3</v>
      </c>
      <c r="E52">
        <v>14</v>
      </c>
      <c r="F52" t="s">
        <v>745</v>
      </c>
      <c r="G52" t="s">
        <v>744</v>
      </c>
    </row>
    <row r="53" spans="1:7" x14ac:dyDescent="0.2">
      <c r="A53" t="s">
        <v>746</v>
      </c>
      <c r="B53" t="s">
        <v>630</v>
      </c>
      <c r="C53" s="214">
        <v>0.76</v>
      </c>
      <c r="D53">
        <v>1.5E-3</v>
      </c>
      <c r="E53">
        <v>12</v>
      </c>
      <c r="F53" t="s">
        <v>747</v>
      </c>
      <c r="G53" t="s">
        <v>746</v>
      </c>
    </row>
    <row r="54" spans="1:7" x14ac:dyDescent="0.2">
      <c r="A54" t="s">
        <v>748</v>
      </c>
      <c r="B54" t="s">
        <v>630</v>
      </c>
      <c r="C54" s="214">
        <v>0.76</v>
      </c>
      <c r="D54">
        <v>5.5999999999999999E-3</v>
      </c>
      <c r="E54">
        <v>7</v>
      </c>
      <c r="F54" t="s">
        <v>749</v>
      </c>
      <c r="G54" t="s">
        <v>748</v>
      </c>
    </row>
    <row r="55" spans="1:7" x14ac:dyDescent="0.2">
      <c r="A55" t="s">
        <v>750</v>
      </c>
      <c r="B55" t="s">
        <v>630</v>
      </c>
      <c r="C55" s="214">
        <v>0.75</v>
      </c>
      <c r="D55">
        <v>6.0000000000000001E-3</v>
      </c>
      <c r="E55">
        <v>5</v>
      </c>
      <c r="F55" t="s">
        <v>751</v>
      </c>
      <c r="G55" t="s">
        <v>750</v>
      </c>
    </row>
    <row r="56" spans="1:7" x14ac:dyDescent="0.2">
      <c r="A56" t="s">
        <v>752</v>
      </c>
      <c r="B56" t="s">
        <v>630</v>
      </c>
      <c r="C56" s="214">
        <v>0.75</v>
      </c>
      <c r="D56">
        <v>8.8000000000000005E-3</v>
      </c>
      <c r="E56">
        <v>50</v>
      </c>
      <c r="F56" t="s">
        <v>753</v>
      </c>
      <c r="G56" t="s">
        <v>752</v>
      </c>
    </row>
    <row r="57" spans="1:7" x14ac:dyDescent="0.2">
      <c r="A57" t="s">
        <v>754</v>
      </c>
      <c r="B57" t="s">
        <v>630</v>
      </c>
      <c r="C57" s="214">
        <v>0.74</v>
      </c>
      <c r="D57">
        <v>1.8E-3</v>
      </c>
      <c r="E57">
        <v>40</v>
      </c>
      <c r="F57" t="s">
        <v>755</v>
      </c>
      <c r="G57" t="s">
        <v>756</v>
      </c>
    </row>
    <row r="58" spans="1:7" x14ac:dyDescent="0.2">
      <c r="A58" t="s">
        <v>757</v>
      </c>
      <c r="B58" t="s">
        <v>630</v>
      </c>
      <c r="C58" s="214">
        <v>0.74</v>
      </c>
      <c r="D58">
        <v>5.1999999999999998E-3</v>
      </c>
      <c r="E58">
        <v>5</v>
      </c>
      <c r="F58" t="s">
        <v>758</v>
      </c>
      <c r="G58" t="s">
        <v>757</v>
      </c>
    </row>
    <row r="59" spans="1:7" x14ac:dyDescent="0.2">
      <c r="A59" t="s">
        <v>759</v>
      </c>
      <c r="B59" t="s">
        <v>630</v>
      </c>
      <c r="C59" s="214">
        <v>0.74</v>
      </c>
      <c r="D59">
        <v>7.1000000000000004E-3</v>
      </c>
      <c r="E59">
        <v>11</v>
      </c>
      <c r="F59" t="s">
        <v>760</v>
      </c>
      <c r="G59" t="s">
        <v>759</v>
      </c>
    </row>
    <row r="60" spans="1:7" x14ac:dyDescent="0.2">
      <c r="A60" t="s">
        <v>761</v>
      </c>
      <c r="B60" t="s">
        <v>630</v>
      </c>
      <c r="C60" s="214">
        <v>0.73</v>
      </c>
      <c r="D60">
        <v>2.8999999999999998E-3</v>
      </c>
      <c r="E60">
        <v>38</v>
      </c>
      <c r="F60" t="s">
        <v>762</v>
      </c>
      <c r="G60" t="s">
        <v>761</v>
      </c>
    </row>
    <row r="61" spans="1:7" x14ac:dyDescent="0.2">
      <c r="A61" t="s">
        <v>763</v>
      </c>
      <c r="B61" t="s">
        <v>630</v>
      </c>
      <c r="C61" s="214">
        <v>0.73</v>
      </c>
      <c r="D61">
        <v>4.4000000000000003E-3</v>
      </c>
      <c r="E61">
        <v>6</v>
      </c>
      <c r="F61" t="s">
        <v>764</v>
      </c>
      <c r="G61" t="s">
        <v>763</v>
      </c>
    </row>
    <row r="62" spans="1:7" x14ac:dyDescent="0.2">
      <c r="A62" t="s">
        <v>765</v>
      </c>
      <c r="B62" t="s">
        <v>630</v>
      </c>
      <c r="C62" s="214">
        <v>0.73</v>
      </c>
      <c r="D62">
        <v>9.2999999999999992E-3</v>
      </c>
      <c r="E62">
        <v>8</v>
      </c>
      <c r="F62" t="s">
        <v>766</v>
      </c>
      <c r="G62" t="s">
        <v>765</v>
      </c>
    </row>
    <row r="63" spans="1:7" x14ac:dyDescent="0.2">
      <c r="A63" t="s">
        <v>767</v>
      </c>
      <c r="B63" t="s">
        <v>630</v>
      </c>
      <c r="C63" s="214">
        <v>0.72</v>
      </c>
      <c r="D63">
        <v>2.8999999999999998E-3</v>
      </c>
      <c r="E63">
        <v>54</v>
      </c>
      <c r="F63" t="s">
        <v>768</v>
      </c>
      <c r="G63" t="s">
        <v>767</v>
      </c>
    </row>
    <row r="64" spans="1:7" x14ac:dyDescent="0.2">
      <c r="A64" t="s">
        <v>769</v>
      </c>
      <c r="B64" t="s">
        <v>630</v>
      </c>
      <c r="C64" s="214">
        <v>0.72</v>
      </c>
      <c r="D64">
        <v>1.0999999999999999E-2</v>
      </c>
      <c r="E64">
        <v>8</v>
      </c>
      <c r="F64" t="s">
        <v>770</v>
      </c>
      <c r="G64" t="s">
        <v>771</v>
      </c>
    </row>
    <row r="65" spans="1:7" x14ac:dyDescent="0.2">
      <c r="A65" t="s">
        <v>772</v>
      </c>
      <c r="B65" t="s">
        <v>630</v>
      </c>
      <c r="C65" s="214">
        <v>0.72</v>
      </c>
      <c r="D65">
        <v>1.9E-2</v>
      </c>
      <c r="E65">
        <v>5</v>
      </c>
      <c r="F65" t="s">
        <v>773</v>
      </c>
      <c r="G65" t="s">
        <v>774</v>
      </c>
    </row>
    <row r="66" spans="1:7" x14ac:dyDescent="0.2">
      <c r="A66" t="s">
        <v>775</v>
      </c>
      <c r="B66" t="s">
        <v>630</v>
      </c>
      <c r="C66" s="214">
        <v>0.71</v>
      </c>
      <c r="D66">
        <v>4.5999999999999999E-3</v>
      </c>
      <c r="E66">
        <v>7</v>
      </c>
      <c r="F66" t="s">
        <v>776</v>
      </c>
      <c r="G66" t="s">
        <v>777</v>
      </c>
    </row>
    <row r="67" spans="1:7" x14ac:dyDescent="0.2">
      <c r="A67" t="s">
        <v>778</v>
      </c>
      <c r="B67" t="s">
        <v>630</v>
      </c>
      <c r="C67" s="214">
        <v>0.7</v>
      </c>
      <c r="D67">
        <v>1.9E-3</v>
      </c>
      <c r="E67">
        <v>6</v>
      </c>
      <c r="F67" t="s">
        <v>779</v>
      </c>
      <c r="G67" t="s">
        <v>780</v>
      </c>
    </row>
    <row r="68" spans="1:7" x14ac:dyDescent="0.2">
      <c r="A68" t="s">
        <v>781</v>
      </c>
      <c r="B68" t="s">
        <v>630</v>
      </c>
      <c r="C68" s="214">
        <v>0.7</v>
      </c>
      <c r="D68">
        <v>1.2E-2</v>
      </c>
      <c r="E68">
        <v>10</v>
      </c>
      <c r="F68" t="s">
        <v>782</v>
      </c>
      <c r="G68" t="s">
        <v>781</v>
      </c>
    </row>
    <row r="69" spans="1:7" x14ac:dyDescent="0.2">
      <c r="A69" t="s">
        <v>783</v>
      </c>
      <c r="B69" t="s">
        <v>630</v>
      </c>
      <c r="C69" s="214">
        <v>0.7</v>
      </c>
      <c r="D69">
        <v>1.2999999999999999E-2</v>
      </c>
      <c r="E69">
        <v>21</v>
      </c>
      <c r="F69" t="s">
        <v>784</v>
      </c>
      <c r="G69" t="s">
        <v>785</v>
      </c>
    </row>
    <row r="70" spans="1:7" x14ac:dyDescent="0.2">
      <c r="A70" t="s">
        <v>786</v>
      </c>
      <c r="B70" t="s">
        <v>630</v>
      </c>
      <c r="C70" s="214">
        <v>0.7</v>
      </c>
      <c r="D70">
        <v>1.9E-2</v>
      </c>
      <c r="E70">
        <v>28</v>
      </c>
      <c r="F70" t="s">
        <v>787</v>
      </c>
      <c r="G70" t="s">
        <v>786</v>
      </c>
    </row>
    <row r="71" spans="1:7" x14ac:dyDescent="0.2">
      <c r="A71" t="s">
        <v>788</v>
      </c>
      <c r="B71" t="s">
        <v>630</v>
      </c>
      <c r="C71" s="214">
        <v>0.7</v>
      </c>
      <c r="D71">
        <v>2.1999999999999999E-2</v>
      </c>
      <c r="E71">
        <v>6</v>
      </c>
      <c r="F71" t="s">
        <v>789</v>
      </c>
      <c r="G71" t="s">
        <v>790</v>
      </c>
    </row>
    <row r="72" spans="1:7" x14ac:dyDescent="0.2">
      <c r="A72" t="s">
        <v>791</v>
      </c>
      <c r="B72" t="s">
        <v>630</v>
      </c>
      <c r="C72" s="214">
        <v>0.7</v>
      </c>
      <c r="D72">
        <v>2.5000000000000001E-2</v>
      </c>
      <c r="E72">
        <v>9</v>
      </c>
      <c r="F72" t="s">
        <v>792</v>
      </c>
      <c r="G72" t="s">
        <v>791</v>
      </c>
    </row>
    <row r="73" spans="1:7" x14ac:dyDescent="0.2">
      <c r="A73" t="s">
        <v>793</v>
      </c>
      <c r="B73" t="s">
        <v>630</v>
      </c>
      <c r="C73" s="214">
        <v>0.69</v>
      </c>
      <c r="D73">
        <v>1.4999999999999999E-2</v>
      </c>
      <c r="E73">
        <v>17</v>
      </c>
      <c r="F73" t="s">
        <v>794</v>
      </c>
      <c r="G73" t="s">
        <v>793</v>
      </c>
    </row>
    <row r="74" spans="1:7" x14ac:dyDescent="0.2">
      <c r="A74" t="s">
        <v>795</v>
      </c>
      <c r="B74" t="s">
        <v>630</v>
      </c>
      <c r="C74" s="214">
        <v>0.68</v>
      </c>
      <c r="D74">
        <v>0.02</v>
      </c>
      <c r="E74">
        <v>44</v>
      </c>
      <c r="F74" t="s">
        <v>796</v>
      </c>
      <c r="G74" t="s">
        <v>797</v>
      </c>
    </row>
    <row r="75" spans="1:7" x14ac:dyDescent="0.2">
      <c r="A75" t="s">
        <v>798</v>
      </c>
      <c r="B75" t="s">
        <v>630</v>
      </c>
      <c r="C75" s="214">
        <v>0.67</v>
      </c>
      <c r="D75">
        <v>4.3E-3</v>
      </c>
      <c r="E75">
        <v>9</v>
      </c>
      <c r="F75" t="s">
        <v>799</v>
      </c>
      <c r="G75" t="s">
        <v>800</v>
      </c>
    </row>
    <row r="76" spans="1:7" x14ac:dyDescent="0.2">
      <c r="A76" t="s">
        <v>801</v>
      </c>
      <c r="B76" t="s">
        <v>630</v>
      </c>
      <c r="C76" s="214">
        <v>0.67</v>
      </c>
      <c r="D76">
        <v>4.8999999999999998E-3</v>
      </c>
      <c r="E76">
        <v>8</v>
      </c>
      <c r="F76" t="s">
        <v>802</v>
      </c>
      <c r="G76" t="s">
        <v>801</v>
      </c>
    </row>
    <row r="77" spans="1:7" x14ac:dyDescent="0.2">
      <c r="A77" t="s">
        <v>803</v>
      </c>
      <c r="B77" t="s">
        <v>630</v>
      </c>
      <c r="C77" s="214">
        <v>0.67</v>
      </c>
      <c r="D77">
        <v>8.8000000000000005E-3</v>
      </c>
      <c r="E77">
        <v>18</v>
      </c>
      <c r="F77" t="s">
        <v>804</v>
      </c>
      <c r="G77" t="s">
        <v>805</v>
      </c>
    </row>
    <row r="78" spans="1:7" x14ac:dyDescent="0.2">
      <c r="A78" t="s">
        <v>806</v>
      </c>
      <c r="B78" t="s">
        <v>630</v>
      </c>
      <c r="C78" s="214">
        <v>0.67</v>
      </c>
      <c r="D78">
        <v>1.4999999999999999E-2</v>
      </c>
      <c r="E78">
        <v>8</v>
      </c>
      <c r="F78" t="s">
        <v>807</v>
      </c>
      <c r="G78" t="s">
        <v>806</v>
      </c>
    </row>
    <row r="79" spans="1:7" x14ac:dyDescent="0.2">
      <c r="A79" t="s">
        <v>808</v>
      </c>
      <c r="B79" t="s">
        <v>630</v>
      </c>
      <c r="C79" s="214">
        <v>0.67</v>
      </c>
      <c r="D79">
        <v>2.1999999999999999E-2</v>
      </c>
      <c r="E79">
        <v>5</v>
      </c>
      <c r="F79" t="s">
        <v>809</v>
      </c>
      <c r="G79" t="s">
        <v>808</v>
      </c>
    </row>
    <row r="80" spans="1:7" x14ac:dyDescent="0.2">
      <c r="A80" t="s">
        <v>810</v>
      </c>
      <c r="B80" t="s">
        <v>630</v>
      </c>
      <c r="C80" s="214">
        <v>0.66</v>
      </c>
      <c r="D80">
        <v>8.6999999999999994E-3</v>
      </c>
      <c r="E80">
        <v>44</v>
      </c>
      <c r="F80" t="s">
        <v>811</v>
      </c>
      <c r="G80" t="s">
        <v>810</v>
      </c>
    </row>
    <row r="81" spans="1:7" x14ac:dyDescent="0.2">
      <c r="A81" t="s">
        <v>812</v>
      </c>
      <c r="B81" t="s">
        <v>630</v>
      </c>
      <c r="C81" s="214">
        <v>0.66</v>
      </c>
      <c r="D81">
        <v>1.0999999999999999E-2</v>
      </c>
      <c r="E81">
        <v>6</v>
      </c>
      <c r="F81" t="s">
        <v>813</v>
      </c>
      <c r="G81" t="s">
        <v>812</v>
      </c>
    </row>
    <row r="82" spans="1:7" x14ac:dyDescent="0.2">
      <c r="A82" t="s">
        <v>814</v>
      </c>
      <c r="B82" t="s">
        <v>630</v>
      </c>
      <c r="C82" s="214">
        <v>0.66</v>
      </c>
      <c r="D82">
        <v>1.2999999999999999E-2</v>
      </c>
      <c r="E82">
        <v>5</v>
      </c>
      <c r="F82" t="s">
        <v>815</v>
      </c>
      <c r="G82" t="s">
        <v>814</v>
      </c>
    </row>
    <row r="83" spans="1:7" x14ac:dyDescent="0.2">
      <c r="A83" t="s">
        <v>816</v>
      </c>
      <c r="B83" t="s">
        <v>630</v>
      </c>
      <c r="C83" s="214">
        <v>0.66</v>
      </c>
      <c r="D83">
        <v>1.2999999999999999E-2</v>
      </c>
      <c r="E83">
        <v>5</v>
      </c>
      <c r="F83" t="s">
        <v>815</v>
      </c>
      <c r="G83" t="s">
        <v>817</v>
      </c>
    </row>
    <row r="84" spans="1:7" x14ac:dyDescent="0.2">
      <c r="A84" t="s">
        <v>818</v>
      </c>
      <c r="B84" t="s">
        <v>630</v>
      </c>
      <c r="C84" s="214">
        <v>0.66</v>
      </c>
      <c r="D84">
        <v>1.6E-2</v>
      </c>
      <c r="E84">
        <v>6</v>
      </c>
      <c r="F84" t="s">
        <v>819</v>
      </c>
      <c r="G84" t="s">
        <v>818</v>
      </c>
    </row>
    <row r="85" spans="1:7" x14ac:dyDescent="0.2">
      <c r="A85" t="s">
        <v>820</v>
      </c>
      <c r="B85" t="s">
        <v>630</v>
      </c>
      <c r="C85" s="214">
        <v>0.66</v>
      </c>
      <c r="D85">
        <v>1.6E-2</v>
      </c>
      <c r="E85">
        <v>6</v>
      </c>
      <c r="F85" t="s">
        <v>819</v>
      </c>
      <c r="G85" t="s">
        <v>820</v>
      </c>
    </row>
    <row r="86" spans="1:7" x14ac:dyDescent="0.2">
      <c r="A86" t="s">
        <v>821</v>
      </c>
      <c r="B86" t="s">
        <v>630</v>
      </c>
      <c r="C86" s="214">
        <v>0.66</v>
      </c>
      <c r="D86">
        <v>1.7999999999999999E-2</v>
      </c>
      <c r="E86">
        <v>11</v>
      </c>
      <c r="F86" t="s">
        <v>822</v>
      </c>
      <c r="G86" t="s">
        <v>821</v>
      </c>
    </row>
    <row r="87" spans="1:7" x14ac:dyDescent="0.2">
      <c r="A87" t="s">
        <v>823</v>
      </c>
      <c r="B87" t="s">
        <v>630</v>
      </c>
      <c r="C87" s="214">
        <v>0.66</v>
      </c>
      <c r="D87">
        <v>2.8000000000000001E-2</v>
      </c>
      <c r="E87">
        <v>13</v>
      </c>
      <c r="F87" t="s">
        <v>824</v>
      </c>
      <c r="G87" t="s">
        <v>825</v>
      </c>
    </row>
    <row r="88" spans="1:7" x14ac:dyDescent="0.2">
      <c r="A88" t="s">
        <v>826</v>
      </c>
      <c r="B88" t="s">
        <v>630</v>
      </c>
      <c r="C88" s="214">
        <v>0.66</v>
      </c>
      <c r="D88">
        <v>2.8000000000000001E-2</v>
      </c>
      <c r="E88">
        <v>13</v>
      </c>
      <c r="F88" t="s">
        <v>824</v>
      </c>
      <c r="G88" t="s">
        <v>827</v>
      </c>
    </row>
    <row r="89" spans="1:7" x14ac:dyDescent="0.2">
      <c r="A89" t="s">
        <v>828</v>
      </c>
      <c r="B89" t="s">
        <v>630</v>
      </c>
      <c r="C89" s="214">
        <v>0.65</v>
      </c>
      <c r="D89">
        <v>8.8999999999999999E-3</v>
      </c>
      <c r="E89">
        <v>28</v>
      </c>
      <c r="F89" t="s">
        <v>829</v>
      </c>
      <c r="G89" t="s">
        <v>828</v>
      </c>
    </row>
    <row r="90" spans="1:7" x14ac:dyDescent="0.2">
      <c r="A90" t="s">
        <v>830</v>
      </c>
      <c r="B90" t="s">
        <v>630</v>
      </c>
      <c r="C90" s="214">
        <v>0.65</v>
      </c>
      <c r="D90">
        <v>2.3E-2</v>
      </c>
      <c r="E90">
        <v>14</v>
      </c>
      <c r="F90" t="s">
        <v>831</v>
      </c>
      <c r="G90" t="s">
        <v>832</v>
      </c>
    </row>
    <row r="91" spans="1:7" x14ac:dyDescent="0.2">
      <c r="A91" t="s">
        <v>833</v>
      </c>
      <c r="B91" t="s">
        <v>630</v>
      </c>
      <c r="C91" s="214">
        <v>0.65</v>
      </c>
      <c r="D91">
        <v>0.03</v>
      </c>
      <c r="E91">
        <v>25</v>
      </c>
      <c r="F91" t="s">
        <v>834</v>
      </c>
      <c r="G91" t="s">
        <v>833</v>
      </c>
    </row>
    <row r="92" spans="1:7" x14ac:dyDescent="0.2">
      <c r="A92" t="s">
        <v>835</v>
      </c>
      <c r="B92" t="s">
        <v>630</v>
      </c>
      <c r="C92" s="214">
        <v>0.64</v>
      </c>
      <c r="D92">
        <v>7.1999999999999998E-3</v>
      </c>
      <c r="E92">
        <v>69</v>
      </c>
      <c r="F92" t="s">
        <v>836</v>
      </c>
      <c r="G92" t="s">
        <v>835</v>
      </c>
    </row>
    <row r="93" spans="1:7" x14ac:dyDescent="0.2">
      <c r="A93" t="s">
        <v>837</v>
      </c>
      <c r="B93" t="s">
        <v>630</v>
      </c>
      <c r="C93" s="214">
        <v>0.64</v>
      </c>
      <c r="D93">
        <v>9.1999999999999998E-3</v>
      </c>
      <c r="E93">
        <v>6</v>
      </c>
      <c r="F93" t="s">
        <v>838</v>
      </c>
      <c r="G93" t="s">
        <v>837</v>
      </c>
    </row>
    <row r="94" spans="1:7" x14ac:dyDescent="0.2">
      <c r="A94" t="s">
        <v>816</v>
      </c>
      <c r="B94" t="s">
        <v>630</v>
      </c>
      <c r="C94" s="214">
        <v>0.64</v>
      </c>
      <c r="D94">
        <v>0.02</v>
      </c>
      <c r="E94">
        <v>6</v>
      </c>
      <c r="F94" t="s">
        <v>839</v>
      </c>
      <c r="G94" t="s">
        <v>840</v>
      </c>
    </row>
    <row r="95" spans="1:7" x14ac:dyDescent="0.2">
      <c r="A95" t="s">
        <v>841</v>
      </c>
      <c r="B95" t="s">
        <v>630</v>
      </c>
      <c r="C95" s="214">
        <v>0.63</v>
      </c>
      <c r="D95">
        <v>1.4E-2</v>
      </c>
      <c r="E95">
        <v>19</v>
      </c>
      <c r="F95" t="s">
        <v>842</v>
      </c>
      <c r="G95" t="s">
        <v>841</v>
      </c>
    </row>
    <row r="96" spans="1:7" x14ac:dyDescent="0.2">
      <c r="A96" t="s">
        <v>843</v>
      </c>
      <c r="B96" t="s">
        <v>630</v>
      </c>
      <c r="C96" s="214">
        <v>0.63</v>
      </c>
      <c r="D96">
        <v>1.9E-2</v>
      </c>
      <c r="E96">
        <v>6</v>
      </c>
      <c r="F96" t="s">
        <v>844</v>
      </c>
      <c r="G96" t="s">
        <v>845</v>
      </c>
    </row>
    <row r="97" spans="1:7" x14ac:dyDescent="0.2">
      <c r="A97" t="s">
        <v>846</v>
      </c>
      <c r="B97" t="s">
        <v>630</v>
      </c>
      <c r="C97" s="214">
        <v>0.62</v>
      </c>
      <c r="D97">
        <v>1.0999999999999999E-2</v>
      </c>
      <c r="E97">
        <v>8</v>
      </c>
      <c r="F97" t="s">
        <v>847</v>
      </c>
      <c r="G97" t="s">
        <v>846</v>
      </c>
    </row>
    <row r="98" spans="1:7" x14ac:dyDescent="0.2">
      <c r="A98" t="s">
        <v>848</v>
      </c>
      <c r="B98" t="s">
        <v>630</v>
      </c>
      <c r="C98" s="214">
        <v>0.62</v>
      </c>
      <c r="D98">
        <v>2.4E-2</v>
      </c>
      <c r="E98">
        <v>11</v>
      </c>
      <c r="F98" t="s">
        <v>849</v>
      </c>
      <c r="G98" t="s">
        <v>848</v>
      </c>
    </row>
    <row r="99" spans="1:7" x14ac:dyDescent="0.2">
      <c r="A99" t="s">
        <v>850</v>
      </c>
      <c r="B99" t="s">
        <v>630</v>
      </c>
      <c r="C99" s="214">
        <v>0.62</v>
      </c>
      <c r="D99">
        <v>3.7999999999999999E-2</v>
      </c>
      <c r="E99">
        <v>36</v>
      </c>
      <c r="F99" t="s">
        <v>851</v>
      </c>
      <c r="G99" t="s">
        <v>850</v>
      </c>
    </row>
    <row r="100" spans="1:7" x14ac:dyDescent="0.2">
      <c r="A100" t="s">
        <v>852</v>
      </c>
      <c r="B100" t="s">
        <v>630</v>
      </c>
      <c r="C100" s="214">
        <v>0.61</v>
      </c>
      <c r="D100">
        <v>0.01</v>
      </c>
      <c r="E100">
        <v>47</v>
      </c>
      <c r="F100" t="s">
        <v>853</v>
      </c>
      <c r="G100" t="s">
        <v>852</v>
      </c>
    </row>
    <row r="101" spans="1:7" x14ac:dyDescent="0.2">
      <c r="A101" t="s">
        <v>854</v>
      </c>
      <c r="B101" t="s">
        <v>630</v>
      </c>
      <c r="C101" s="214">
        <v>0.61</v>
      </c>
      <c r="D101">
        <v>1.7999999999999999E-2</v>
      </c>
      <c r="E101">
        <v>14</v>
      </c>
      <c r="F101" t="s">
        <v>855</v>
      </c>
      <c r="G101" t="s">
        <v>856</v>
      </c>
    </row>
    <row r="102" spans="1:7" x14ac:dyDescent="0.2">
      <c r="A102" t="s">
        <v>857</v>
      </c>
      <c r="B102" t="s">
        <v>630</v>
      </c>
      <c r="C102" s="214">
        <v>0.61</v>
      </c>
      <c r="D102">
        <v>4.2999999999999997E-2</v>
      </c>
      <c r="E102">
        <v>5</v>
      </c>
      <c r="F102" t="s">
        <v>858</v>
      </c>
      <c r="G102" t="s">
        <v>859</v>
      </c>
    </row>
    <row r="103" spans="1:7" x14ac:dyDescent="0.2">
      <c r="A103" t="s">
        <v>860</v>
      </c>
      <c r="B103" t="s">
        <v>630</v>
      </c>
      <c r="C103" s="214">
        <v>0.6</v>
      </c>
      <c r="D103">
        <v>3.5000000000000003E-2</v>
      </c>
      <c r="E103">
        <v>21</v>
      </c>
      <c r="F103" t="s">
        <v>861</v>
      </c>
      <c r="G103" t="s">
        <v>862</v>
      </c>
    </row>
    <row r="104" spans="1:7" x14ac:dyDescent="0.2">
      <c r="A104" t="s">
        <v>863</v>
      </c>
      <c r="B104" t="s">
        <v>630</v>
      </c>
      <c r="C104" s="214">
        <v>0.6</v>
      </c>
      <c r="D104">
        <v>4.4999999999999998E-2</v>
      </c>
      <c r="E104">
        <v>11</v>
      </c>
      <c r="F104" t="s">
        <v>864</v>
      </c>
      <c r="G104" t="s">
        <v>863</v>
      </c>
    </row>
    <row r="105" spans="1:7" x14ac:dyDescent="0.2">
      <c r="A105" t="s">
        <v>865</v>
      </c>
      <c r="B105" t="s">
        <v>630</v>
      </c>
      <c r="C105" s="214">
        <v>0.59</v>
      </c>
      <c r="D105">
        <v>8.6999999999999994E-3</v>
      </c>
      <c r="E105">
        <v>25</v>
      </c>
      <c r="F105" t="s">
        <v>866</v>
      </c>
      <c r="G105" t="s">
        <v>867</v>
      </c>
    </row>
    <row r="106" spans="1:7" x14ac:dyDescent="0.2">
      <c r="A106" t="s">
        <v>868</v>
      </c>
      <c r="B106" t="s">
        <v>630</v>
      </c>
      <c r="C106" s="214">
        <v>0.59</v>
      </c>
      <c r="D106">
        <v>1.0999999999999999E-2</v>
      </c>
      <c r="E106">
        <v>100</v>
      </c>
      <c r="F106" t="s">
        <v>869</v>
      </c>
      <c r="G106" t="s">
        <v>868</v>
      </c>
    </row>
    <row r="107" spans="1:7" x14ac:dyDescent="0.2">
      <c r="A107" t="s">
        <v>870</v>
      </c>
      <c r="B107" t="s">
        <v>630</v>
      </c>
      <c r="C107" s="214">
        <v>0.59</v>
      </c>
      <c r="D107">
        <v>1.0999999999999999E-2</v>
      </c>
      <c r="E107">
        <v>100</v>
      </c>
      <c r="F107" t="s">
        <v>869</v>
      </c>
      <c r="G107" t="s">
        <v>870</v>
      </c>
    </row>
    <row r="108" spans="1:7" x14ac:dyDescent="0.2">
      <c r="A108" t="s">
        <v>871</v>
      </c>
      <c r="B108" t="s">
        <v>630</v>
      </c>
      <c r="C108" s="214">
        <v>0.59</v>
      </c>
      <c r="D108">
        <v>1.4999999999999999E-2</v>
      </c>
      <c r="E108">
        <v>35</v>
      </c>
      <c r="F108" t="s">
        <v>872</v>
      </c>
      <c r="G108" t="s">
        <v>871</v>
      </c>
    </row>
    <row r="109" spans="1:7" x14ac:dyDescent="0.2">
      <c r="A109" t="s">
        <v>873</v>
      </c>
      <c r="B109" t="s">
        <v>630</v>
      </c>
      <c r="C109" s="214">
        <v>0.59</v>
      </c>
      <c r="D109">
        <v>2.4E-2</v>
      </c>
      <c r="E109">
        <v>6</v>
      </c>
      <c r="F109" t="s">
        <v>874</v>
      </c>
      <c r="G109" t="s">
        <v>873</v>
      </c>
    </row>
    <row r="110" spans="1:7" x14ac:dyDescent="0.2">
      <c r="A110" t="s">
        <v>875</v>
      </c>
      <c r="B110" t="s">
        <v>630</v>
      </c>
      <c r="C110" s="214">
        <v>0.59</v>
      </c>
      <c r="D110">
        <v>2.5000000000000001E-2</v>
      </c>
      <c r="E110">
        <v>13</v>
      </c>
      <c r="F110" t="s">
        <v>876</v>
      </c>
      <c r="G110" t="s">
        <v>875</v>
      </c>
    </row>
    <row r="111" spans="1:7" x14ac:dyDescent="0.2">
      <c r="A111" t="s">
        <v>877</v>
      </c>
      <c r="B111" t="s">
        <v>630</v>
      </c>
      <c r="C111" s="214">
        <v>0.59</v>
      </c>
      <c r="D111">
        <v>4.7E-2</v>
      </c>
      <c r="E111">
        <v>13</v>
      </c>
      <c r="F111" t="s">
        <v>878</v>
      </c>
      <c r="G111" t="s">
        <v>879</v>
      </c>
    </row>
    <row r="112" spans="1:7" x14ac:dyDescent="0.2">
      <c r="A112" t="s">
        <v>880</v>
      </c>
      <c r="B112" t="s">
        <v>630</v>
      </c>
      <c r="C112" s="214">
        <v>0.59</v>
      </c>
      <c r="D112">
        <v>5.5E-2</v>
      </c>
      <c r="E112">
        <v>9</v>
      </c>
      <c r="F112" t="s">
        <v>881</v>
      </c>
      <c r="G112" t="s">
        <v>882</v>
      </c>
    </row>
    <row r="113" spans="1:7" x14ac:dyDescent="0.2">
      <c r="A113" t="s">
        <v>883</v>
      </c>
      <c r="B113" t="s">
        <v>630</v>
      </c>
      <c r="C113" s="214">
        <v>0.57999999999999996</v>
      </c>
      <c r="D113">
        <v>1.2999999999999999E-2</v>
      </c>
      <c r="E113">
        <v>5</v>
      </c>
      <c r="F113" t="s">
        <v>884</v>
      </c>
      <c r="G113" t="s">
        <v>885</v>
      </c>
    </row>
    <row r="114" spans="1:7" x14ac:dyDescent="0.2">
      <c r="A114" t="s">
        <v>886</v>
      </c>
      <c r="B114" t="s">
        <v>630</v>
      </c>
      <c r="C114" s="214">
        <v>0.57999999999999996</v>
      </c>
      <c r="D114">
        <v>2.4E-2</v>
      </c>
      <c r="E114">
        <v>57</v>
      </c>
      <c r="F114" t="s">
        <v>887</v>
      </c>
      <c r="G114" t="s">
        <v>888</v>
      </c>
    </row>
    <row r="115" spans="1:7" x14ac:dyDescent="0.2">
      <c r="A115" t="s">
        <v>889</v>
      </c>
      <c r="B115" t="s">
        <v>630</v>
      </c>
      <c r="C115" s="214">
        <v>0.57999999999999996</v>
      </c>
      <c r="D115">
        <v>2.4E-2</v>
      </c>
      <c r="E115">
        <v>55</v>
      </c>
      <c r="F115" t="s">
        <v>890</v>
      </c>
      <c r="G115" t="s">
        <v>889</v>
      </c>
    </row>
    <row r="116" spans="1:7" x14ac:dyDescent="0.2">
      <c r="A116" t="s">
        <v>891</v>
      </c>
      <c r="B116" t="s">
        <v>630</v>
      </c>
      <c r="C116" s="214">
        <v>0.57999999999999996</v>
      </c>
      <c r="D116">
        <v>3.3000000000000002E-2</v>
      </c>
      <c r="E116">
        <v>7</v>
      </c>
      <c r="F116" t="s">
        <v>892</v>
      </c>
      <c r="G116" t="s">
        <v>891</v>
      </c>
    </row>
    <row r="117" spans="1:7" x14ac:dyDescent="0.2">
      <c r="A117" t="s">
        <v>893</v>
      </c>
      <c r="B117" t="s">
        <v>630</v>
      </c>
      <c r="C117" s="214">
        <v>0.57999999999999996</v>
      </c>
      <c r="D117">
        <v>4.9000000000000002E-2</v>
      </c>
      <c r="E117">
        <v>42</v>
      </c>
      <c r="F117" t="s">
        <v>894</v>
      </c>
      <c r="G117" t="s">
        <v>895</v>
      </c>
    </row>
    <row r="118" spans="1:7" x14ac:dyDescent="0.2">
      <c r="A118" t="s">
        <v>896</v>
      </c>
      <c r="B118" t="s">
        <v>630</v>
      </c>
      <c r="C118" s="214">
        <v>0.56999999999999995</v>
      </c>
      <c r="D118">
        <v>1.9E-2</v>
      </c>
      <c r="E118">
        <v>7</v>
      </c>
      <c r="F118" t="s">
        <v>897</v>
      </c>
      <c r="G118" t="s">
        <v>896</v>
      </c>
    </row>
    <row r="119" spans="1:7" x14ac:dyDescent="0.2">
      <c r="A119" t="s">
        <v>898</v>
      </c>
      <c r="B119" t="s">
        <v>630</v>
      </c>
      <c r="C119" s="214">
        <v>0.56999999999999995</v>
      </c>
      <c r="D119">
        <v>0.02</v>
      </c>
      <c r="E119">
        <v>8</v>
      </c>
      <c r="F119" t="s">
        <v>899</v>
      </c>
      <c r="G119" t="s">
        <v>900</v>
      </c>
    </row>
    <row r="120" spans="1:7" x14ac:dyDescent="0.2">
      <c r="A120" t="s">
        <v>901</v>
      </c>
      <c r="B120" t="s">
        <v>630</v>
      </c>
      <c r="C120" s="214">
        <v>0.56999999999999995</v>
      </c>
      <c r="D120">
        <v>2.1999999999999999E-2</v>
      </c>
      <c r="E120">
        <v>8</v>
      </c>
      <c r="F120" t="s">
        <v>902</v>
      </c>
      <c r="G120" t="s">
        <v>901</v>
      </c>
    </row>
    <row r="121" spans="1:7" x14ac:dyDescent="0.2">
      <c r="A121" t="s">
        <v>903</v>
      </c>
      <c r="B121" t="s">
        <v>630</v>
      </c>
      <c r="C121" s="214">
        <v>0.56999999999999995</v>
      </c>
      <c r="D121">
        <v>5.0999999999999997E-2</v>
      </c>
      <c r="E121">
        <v>8</v>
      </c>
      <c r="F121" t="s">
        <v>904</v>
      </c>
      <c r="G121" t="s">
        <v>903</v>
      </c>
    </row>
    <row r="122" spans="1:7" x14ac:dyDescent="0.2">
      <c r="A122" t="s">
        <v>905</v>
      </c>
      <c r="B122" t="s">
        <v>630</v>
      </c>
      <c r="C122" s="214">
        <v>0.56000000000000005</v>
      </c>
      <c r="D122">
        <v>6.0999999999999999E-2</v>
      </c>
      <c r="E122">
        <v>13</v>
      </c>
      <c r="F122" t="s">
        <v>906</v>
      </c>
      <c r="G122" t="s">
        <v>905</v>
      </c>
    </row>
    <row r="123" spans="1:7" x14ac:dyDescent="0.2">
      <c r="A123" t="s">
        <v>907</v>
      </c>
      <c r="B123" t="s">
        <v>630</v>
      </c>
      <c r="C123" s="214">
        <v>0.55000000000000004</v>
      </c>
      <c r="D123">
        <v>2.3E-2</v>
      </c>
      <c r="E123">
        <v>48</v>
      </c>
      <c r="F123" t="s">
        <v>908</v>
      </c>
      <c r="G123" t="s">
        <v>909</v>
      </c>
    </row>
    <row r="124" spans="1:7" x14ac:dyDescent="0.2">
      <c r="A124" t="s">
        <v>910</v>
      </c>
      <c r="B124" t="s">
        <v>630</v>
      </c>
      <c r="C124" s="214">
        <v>0.55000000000000004</v>
      </c>
      <c r="D124">
        <v>3.1E-2</v>
      </c>
      <c r="E124">
        <v>13</v>
      </c>
      <c r="F124" t="s">
        <v>911</v>
      </c>
      <c r="G124" t="s">
        <v>910</v>
      </c>
    </row>
    <row r="125" spans="1:7" x14ac:dyDescent="0.2">
      <c r="A125" t="s">
        <v>912</v>
      </c>
      <c r="B125" t="s">
        <v>630</v>
      </c>
      <c r="C125" s="214">
        <v>0.55000000000000004</v>
      </c>
      <c r="D125">
        <v>3.9E-2</v>
      </c>
      <c r="E125">
        <v>9</v>
      </c>
      <c r="F125" t="s">
        <v>913</v>
      </c>
      <c r="G125" t="s">
        <v>912</v>
      </c>
    </row>
    <row r="126" spans="1:7" x14ac:dyDescent="0.2">
      <c r="A126" t="s">
        <v>914</v>
      </c>
      <c r="B126" t="s">
        <v>630</v>
      </c>
      <c r="C126" s="214">
        <v>0.55000000000000004</v>
      </c>
      <c r="D126">
        <v>4.1000000000000002E-2</v>
      </c>
      <c r="E126">
        <v>14</v>
      </c>
      <c r="F126" t="s">
        <v>915</v>
      </c>
      <c r="G126" t="s">
        <v>914</v>
      </c>
    </row>
    <row r="127" spans="1:7" x14ac:dyDescent="0.2">
      <c r="A127" t="s">
        <v>916</v>
      </c>
      <c r="B127" t="s">
        <v>630</v>
      </c>
      <c r="C127" s="214">
        <v>0.55000000000000004</v>
      </c>
      <c r="D127">
        <v>4.9000000000000002E-2</v>
      </c>
      <c r="E127">
        <v>11</v>
      </c>
      <c r="F127" t="s">
        <v>917</v>
      </c>
      <c r="G127" t="s">
        <v>916</v>
      </c>
    </row>
    <row r="128" spans="1:7" x14ac:dyDescent="0.2">
      <c r="A128" t="s">
        <v>918</v>
      </c>
      <c r="B128" t="s">
        <v>630</v>
      </c>
      <c r="C128" s="214">
        <v>0.55000000000000004</v>
      </c>
      <c r="D128">
        <v>5.8999999999999997E-2</v>
      </c>
      <c r="E128">
        <v>5</v>
      </c>
      <c r="F128" t="s">
        <v>919</v>
      </c>
      <c r="G128" t="s">
        <v>918</v>
      </c>
    </row>
    <row r="129" spans="1:7" x14ac:dyDescent="0.2">
      <c r="A129" t="s">
        <v>920</v>
      </c>
      <c r="B129" t="s">
        <v>630</v>
      </c>
      <c r="C129" s="214">
        <v>0.54</v>
      </c>
      <c r="D129">
        <v>1.2E-2</v>
      </c>
      <c r="E129">
        <v>14</v>
      </c>
      <c r="F129" t="s">
        <v>921</v>
      </c>
      <c r="G129" t="s">
        <v>920</v>
      </c>
    </row>
    <row r="130" spans="1:7" x14ac:dyDescent="0.2">
      <c r="A130" t="s">
        <v>922</v>
      </c>
      <c r="B130" t="s">
        <v>630</v>
      </c>
      <c r="C130" s="214">
        <v>0.54</v>
      </c>
      <c r="D130">
        <v>1.7000000000000001E-2</v>
      </c>
      <c r="E130">
        <v>24</v>
      </c>
      <c r="F130" t="s">
        <v>923</v>
      </c>
      <c r="G130" t="s">
        <v>924</v>
      </c>
    </row>
    <row r="131" spans="1:7" x14ac:dyDescent="0.2">
      <c r="A131" t="s">
        <v>925</v>
      </c>
      <c r="B131" t="s">
        <v>630</v>
      </c>
      <c r="C131" s="214">
        <v>0.54</v>
      </c>
      <c r="D131">
        <v>3.5999999999999997E-2</v>
      </c>
      <c r="E131">
        <v>21</v>
      </c>
      <c r="F131" t="s">
        <v>926</v>
      </c>
      <c r="G131" t="s">
        <v>925</v>
      </c>
    </row>
    <row r="132" spans="1:7" x14ac:dyDescent="0.2">
      <c r="A132" t="s">
        <v>927</v>
      </c>
      <c r="B132" t="s">
        <v>630</v>
      </c>
      <c r="C132" s="214">
        <v>0.54</v>
      </c>
      <c r="D132">
        <v>3.5999999999999997E-2</v>
      </c>
      <c r="E132">
        <v>7</v>
      </c>
      <c r="F132" t="s">
        <v>928</v>
      </c>
      <c r="G132" t="s">
        <v>927</v>
      </c>
    </row>
    <row r="133" spans="1:7" x14ac:dyDescent="0.2">
      <c r="A133" t="s">
        <v>929</v>
      </c>
      <c r="B133" t="s">
        <v>630</v>
      </c>
      <c r="C133" s="214">
        <v>0.54</v>
      </c>
      <c r="D133">
        <v>4.1000000000000002E-2</v>
      </c>
      <c r="E133">
        <v>5</v>
      </c>
      <c r="F133" t="s">
        <v>930</v>
      </c>
      <c r="G133" t="s">
        <v>931</v>
      </c>
    </row>
    <row r="134" spans="1:7" x14ac:dyDescent="0.2">
      <c r="A134" t="s">
        <v>932</v>
      </c>
      <c r="B134" t="s">
        <v>630</v>
      </c>
      <c r="C134" s="214">
        <v>0.53</v>
      </c>
      <c r="D134">
        <v>2.8000000000000001E-2</v>
      </c>
      <c r="E134">
        <v>226</v>
      </c>
      <c r="F134" t="s">
        <v>933</v>
      </c>
      <c r="G134" t="s">
        <v>932</v>
      </c>
    </row>
    <row r="135" spans="1:7" x14ac:dyDescent="0.2">
      <c r="A135" t="s">
        <v>934</v>
      </c>
      <c r="B135" t="s">
        <v>630</v>
      </c>
      <c r="C135" s="214">
        <v>0.53</v>
      </c>
      <c r="D135">
        <v>2.8000000000000001E-2</v>
      </c>
      <c r="E135">
        <v>326</v>
      </c>
      <c r="F135" t="s">
        <v>935</v>
      </c>
      <c r="G135" t="s">
        <v>934</v>
      </c>
    </row>
    <row r="136" spans="1:7" x14ac:dyDescent="0.2">
      <c r="A136" t="s">
        <v>936</v>
      </c>
      <c r="B136" t="s">
        <v>630</v>
      </c>
      <c r="C136" s="214">
        <v>0.53</v>
      </c>
      <c r="D136">
        <v>3.3000000000000002E-2</v>
      </c>
      <c r="E136">
        <v>9</v>
      </c>
      <c r="F136" t="s">
        <v>937</v>
      </c>
      <c r="G136" t="s">
        <v>938</v>
      </c>
    </row>
    <row r="137" spans="1:7" x14ac:dyDescent="0.2">
      <c r="A137" t="s">
        <v>939</v>
      </c>
      <c r="B137" t="s">
        <v>630</v>
      </c>
      <c r="C137" s="214">
        <v>0.53</v>
      </c>
      <c r="D137">
        <v>4.5999999999999999E-2</v>
      </c>
      <c r="E137">
        <v>40</v>
      </c>
      <c r="F137" t="s">
        <v>940</v>
      </c>
      <c r="G137" t="s">
        <v>939</v>
      </c>
    </row>
    <row r="138" spans="1:7" x14ac:dyDescent="0.2">
      <c r="A138" t="s">
        <v>941</v>
      </c>
      <c r="B138" t="s">
        <v>630</v>
      </c>
      <c r="C138" s="214">
        <v>0.53</v>
      </c>
      <c r="D138">
        <v>7.9000000000000001E-2</v>
      </c>
      <c r="E138">
        <v>6</v>
      </c>
      <c r="F138" t="s">
        <v>942</v>
      </c>
      <c r="G138" t="s">
        <v>943</v>
      </c>
    </row>
    <row r="139" spans="1:7" x14ac:dyDescent="0.2">
      <c r="A139" t="s">
        <v>944</v>
      </c>
      <c r="B139" t="s">
        <v>630</v>
      </c>
      <c r="C139" s="214">
        <v>0.53</v>
      </c>
      <c r="D139">
        <v>7.9000000000000001E-2</v>
      </c>
      <c r="E139">
        <v>6</v>
      </c>
      <c r="F139" t="s">
        <v>942</v>
      </c>
      <c r="G139" t="s">
        <v>944</v>
      </c>
    </row>
    <row r="140" spans="1:7" x14ac:dyDescent="0.2">
      <c r="A140" t="s">
        <v>945</v>
      </c>
      <c r="B140" t="s">
        <v>630</v>
      </c>
      <c r="C140" s="214">
        <v>0.52</v>
      </c>
      <c r="D140">
        <v>2.3E-2</v>
      </c>
      <c r="E140">
        <v>31</v>
      </c>
      <c r="F140" t="s">
        <v>946</v>
      </c>
      <c r="G140" t="s">
        <v>945</v>
      </c>
    </row>
    <row r="141" spans="1:7" x14ac:dyDescent="0.2">
      <c r="A141" t="s">
        <v>947</v>
      </c>
      <c r="B141" t="s">
        <v>630</v>
      </c>
      <c r="C141" s="214">
        <v>0.52</v>
      </c>
      <c r="D141">
        <v>4.7E-2</v>
      </c>
      <c r="E141">
        <v>42</v>
      </c>
      <c r="F141" t="s">
        <v>948</v>
      </c>
      <c r="G141" t="s">
        <v>947</v>
      </c>
    </row>
    <row r="142" spans="1:7" x14ac:dyDescent="0.2">
      <c r="A142" t="s">
        <v>949</v>
      </c>
      <c r="B142" t="s">
        <v>630</v>
      </c>
      <c r="C142" s="214">
        <v>0.52</v>
      </c>
      <c r="D142">
        <v>5.2999999999999999E-2</v>
      </c>
      <c r="E142">
        <v>6</v>
      </c>
      <c r="F142" t="s">
        <v>950</v>
      </c>
      <c r="G142" t="s">
        <v>949</v>
      </c>
    </row>
    <row r="143" spans="1:7" x14ac:dyDescent="0.2">
      <c r="A143" t="s">
        <v>951</v>
      </c>
      <c r="B143" t="s">
        <v>630</v>
      </c>
      <c r="C143" s="214">
        <v>0.52</v>
      </c>
      <c r="D143">
        <v>5.8000000000000003E-2</v>
      </c>
      <c r="E143">
        <v>21</v>
      </c>
      <c r="F143" t="s">
        <v>952</v>
      </c>
      <c r="G143" t="s">
        <v>953</v>
      </c>
    </row>
    <row r="144" spans="1:7" x14ac:dyDescent="0.2">
      <c r="A144" t="s">
        <v>954</v>
      </c>
      <c r="B144" t="s">
        <v>630</v>
      </c>
      <c r="C144" s="214">
        <v>0.52</v>
      </c>
      <c r="D144">
        <v>7.9000000000000001E-2</v>
      </c>
      <c r="E144">
        <v>10</v>
      </c>
      <c r="F144" t="s">
        <v>955</v>
      </c>
      <c r="G144" t="s">
        <v>954</v>
      </c>
    </row>
    <row r="145" spans="1:7" x14ac:dyDescent="0.2">
      <c r="A145" t="s">
        <v>956</v>
      </c>
      <c r="B145" t="s">
        <v>630</v>
      </c>
      <c r="C145" s="214">
        <v>0.51</v>
      </c>
      <c r="D145">
        <v>1.0999999999999999E-2</v>
      </c>
      <c r="E145">
        <v>7</v>
      </c>
      <c r="F145" t="s">
        <v>957</v>
      </c>
      <c r="G145" t="s">
        <v>958</v>
      </c>
    </row>
    <row r="146" spans="1:7" x14ac:dyDescent="0.2">
      <c r="A146" t="s">
        <v>959</v>
      </c>
      <c r="B146" t="s">
        <v>630</v>
      </c>
      <c r="C146" s="214">
        <v>0.51</v>
      </c>
      <c r="D146">
        <v>3.2000000000000001E-2</v>
      </c>
      <c r="E146">
        <v>14</v>
      </c>
      <c r="F146" t="s">
        <v>960</v>
      </c>
      <c r="G146" t="s">
        <v>961</v>
      </c>
    </row>
    <row r="147" spans="1:7" x14ac:dyDescent="0.2">
      <c r="A147" t="s">
        <v>962</v>
      </c>
      <c r="B147" t="s">
        <v>630</v>
      </c>
      <c r="C147" s="214">
        <v>0.51</v>
      </c>
      <c r="D147" s="214">
        <v>0.1</v>
      </c>
      <c r="E147">
        <v>5</v>
      </c>
      <c r="F147" t="s">
        <v>963</v>
      </c>
      <c r="G147" t="s">
        <v>962</v>
      </c>
    </row>
    <row r="148" spans="1:7" x14ac:dyDescent="0.2">
      <c r="A148" t="s">
        <v>964</v>
      </c>
      <c r="B148" t="s">
        <v>630</v>
      </c>
      <c r="C148" s="214">
        <v>0.5</v>
      </c>
      <c r="D148">
        <v>1.4E-2</v>
      </c>
      <c r="E148">
        <v>11</v>
      </c>
      <c r="F148" t="s">
        <v>965</v>
      </c>
      <c r="G148" t="s">
        <v>964</v>
      </c>
    </row>
    <row r="149" spans="1:7" x14ac:dyDescent="0.2">
      <c r="A149" t="s">
        <v>966</v>
      </c>
      <c r="B149" t="s">
        <v>630</v>
      </c>
      <c r="C149" s="214">
        <v>0.5</v>
      </c>
      <c r="D149">
        <v>5.8000000000000003E-2</v>
      </c>
      <c r="E149">
        <v>6</v>
      </c>
      <c r="F149" t="s">
        <v>967</v>
      </c>
      <c r="G149" t="s">
        <v>966</v>
      </c>
    </row>
    <row r="150" spans="1:7" x14ac:dyDescent="0.2">
      <c r="A150" t="s">
        <v>968</v>
      </c>
      <c r="B150" t="s">
        <v>630</v>
      </c>
      <c r="C150" s="214">
        <v>0.5</v>
      </c>
      <c r="D150">
        <v>7.9000000000000001E-2</v>
      </c>
      <c r="E150">
        <v>5</v>
      </c>
      <c r="F150" t="s">
        <v>969</v>
      </c>
      <c r="G150" t="s">
        <v>968</v>
      </c>
    </row>
    <row r="151" spans="1:7" x14ac:dyDescent="0.2">
      <c r="A151" t="s">
        <v>970</v>
      </c>
      <c r="B151" t="s">
        <v>630</v>
      </c>
      <c r="C151" s="214">
        <v>0.49</v>
      </c>
      <c r="D151">
        <v>4.8000000000000001E-2</v>
      </c>
      <c r="E151">
        <v>96</v>
      </c>
      <c r="F151" t="s">
        <v>971</v>
      </c>
      <c r="G151" t="s">
        <v>970</v>
      </c>
    </row>
    <row r="152" spans="1:7" x14ac:dyDescent="0.2">
      <c r="A152" t="s">
        <v>972</v>
      </c>
      <c r="B152" t="s">
        <v>630</v>
      </c>
      <c r="C152" s="214">
        <v>0.49</v>
      </c>
      <c r="D152">
        <v>5.7000000000000002E-2</v>
      </c>
      <c r="E152">
        <v>8</v>
      </c>
      <c r="F152" t="s">
        <v>973</v>
      </c>
      <c r="G152" t="s">
        <v>972</v>
      </c>
    </row>
    <row r="153" spans="1:7" x14ac:dyDescent="0.2">
      <c r="A153" t="s">
        <v>974</v>
      </c>
      <c r="B153" t="s">
        <v>630</v>
      </c>
      <c r="C153" s="214">
        <v>0.49</v>
      </c>
      <c r="D153">
        <v>8.6999999999999994E-2</v>
      </c>
      <c r="E153">
        <v>21</v>
      </c>
      <c r="F153" t="s">
        <v>975</v>
      </c>
      <c r="G153" t="s">
        <v>974</v>
      </c>
    </row>
    <row r="154" spans="1:7" x14ac:dyDescent="0.2">
      <c r="A154" t="s">
        <v>976</v>
      </c>
      <c r="B154" t="s">
        <v>630</v>
      </c>
      <c r="C154" s="214">
        <v>0.49</v>
      </c>
      <c r="D154">
        <v>8.6999999999999994E-2</v>
      </c>
      <c r="E154">
        <v>21</v>
      </c>
      <c r="F154" t="s">
        <v>975</v>
      </c>
      <c r="G154" t="s">
        <v>977</v>
      </c>
    </row>
    <row r="155" spans="1:7" x14ac:dyDescent="0.2">
      <c r="A155" t="s">
        <v>978</v>
      </c>
      <c r="B155" t="s">
        <v>630</v>
      </c>
      <c r="C155" s="214">
        <v>0.49</v>
      </c>
      <c r="D155">
        <v>8.8999999999999996E-2</v>
      </c>
      <c r="E155">
        <v>6</v>
      </c>
      <c r="F155" t="s">
        <v>979</v>
      </c>
      <c r="G155" t="s">
        <v>978</v>
      </c>
    </row>
    <row r="156" spans="1:7" x14ac:dyDescent="0.2">
      <c r="A156" t="s">
        <v>980</v>
      </c>
      <c r="B156" t="s">
        <v>630</v>
      </c>
      <c r="C156" s="214">
        <v>0.49</v>
      </c>
      <c r="D156">
        <v>9.8000000000000004E-2</v>
      </c>
      <c r="E156">
        <v>5</v>
      </c>
      <c r="F156" t="s">
        <v>981</v>
      </c>
      <c r="G156" t="s">
        <v>982</v>
      </c>
    </row>
    <row r="157" spans="1:7" x14ac:dyDescent="0.2">
      <c r="A157" t="s">
        <v>983</v>
      </c>
      <c r="B157" t="s">
        <v>630</v>
      </c>
      <c r="C157" s="214">
        <v>0.48</v>
      </c>
      <c r="D157">
        <v>5.5E-2</v>
      </c>
      <c r="E157">
        <v>7</v>
      </c>
      <c r="F157" t="s">
        <v>984</v>
      </c>
      <c r="G157" t="s">
        <v>983</v>
      </c>
    </row>
    <row r="158" spans="1:7" x14ac:dyDescent="0.2">
      <c r="A158" t="s">
        <v>985</v>
      </c>
      <c r="B158" t="s">
        <v>630</v>
      </c>
      <c r="C158" s="214">
        <v>0.48</v>
      </c>
      <c r="D158">
        <v>5.8000000000000003E-2</v>
      </c>
      <c r="E158">
        <v>5</v>
      </c>
      <c r="F158" t="s">
        <v>986</v>
      </c>
      <c r="G158" t="s">
        <v>985</v>
      </c>
    </row>
    <row r="159" spans="1:7" x14ac:dyDescent="0.2">
      <c r="A159" t="s">
        <v>987</v>
      </c>
      <c r="B159" t="s">
        <v>630</v>
      </c>
      <c r="C159" s="214">
        <v>0.48</v>
      </c>
      <c r="D159">
        <v>7.6999999999999999E-2</v>
      </c>
      <c r="E159">
        <v>15</v>
      </c>
      <c r="F159" t="s">
        <v>988</v>
      </c>
      <c r="G159" t="s">
        <v>987</v>
      </c>
    </row>
    <row r="160" spans="1:7" x14ac:dyDescent="0.2">
      <c r="A160" t="s">
        <v>989</v>
      </c>
      <c r="B160" t="s">
        <v>630</v>
      </c>
      <c r="C160" s="214">
        <v>0.48</v>
      </c>
      <c r="D160" s="214">
        <v>0.1</v>
      </c>
      <c r="E160">
        <v>8</v>
      </c>
      <c r="F160" t="s">
        <v>990</v>
      </c>
      <c r="G160" t="s">
        <v>991</v>
      </c>
    </row>
    <row r="161" spans="1:7" x14ac:dyDescent="0.2">
      <c r="A161" t="s">
        <v>992</v>
      </c>
      <c r="B161" t="s">
        <v>630</v>
      </c>
      <c r="C161" s="214">
        <v>0.48</v>
      </c>
      <c r="D161" s="214">
        <v>0.1</v>
      </c>
      <c r="E161">
        <v>8</v>
      </c>
      <c r="F161" t="s">
        <v>990</v>
      </c>
      <c r="G161" t="s">
        <v>993</v>
      </c>
    </row>
    <row r="162" spans="1:7" x14ac:dyDescent="0.2">
      <c r="A162" t="s">
        <v>994</v>
      </c>
      <c r="B162" t="s">
        <v>630</v>
      </c>
      <c r="C162" s="214">
        <v>0.47</v>
      </c>
      <c r="D162">
        <v>3.7999999999999999E-2</v>
      </c>
      <c r="E162">
        <v>7</v>
      </c>
      <c r="F162" t="s">
        <v>995</v>
      </c>
      <c r="G162" t="s">
        <v>996</v>
      </c>
    </row>
    <row r="163" spans="1:7" x14ac:dyDescent="0.2">
      <c r="A163" t="s">
        <v>997</v>
      </c>
      <c r="B163" t="s">
        <v>630</v>
      </c>
      <c r="C163" s="214">
        <v>0.47</v>
      </c>
      <c r="D163">
        <v>4.7E-2</v>
      </c>
      <c r="E163">
        <v>6</v>
      </c>
      <c r="F163" t="s">
        <v>998</v>
      </c>
      <c r="G163" t="s">
        <v>997</v>
      </c>
    </row>
    <row r="164" spans="1:7" x14ac:dyDescent="0.2">
      <c r="A164" t="s">
        <v>999</v>
      </c>
      <c r="B164" t="s">
        <v>630</v>
      </c>
      <c r="C164" s="214">
        <v>0.47</v>
      </c>
      <c r="D164">
        <v>5.1999999999999998E-2</v>
      </c>
      <c r="E164">
        <v>10</v>
      </c>
      <c r="F164" t="s">
        <v>1000</v>
      </c>
      <c r="G164" t="s">
        <v>999</v>
      </c>
    </row>
    <row r="165" spans="1:7" x14ac:dyDescent="0.2">
      <c r="A165" t="s">
        <v>1001</v>
      </c>
      <c r="B165" t="s">
        <v>630</v>
      </c>
      <c r="C165" s="214">
        <v>0.47</v>
      </c>
      <c r="D165">
        <v>6.3E-2</v>
      </c>
      <c r="E165">
        <v>5</v>
      </c>
      <c r="F165" t="s">
        <v>1002</v>
      </c>
      <c r="G165" t="s">
        <v>1001</v>
      </c>
    </row>
    <row r="166" spans="1:7" x14ac:dyDescent="0.2">
      <c r="A166" t="s">
        <v>1003</v>
      </c>
      <c r="B166" t="s">
        <v>630</v>
      </c>
      <c r="C166" s="214">
        <v>0.47</v>
      </c>
      <c r="D166">
        <v>7.2999999999999995E-2</v>
      </c>
      <c r="E166">
        <v>9</v>
      </c>
      <c r="F166" t="s">
        <v>1004</v>
      </c>
      <c r="G166" t="s">
        <v>1003</v>
      </c>
    </row>
    <row r="167" spans="1:7" x14ac:dyDescent="0.2">
      <c r="A167" t="s">
        <v>1005</v>
      </c>
      <c r="B167" t="s">
        <v>630</v>
      </c>
      <c r="C167" s="214">
        <v>0.47</v>
      </c>
      <c r="D167">
        <v>7.2999999999999995E-2</v>
      </c>
      <c r="E167">
        <v>9</v>
      </c>
      <c r="F167" t="s">
        <v>1004</v>
      </c>
      <c r="G167" t="s">
        <v>1005</v>
      </c>
    </row>
    <row r="168" spans="1:7" x14ac:dyDescent="0.2">
      <c r="A168" t="s">
        <v>1006</v>
      </c>
      <c r="B168" t="s">
        <v>630</v>
      </c>
      <c r="C168" s="214">
        <v>0.47</v>
      </c>
      <c r="D168">
        <v>7.2999999999999995E-2</v>
      </c>
      <c r="E168">
        <v>9</v>
      </c>
      <c r="F168" t="s">
        <v>1004</v>
      </c>
      <c r="G168" t="s">
        <v>1006</v>
      </c>
    </row>
    <row r="169" spans="1:7" x14ac:dyDescent="0.2">
      <c r="A169" t="s">
        <v>1007</v>
      </c>
      <c r="B169" t="s">
        <v>630</v>
      </c>
      <c r="C169" s="214">
        <v>0.47</v>
      </c>
      <c r="D169">
        <v>7.2999999999999995E-2</v>
      </c>
      <c r="E169">
        <v>9</v>
      </c>
      <c r="F169" t="s">
        <v>1004</v>
      </c>
      <c r="G169" t="s">
        <v>1008</v>
      </c>
    </row>
    <row r="170" spans="1:7" x14ac:dyDescent="0.2">
      <c r="A170" t="s">
        <v>1009</v>
      </c>
      <c r="B170" t="s">
        <v>630</v>
      </c>
      <c r="C170" s="214">
        <v>0.47</v>
      </c>
      <c r="D170">
        <v>7.8E-2</v>
      </c>
      <c r="E170">
        <v>6</v>
      </c>
      <c r="F170" t="s">
        <v>1010</v>
      </c>
      <c r="G170" t="s">
        <v>1009</v>
      </c>
    </row>
    <row r="171" spans="1:7" x14ac:dyDescent="0.2">
      <c r="A171" t="s">
        <v>1011</v>
      </c>
      <c r="B171" t="s">
        <v>630</v>
      </c>
      <c r="C171" s="214">
        <v>0.47</v>
      </c>
      <c r="D171">
        <v>8.2000000000000003E-2</v>
      </c>
      <c r="E171">
        <v>10</v>
      </c>
      <c r="F171" t="s">
        <v>1012</v>
      </c>
      <c r="G171" t="s">
        <v>1013</v>
      </c>
    </row>
    <row r="172" spans="1:7" x14ac:dyDescent="0.2">
      <c r="A172" t="s">
        <v>1014</v>
      </c>
      <c r="B172" t="s">
        <v>630</v>
      </c>
      <c r="C172" s="214">
        <v>0.47</v>
      </c>
      <c r="D172">
        <v>9.8000000000000004E-2</v>
      </c>
      <c r="E172">
        <v>14</v>
      </c>
      <c r="F172" t="s">
        <v>1015</v>
      </c>
      <c r="G172" t="s">
        <v>1014</v>
      </c>
    </row>
    <row r="173" spans="1:7" x14ac:dyDescent="0.2">
      <c r="A173" t="s">
        <v>1016</v>
      </c>
      <c r="B173" t="s">
        <v>630</v>
      </c>
      <c r="C173" s="214">
        <v>0.47</v>
      </c>
      <c r="D173" s="214">
        <v>0.12</v>
      </c>
      <c r="E173">
        <v>5</v>
      </c>
      <c r="F173" t="s">
        <v>1017</v>
      </c>
      <c r="G173" t="s">
        <v>1016</v>
      </c>
    </row>
    <row r="174" spans="1:7" x14ac:dyDescent="0.2">
      <c r="A174" t="s">
        <v>1018</v>
      </c>
      <c r="B174" t="s">
        <v>630</v>
      </c>
      <c r="C174" s="214">
        <v>0.46</v>
      </c>
      <c r="D174">
        <v>6.0999999999999999E-2</v>
      </c>
      <c r="E174">
        <v>11</v>
      </c>
      <c r="F174" t="s">
        <v>1019</v>
      </c>
      <c r="G174" t="s">
        <v>1018</v>
      </c>
    </row>
    <row r="175" spans="1:7" x14ac:dyDescent="0.2">
      <c r="A175" t="s">
        <v>1020</v>
      </c>
      <c r="B175" t="s">
        <v>630</v>
      </c>
      <c r="C175" s="214">
        <v>0.46</v>
      </c>
      <c r="D175">
        <v>7.4999999999999997E-2</v>
      </c>
      <c r="E175">
        <v>10</v>
      </c>
      <c r="F175" t="s">
        <v>1021</v>
      </c>
      <c r="G175" t="s">
        <v>1020</v>
      </c>
    </row>
    <row r="176" spans="1:7" x14ac:dyDescent="0.2">
      <c r="A176" t="s">
        <v>1022</v>
      </c>
      <c r="B176" t="s">
        <v>630</v>
      </c>
      <c r="C176" s="214">
        <v>0.46</v>
      </c>
      <c r="D176">
        <v>7.5999999999999998E-2</v>
      </c>
      <c r="E176">
        <v>66</v>
      </c>
      <c r="F176" t="s">
        <v>1023</v>
      </c>
      <c r="G176" t="s">
        <v>1022</v>
      </c>
    </row>
    <row r="177" spans="1:7" x14ac:dyDescent="0.2">
      <c r="A177" t="s">
        <v>1024</v>
      </c>
      <c r="B177" t="s">
        <v>630</v>
      </c>
      <c r="C177" s="214">
        <v>0.46</v>
      </c>
      <c r="D177">
        <v>7.9000000000000001E-2</v>
      </c>
      <c r="E177">
        <v>5</v>
      </c>
      <c r="F177" t="s">
        <v>1025</v>
      </c>
      <c r="G177" t="s">
        <v>1024</v>
      </c>
    </row>
    <row r="178" spans="1:7" x14ac:dyDescent="0.2">
      <c r="A178" t="s">
        <v>1026</v>
      </c>
      <c r="B178" t="s">
        <v>630</v>
      </c>
      <c r="C178" s="214">
        <v>0.46</v>
      </c>
      <c r="D178">
        <v>9.1999999999999998E-2</v>
      </c>
      <c r="E178">
        <v>7</v>
      </c>
      <c r="F178" t="s">
        <v>1027</v>
      </c>
      <c r="G178" t="s">
        <v>1026</v>
      </c>
    </row>
    <row r="179" spans="1:7" x14ac:dyDescent="0.2">
      <c r="A179" t="s">
        <v>1028</v>
      </c>
      <c r="B179" t="s">
        <v>630</v>
      </c>
      <c r="C179" s="214">
        <v>0.46</v>
      </c>
      <c r="D179" s="214">
        <v>0.11</v>
      </c>
      <c r="E179">
        <v>14</v>
      </c>
      <c r="F179" t="s">
        <v>1029</v>
      </c>
      <c r="G179" t="s">
        <v>1030</v>
      </c>
    </row>
    <row r="180" spans="1:7" x14ac:dyDescent="0.2">
      <c r="A180" t="s">
        <v>1031</v>
      </c>
      <c r="B180" t="s">
        <v>630</v>
      </c>
      <c r="C180" s="214">
        <v>0.45</v>
      </c>
      <c r="D180">
        <v>8.5000000000000006E-2</v>
      </c>
      <c r="E180">
        <v>6</v>
      </c>
      <c r="F180" t="s">
        <v>1032</v>
      </c>
      <c r="G180" t="s">
        <v>1033</v>
      </c>
    </row>
    <row r="181" spans="1:7" x14ac:dyDescent="0.2">
      <c r="A181" t="s">
        <v>1034</v>
      </c>
      <c r="B181" t="s">
        <v>630</v>
      </c>
      <c r="C181" s="214">
        <v>0.45</v>
      </c>
      <c r="D181">
        <v>8.5000000000000006E-2</v>
      </c>
      <c r="E181">
        <v>46</v>
      </c>
      <c r="F181" t="s">
        <v>1035</v>
      </c>
      <c r="G181" t="s">
        <v>1036</v>
      </c>
    </row>
    <row r="182" spans="1:7" x14ac:dyDescent="0.2">
      <c r="A182" t="s">
        <v>1037</v>
      </c>
      <c r="B182" t="s">
        <v>630</v>
      </c>
      <c r="C182" s="214">
        <v>0.45</v>
      </c>
      <c r="D182">
        <v>8.5999999999999993E-2</v>
      </c>
      <c r="E182">
        <v>7</v>
      </c>
      <c r="F182" t="s">
        <v>1038</v>
      </c>
      <c r="G182" t="s">
        <v>1037</v>
      </c>
    </row>
    <row r="183" spans="1:7" x14ac:dyDescent="0.2">
      <c r="A183" t="s">
        <v>1039</v>
      </c>
      <c r="B183" t="s">
        <v>630</v>
      </c>
      <c r="C183" s="214">
        <v>0.45</v>
      </c>
      <c r="D183" s="214">
        <v>0.1</v>
      </c>
      <c r="E183">
        <v>5</v>
      </c>
      <c r="F183" t="s">
        <v>1040</v>
      </c>
      <c r="G183" t="s">
        <v>1039</v>
      </c>
    </row>
    <row r="184" spans="1:7" x14ac:dyDescent="0.2">
      <c r="A184" t="s">
        <v>1041</v>
      </c>
      <c r="B184" t="s">
        <v>630</v>
      </c>
      <c r="C184" s="214">
        <v>0.45</v>
      </c>
      <c r="D184" s="214">
        <v>0.1</v>
      </c>
      <c r="E184">
        <v>5</v>
      </c>
      <c r="F184" t="s">
        <v>1040</v>
      </c>
      <c r="G184" t="s">
        <v>1042</v>
      </c>
    </row>
    <row r="185" spans="1:7" x14ac:dyDescent="0.2">
      <c r="A185" t="s">
        <v>1043</v>
      </c>
      <c r="B185" t="s">
        <v>630</v>
      </c>
      <c r="C185" s="214">
        <v>0.45</v>
      </c>
      <c r="D185" s="214">
        <v>0.1</v>
      </c>
      <c r="E185">
        <v>5</v>
      </c>
      <c r="F185" t="s">
        <v>1040</v>
      </c>
      <c r="G185" t="s">
        <v>1043</v>
      </c>
    </row>
    <row r="186" spans="1:7" x14ac:dyDescent="0.2">
      <c r="A186" t="s">
        <v>1044</v>
      </c>
      <c r="B186" t="s">
        <v>630</v>
      </c>
      <c r="C186" s="214">
        <v>0.45</v>
      </c>
      <c r="D186" s="214">
        <v>0.1</v>
      </c>
      <c r="E186">
        <v>5</v>
      </c>
      <c r="F186" t="s">
        <v>1040</v>
      </c>
      <c r="G186" t="s">
        <v>1044</v>
      </c>
    </row>
    <row r="187" spans="1:7" x14ac:dyDescent="0.2">
      <c r="A187" t="s">
        <v>1045</v>
      </c>
      <c r="B187" t="s">
        <v>630</v>
      </c>
      <c r="C187" s="214">
        <v>0.45</v>
      </c>
      <c r="D187" s="214">
        <v>0.1</v>
      </c>
      <c r="E187">
        <v>5</v>
      </c>
      <c r="F187" t="s">
        <v>1040</v>
      </c>
      <c r="G187" t="s">
        <v>1045</v>
      </c>
    </row>
    <row r="188" spans="1:7" x14ac:dyDescent="0.2">
      <c r="A188" t="s">
        <v>1046</v>
      </c>
      <c r="B188" t="s">
        <v>630</v>
      </c>
      <c r="C188" s="214">
        <v>0.45</v>
      </c>
      <c r="D188" s="214">
        <v>0.13</v>
      </c>
      <c r="E188">
        <v>5</v>
      </c>
      <c r="F188" t="s">
        <v>1047</v>
      </c>
      <c r="G188" t="s">
        <v>1048</v>
      </c>
    </row>
    <row r="189" spans="1:7" x14ac:dyDescent="0.2">
      <c r="A189" t="s">
        <v>1049</v>
      </c>
      <c r="B189" t="s">
        <v>630</v>
      </c>
      <c r="C189" s="214">
        <v>0.44</v>
      </c>
      <c r="D189">
        <v>8.2000000000000003E-2</v>
      </c>
      <c r="E189">
        <v>10</v>
      </c>
      <c r="F189" t="s">
        <v>1050</v>
      </c>
      <c r="G189" t="s">
        <v>1049</v>
      </c>
    </row>
    <row r="190" spans="1:7" x14ac:dyDescent="0.2">
      <c r="A190" t="s">
        <v>1051</v>
      </c>
      <c r="B190" t="s">
        <v>630</v>
      </c>
      <c r="C190" s="214">
        <v>0.44</v>
      </c>
      <c r="D190">
        <v>8.3000000000000004E-2</v>
      </c>
      <c r="E190">
        <v>7</v>
      </c>
      <c r="F190" t="s">
        <v>1052</v>
      </c>
      <c r="G190" t="s">
        <v>1051</v>
      </c>
    </row>
    <row r="191" spans="1:7" x14ac:dyDescent="0.2">
      <c r="A191" t="s">
        <v>1053</v>
      </c>
      <c r="B191" t="s">
        <v>630</v>
      </c>
      <c r="C191" s="214">
        <v>0.44</v>
      </c>
      <c r="D191">
        <v>8.7999999999999995E-2</v>
      </c>
      <c r="E191">
        <v>11</v>
      </c>
      <c r="F191" t="s">
        <v>1054</v>
      </c>
      <c r="G191" t="s">
        <v>1055</v>
      </c>
    </row>
    <row r="192" spans="1:7" x14ac:dyDescent="0.2">
      <c r="A192" t="s">
        <v>1056</v>
      </c>
      <c r="B192" t="s">
        <v>630</v>
      </c>
      <c r="C192" s="214">
        <v>0.44</v>
      </c>
      <c r="D192">
        <v>0.09</v>
      </c>
      <c r="E192">
        <v>9</v>
      </c>
      <c r="F192" t="s">
        <v>1057</v>
      </c>
      <c r="G192" t="s">
        <v>1058</v>
      </c>
    </row>
    <row r="193" spans="1:7" x14ac:dyDescent="0.2">
      <c r="A193" t="s">
        <v>1059</v>
      </c>
      <c r="B193" t="s">
        <v>630</v>
      </c>
      <c r="C193" s="214">
        <v>0.44</v>
      </c>
      <c r="D193">
        <v>9.4E-2</v>
      </c>
      <c r="E193">
        <v>17</v>
      </c>
      <c r="F193" t="s">
        <v>1060</v>
      </c>
      <c r="G193" t="s">
        <v>1059</v>
      </c>
    </row>
    <row r="194" spans="1:7" x14ac:dyDescent="0.2">
      <c r="A194" t="s">
        <v>1061</v>
      </c>
      <c r="B194" t="s">
        <v>630</v>
      </c>
      <c r="C194" s="214">
        <v>0.44</v>
      </c>
      <c r="D194">
        <v>9.6000000000000002E-2</v>
      </c>
      <c r="E194">
        <v>9</v>
      </c>
      <c r="F194" t="s">
        <v>1062</v>
      </c>
      <c r="G194" t="s">
        <v>1063</v>
      </c>
    </row>
    <row r="195" spans="1:7" x14ac:dyDescent="0.2">
      <c r="A195" t="s">
        <v>1064</v>
      </c>
      <c r="B195" t="s">
        <v>630</v>
      </c>
      <c r="C195" s="214">
        <v>0.44</v>
      </c>
      <c r="D195">
        <v>9.6000000000000002E-2</v>
      </c>
      <c r="E195">
        <v>9</v>
      </c>
      <c r="F195" t="s">
        <v>1062</v>
      </c>
      <c r="G195" t="s">
        <v>1065</v>
      </c>
    </row>
    <row r="196" spans="1:7" x14ac:dyDescent="0.2">
      <c r="A196" t="s">
        <v>1066</v>
      </c>
      <c r="B196" t="s">
        <v>630</v>
      </c>
      <c r="C196" s="214">
        <v>0.44</v>
      </c>
      <c r="D196" s="214">
        <v>0.11</v>
      </c>
      <c r="E196">
        <v>10</v>
      </c>
      <c r="F196" t="s">
        <v>1067</v>
      </c>
      <c r="G196" t="s">
        <v>1066</v>
      </c>
    </row>
    <row r="197" spans="1:7" x14ac:dyDescent="0.2">
      <c r="A197" t="s">
        <v>1068</v>
      </c>
      <c r="B197" t="s">
        <v>630</v>
      </c>
      <c r="C197" s="214">
        <v>0.43</v>
      </c>
      <c r="D197">
        <v>5.8999999999999997E-2</v>
      </c>
      <c r="E197">
        <v>16</v>
      </c>
      <c r="F197" t="s">
        <v>1069</v>
      </c>
      <c r="G197" t="s">
        <v>1070</v>
      </c>
    </row>
    <row r="198" spans="1:7" x14ac:dyDescent="0.2">
      <c r="A198" t="s">
        <v>1071</v>
      </c>
      <c r="B198" t="s">
        <v>630</v>
      </c>
      <c r="C198" s="214">
        <v>0.43</v>
      </c>
      <c r="D198">
        <v>8.4000000000000005E-2</v>
      </c>
      <c r="E198">
        <v>27</v>
      </c>
      <c r="F198" t="s">
        <v>1072</v>
      </c>
      <c r="G198" t="s">
        <v>1073</v>
      </c>
    </row>
    <row r="199" spans="1:7" x14ac:dyDescent="0.2">
      <c r="A199" t="s">
        <v>1074</v>
      </c>
      <c r="B199" t="s">
        <v>630</v>
      </c>
      <c r="C199" s="214">
        <v>0.43</v>
      </c>
      <c r="D199">
        <v>8.4000000000000005E-2</v>
      </c>
      <c r="E199">
        <v>27</v>
      </c>
      <c r="F199" t="s">
        <v>1072</v>
      </c>
      <c r="G199" t="s">
        <v>1075</v>
      </c>
    </row>
    <row r="200" spans="1:7" x14ac:dyDescent="0.2">
      <c r="A200" t="s">
        <v>1076</v>
      </c>
      <c r="B200" t="s">
        <v>630</v>
      </c>
      <c r="C200" s="214">
        <v>0.43</v>
      </c>
      <c r="D200">
        <v>8.5999999999999993E-2</v>
      </c>
      <c r="E200">
        <v>29</v>
      </c>
      <c r="F200" t="s">
        <v>1077</v>
      </c>
      <c r="G200" t="s">
        <v>1078</v>
      </c>
    </row>
    <row r="201" spans="1:7" x14ac:dyDescent="0.2">
      <c r="A201" t="s">
        <v>1079</v>
      </c>
      <c r="B201" t="s">
        <v>630</v>
      </c>
      <c r="C201" s="214">
        <v>0.43</v>
      </c>
      <c r="D201">
        <v>9.8000000000000004E-2</v>
      </c>
      <c r="E201">
        <v>13</v>
      </c>
      <c r="F201" t="s">
        <v>1080</v>
      </c>
      <c r="G201" t="s">
        <v>1081</v>
      </c>
    </row>
    <row r="202" spans="1:7" x14ac:dyDescent="0.2">
      <c r="A202" t="s">
        <v>1082</v>
      </c>
      <c r="B202" t="s">
        <v>630</v>
      </c>
      <c r="C202" s="214">
        <v>0.43</v>
      </c>
      <c r="D202">
        <v>9.8000000000000004E-2</v>
      </c>
      <c r="E202">
        <v>92</v>
      </c>
      <c r="F202" t="s">
        <v>1083</v>
      </c>
      <c r="G202" t="s">
        <v>1082</v>
      </c>
    </row>
    <row r="203" spans="1:7" x14ac:dyDescent="0.2">
      <c r="A203" t="s">
        <v>1084</v>
      </c>
      <c r="B203" t="s">
        <v>630</v>
      </c>
      <c r="C203" s="214">
        <v>0.43</v>
      </c>
      <c r="D203" s="214">
        <v>0.11</v>
      </c>
      <c r="E203">
        <v>5</v>
      </c>
      <c r="F203" t="s">
        <v>1085</v>
      </c>
      <c r="G203" t="s">
        <v>1086</v>
      </c>
    </row>
    <row r="204" spans="1:7" x14ac:dyDescent="0.2">
      <c r="A204" t="s">
        <v>1087</v>
      </c>
      <c r="B204" t="s">
        <v>630</v>
      </c>
      <c r="C204" s="214">
        <v>0.42</v>
      </c>
      <c r="D204">
        <v>7.6999999999999999E-2</v>
      </c>
      <c r="E204">
        <v>6</v>
      </c>
      <c r="F204" t="s">
        <v>1088</v>
      </c>
      <c r="G204" t="s">
        <v>1089</v>
      </c>
    </row>
    <row r="205" spans="1:7" x14ac:dyDescent="0.2">
      <c r="A205" t="s">
        <v>1090</v>
      </c>
      <c r="B205" t="s">
        <v>630</v>
      </c>
      <c r="C205" s="214">
        <v>0.42</v>
      </c>
      <c r="D205">
        <v>7.6999999999999999E-2</v>
      </c>
      <c r="E205">
        <v>6</v>
      </c>
      <c r="F205" t="s">
        <v>1088</v>
      </c>
      <c r="G205" t="s">
        <v>1091</v>
      </c>
    </row>
    <row r="206" spans="1:7" x14ac:dyDescent="0.2">
      <c r="A206" t="s">
        <v>1092</v>
      </c>
      <c r="B206" t="s">
        <v>630</v>
      </c>
      <c r="C206" s="214">
        <v>0.42</v>
      </c>
      <c r="D206">
        <v>7.9000000000000001E-2</v>
      </c>
      <c r="E206">
        <v>5</v>
      </c>
      <c r="F206" t="s">
        <v>1093</v>
      </c>
      <c r="G206" t="s">
        <v>1094</v>
      </c>
    </row>
    <row r="207" spans="1:7" x14ac:dyDescent="0.2">
      <c r="A207" t="s">
        <v>1095</v>
      </c>
      <c r="B207" t="s">
        <v>630</v>
      </c>
      <c r="C207" s="214">
        <v>0.42</v>
      </c>
      <c r="D207">
        <v>8.7999999999999995E-2</v>
      </c>
      <c r="E207">
        <v>12</v>
      </c>
      <c r="F207" t="s">
        <v>1096</v>
      </c>
      <c r="G207" t="s">
        <v>1095</v>
      </c>
    </row>
    <row r="208" spans="1:7" x14ac:dyDescent="0.2">
      <c r="A208" t="s">
        <v>1097</v>
      </c>
      <c r="B208" t="s">
        <v>630</v>
      </c>
      <c r="C208" s="214">
        <v>0.42</v>
      </c>
      <c r="D208" s="214">
        <v>0.1</v>
      </c>
      <c r="E208">
        <v>9</v>
      </c>
      <c r="F208" t="s">
        <v>1098</v>
      </c>
      <c r="G208" t="s">
        <v>1097</v>
      </c>
    </row>
    <row r="209" spans="1:7" x14ac:dyDescent="0.2">
      <c r="A209" t="s">
        <v>1099</v>
      </c>
      <c r="B209" t="s">
        <v>630</v>
      </c>
      <c r="C209" s="214">
        <v>0.42</v>
      </c>
      <c r="D209" s="214">
        <v>0.12</v>
      </c>
      <c r="E209">
        <v>25</v>
      </c>
      <c r="F209" t="s">
        <v>1100</v>
      </c>
      <c r="G209" t="s">
        <v>1101</v>
      </c>
    </row>
    <row r="210" spans="1:7" x14ac:dyDescent="0.2">
      <c r="A210" t="s">
        <v>1102</v>
      </c>
      <c r="B210" t="s">
        <v>630</v>
      </c>
      <c r="C210" s="214">
        <v>0.42</v>
      </c>
      <c r="D210" s="214">
        <v>0.15</v>
      </c>
      <c r="E210">
        <v>15</v>
      </c>
      <c r="F210" t="s">
        <v>1103</v>
      </c>
      <c r="G210" t="s">
        <v>1102</v>
      </c>
    </row>
    <row r="211" spans="1:7" x14ac:dyDescent="0.2">
      <c r="A211" t="s">
        <v>1104</v>
      </c>
      <c r="B211" t="s">
        <v>630</v>
      </c>
      <c r="C211" s="214">
        <v>0.42</v>
      </c>
      <c r="D211" s="214">
        <v>0.15</v>
      </c>
      <c r="E211">
        <v>15</v>
      </c>
      <c r="F211" t="s">
        <v>1103</v>
      </c>
      <c r="G211" t="s">
        <v>1104</v>
      </c>
    </row>
    <row r="212" spans="1:7" x14ac:dyDescent="0.2">
      <c r="A212" t="s">
        <v>1105</v>
      </c>
      <c r="B212" t="s">
        <v>630</v>
      </c>
      <c r="C212" s="214">
        <v>0.41</v>
      </c>
      <c r="D212">
        <v>9.9000000000000005E-2</v>
      </c>
      <c r="E212">
        <v>47</v>
      </c>
      <c r="F212" t="s">
        <v>1106</v>
      </c>
      <c r="G212" t="s">
        <v>1105</v>
      </c>
    </row>
    <row r="213" spans="1:7" x14ac:dyDescent="0.2">
      <c r="A213" t="s">
        <v>1107</v>
      </c>
      <c r="B213" t="s">
        <v>630</v>
      </c>
      <c r="C213" s="214">
        <v>0.41</v>
      </c>
      <c r="D213" s="214">
        <v>0.12</v>
      </c>
      <c r="E213">
        <v>8</v>
      </c>
      <c r="F213" t="s">
        <v>1108</v>
      </c>
      <c r="G213" t="s">
        <v>1109</v>
      </c>
    </row>
    <row r="214" spans="1:7" x14ac:dyDescent="0.2">
      <c r="A214" t="s">
        <v>1110</v>
      </c>
      <c r="B214" t="s">
        <v>630</v>
      </c>
      <c r="C214" s="214">
        <v>0.41</v>
      </c>
      <c r="D214" s="214">
        <v>0.13</v>
      </c>
      <c r="E214">
        <v>24</v>
      </c>
      <c r="F214" t="s">
        <v>1111</v>
      </c>
      <c r="G214" t="s">
        <v>1112</v>
      </c>
    </row>
    <row r="215" spans="1:7" x14ac:dyDescent="0.2">
      <c r="A215" t="s">
        <v>1113</v>
      </c>
      <c r="B215" t="s">
        <v>630</v>
      </c>
      <c r="C215" s="214">
        <v>0.41</v>
      </c>
      <c r="D215" s="214">
        <v>0.15</v>
      </c>
      <c r="E215">
        <v>34</v>
      </c>
      <c r="F215" t="s">
        <v>1114</v>
      </c>
      <c r="G215" t="s">
        <v>1115</v>
      </c>
    </row>
    <row r="216" spans="1:7" x14ac:dyDescent="0.2">
      <c r="A216" t="s">
        <v>1116</v>
      </c>
      <c r="B216" t="s">
        <v>630</v>
      </c>
      <c r="C216" s="214">
        <v>0.4</v>
      </c>
      <c r="D216" s="214">
        <v>0.11</v>
      </c>
      <c r="E216">
        <v>15</v>
      </c>
      <c r="F216" t="s">
        <v>1117</v>
      </c>
      <c r="G216" t="s">
        <v>1116</v>
      </c>
    </row>
    <row r="217" spans="1:7" x14ac:dyDescent="0.2">
      <c r="A217" t="s">
        <v>1118</v>
      </c>
      <c r="B217" t="s">
        <v>630</v>
      </c>
      <c r="C217" s="214">
        <v>0.4</v>
      </c>
      <c r="D217" s="214">
        <v>0.12</v>
      </c>
      <c r="E217">
        <v>8</v>
      </c>
      <c r="F217" t="s">
        <v>1119</v>
      </c>
      <c r="G217" t="s">
        <v>1118</v>
      </c>
    </row>
    <row r="218" spans="1:7" x14ac:dyDescent="0.2">
      <c r="A218" t="s">
        <v>1120</v>
      </c>
      <c r="B218" t="s">
        <v>630</v>
      </c>
      <c r="C218" s="214">
        <v>0.4</v>
      </c>
      <c r="D218" s="214">
        <v>0.15</v>
      </c>
      <c r="E218">
        <v>11</v>
      </c>
      <c r="F218" t="s">
        <v>1121</v>
      </c>
      <c r="G218" t="s">
        <v>1120</v>
      </c>
    </row>
    <row r="219" spans="1:7" x14ac:dyDescent="0.2">
      <c r="A219" t="s">
        <v>1122</v>
      </c>
      <c r="B219" t="s">
        <v>630</v>
      </c>
      <c r="C219" s="214">
        <v>0.4</v>
      </c>
      <c r="D219" s="214">
        <v>0.15</v>
      </c>
      <c r="E219">
        <v>15</v>
      </c>
      <c r="F219" t="s">
        <v>1123</v>
      </c>
      <c r="G219" t="s">
        <v>1122</v>
      </c>
    </row>
    <row r="220" spans="1:7" x14ac:dyDescent="0.2">
      <c r="A220" t="s">
        <v>1124</v>
      </c>
      <c r="B220" t="s">
        <v>630</v>
      </c>
      <c r="C220" s="214">
        <v>0.4</v>
      </c>
      <c r="D220" s="214">
        <v>0.16</v>
      </c>
      <c r="E220">
        <v>15</v>
      </c>
      <c r="F220" t="s">
        <v>1125</v>
      </c>
      <c r="G220" t="s">
        <v>1124</v>
      </c>
    </row>
    <row r="221" spans="1:7" x14ac:dyDescent="0.2">
      <c r="A221" t="s">
        <v>1126</v>
      </c>
      <c r="B221" t="s">
        <v>630</v>
      </c>
      <c r="C221" s="214">
        <v>0.4</v>
      </c>
      <c r="D221" s="214">
        <v>0.18</v>
      </c>
      <c r="E221">
        <v>11</v>
      </c>
      <c r="F221" t="s">
        <v>1127</v>
      </c>
      <c r="G221" t="s">
        <v>1126</v>
      </c>
    </row>
    <row r="222" spans="1:7" x14ac:dyDescent="0.2">
      <c r="A222" t="s">
        <v>1128</v>
      </c>
      <c r="B222" t="s">
        <v>630</v>
      </c>
      <c r="C222" s="214">
        <v>0.39</v>
      </c>
      <c r="D222">
        <v>4.5999999999999999E-2</v>
      </c>
      <c r="E222">
        <v>9</v>
      </c>
      <c r="F222" t="s">
        <v>1129</v>
      </c>
      <c r="G222" t="s">
        <v>1128</v>
      </c>
    </row>
    <row r="223" spans="1:7" x14ac:dyDescent="0.2">
      <c r="A223" t="s">
        <v>1130</v>
      </c>
      <c r="B223" t="s">
        <v>630</v>
      </c>
      <c r="C223" s="214">
        <v>0.39</v>
      </c>
      <c r="D223">
        <v>8.1000000000000003E-2</v>
      </c>
      <c r="E223">
        <v>5</v>
      </c>
      <c r="F223" t="s">
        <v>1131</v>
      </c>
      <c r="G223" t="s">
        <v>1132</v>
      </c>
    </row>
    <row r="224" spans="1:7" x14ac:dyDescent="0.2">
      <c r="A224" t="s">
        <v>1133</v>
      </c>
      <c r="B224" t="s">
        <v>630</v>
      </c>
      <c r="C224" s="214">
        <v>0.39</v>
      </c>
      <c r="D224" s="214">
        <v>0.15</v>
      </c>
      <c r="E224">
        <v>39</v>
      </c>
      <c r="F224" t="s">
        <v>1134</v>
      </c>
      <c r="G224" t="s">
        <v>1133</v>
      </c>
    </row>
    <row r="225" spans="1:7" x14ac:dyDescent="0.2">
      <c r="A225" t="s">
        <v>1135</v>
      </c>
      <c r="B225" t="s">
        <v>630</v>
      </c>
      <c r="C225" s="214">
        <v>0.38</v>
      </c>
      <c r="D225" s="214">
        <v>0.1</v>
      </c>
      <c r="E225">
        <v>15</v>
      </c>
      <c r="F225" t="s">
        <v>1136</v>
      </c>
      <c r="G225" t="s">
        <v>1135</v>
      </c>
    </row>
    <row r="226" spans="1:7" x14ac:dyDescent="0.2">
      <c r="A226" t="s">
        <v>1137</v>
      </c>
      <c r="B226" t="s">
        <v>630</v>
      </c>
      <c r="C226" s="214">
        <v>0.38</v>
      </c>
      <c r="D226" s="214">
        <v>0.12</v>
      </c>
      <c r="E226">
        <v>26</v>
      </c>
      <c r="F226" t="s">
        <v>1138</v>
      </c>
      <c r="G226" t="s">
        <v>1137</v>
      </c>
    </row>
    <row r="227" spans="1:7" x14ac:dyDescent="0.2">
      <c r="A227" t="s">
        <v>1139</v>
      </c>
      <c r="B227" t="s">
        <v>630</v>
      </c>
      <c r="C227" s="214">
        <v>0.38</v>
      </c>
      <c r="D227" s="214">
        <v>0.13</v>
      </c>
      <c r="E227">
        <v>7</v>
      </c>
      <c r="F227" t="s">
        <v>1140</v>
      </c>
      <c r="G227" t="s">
        <v>1139</v>
      </c>
    </row>
    <row r="228" spans="1:7" x14ac:dyDescent="0.2">
      <c r="A228" t="s">
        <v>1141</v>
      </c>
      <c r="B228" t="s">
        <v>630</v>
      </c>
      <c r="C228" s="214">
        <v>0.38</v>
      </c>
      <c r="D228" s="214">
        <v>0.15</v>
      </c>
      <c r="E228">
        <v>14</v>
      </c>
      <c r="F228" t="s">
        <v>1142</v>
      </c>
      <c r="G228" t="s">
        <v>1141</v>
      </c>
    </row>
    <row r="229" spans="1:7" x14ac:dyDescent="0.2">
      <c r="A229" t="s">
        <v>1143</v>
      </c>
      <c r="B229" t="s">
        <v>630</v>
      </c>
      <c r="C229" s="214">
        <v>0.38</v>
      </c>
      <c r="D229" s="214">
        <v>0.15</v>
      </c>
      <c r="E229">
        <v>10</v>
      </c>
      <c r="F229" t="s">
        <v>1144</v>
      </c>
      <c r="G229" t="s">
        <v>1143</v>
      </c>
    </row>
    <row r="230" spans="1:7" x14ac:dyDescent="0.2">
      <c r="A230" t="s">
        <v>1145</v>
      </c>
      <c r="B230" t="s">
        <v>630</v>
      </c>
      <c r="C230" s="214">
        <v>0.38</v>
      </c>
      <c r="D230" s="214">
        <v>0.15</v>
      </c>
      <c r="E230">
        <v>11</v>
      </c>
      <c r="F230" t="s">
        <v>1146</v>
      </c>
      <c r="G230" t="s">
        <v>1147</v>
      </c>
    </row>
    <row r="231" spans="1:7" x14ac:dyDescent="0.2">
      <c r="A231" t="s">
        <v>1148</v>
      </c>
      <c r="B231" t="s">
        <v>630</v>
      </c>
      <c r="C231" s="214">
        <v>0.37</v>
      </c>
      <c r="D231" s="214">
        <v>0.11</v>
      </c>
      <c r="E231">
        <v>16</v>
      </c>
      <c r="F231" t="s">
        <v>1149</v>
      </c>
      <c r="G231" t="s">
        <v>1148</v>
      </c>
    </row>
    <row r="232" spans="1:7" x14ac:dyDescent="0.2">
      <c r="A232" t="s">
        <v>1150</v>
      </c>
      <c r="B232" t="s">
        <v>630</v>
      </c>
      <c r="C232" s="214">
        <v>0.37</v>
      </c>
      <c r="D232" s="214">
        <v>0.12</v>
      </c>
      <c r="E232">
        <v>13</v>
      </c>
      <c r="F232" t="s">
        <v>1151</v>
      </c>
      <c r="G232" t="s">
        <v>1150</v>
      </c>
    </row>
    <row r="233" spans="1:7" x14ac:dyDescent="0.2">
      <c r="A233" t="s">
        <v>1152</v>
      </c>
      <c r="B233" t="s">
        <v>630</v>
      </c>
      <c r="C233" s="214">
        <v>0.37</v>
      </c>
      <c r="D233" s="214">
        <v>0.13</v>
      </c>
      <c r="E233">
        <v>6</v>
      </c>
      <c r="F233" t="s">
        <v>1153</v>
      </c>
      <c r="G233" t="s">
        <v>1154</v>
      </c>
    </row>
    <row r="234" spans="1:7" x14ac:dyDescent="0.2">
      <c r="A234" t="s">
        <v>1155</v>
      </c>
      <c r="B234" t="s">
        <v>630</v>
      </c>
      <c r="C234" s="214">
        <v>0.37</v>
      </c>
      <c r="D234" s="214">
        <v>0.14000000000000001</v>
      </c>
      <c r="E234">
        <v>9</v>
      </c>
      <c r="F234" t="s">
        <v>1156</v>
      </c>
      <c r="G234" t="s">
        <v>1155</v>
      </c>
    </row>
    <row r="235" spans="1:7" x14ac:dyDescent="0.2">
      <c r="A235" t="s">
        <v>1157</v>
      </c>
      <c r="B235" t="s">
        <v>630</v>
      </c>
      <c r="C235" s="214">
        <v>0.37</v>
      </c>
      <c r="D235" s="214">
        <v>0.16</v>
      </c>
      <c r="E235">
        <v>16</v>
      </c>
      <c r="F235" t="s">
        <v>1158</v>
      </c>
      <c r="G235" t="s">
        <v>1159</v>
      </c>
    </row>
    <row r="236" spans="1:7" x14ac:dyDescent="0.2">
      <c r="A236" t="s">
        <v>1160</v>
      </c>
      <c r="B236" t="s">
        <v>630</v>
      </c>
      <c r="C236" s="214">
        <v>0.37</v>
      </c>
      <c r="D236" s="214">
        <v>0.16</v>
      </c>
      <c r="E236">
        <v>9</v>
      </c>
      <c r="F236" t="s">
        <v>1161</v>
      </c>
      <c r="G236" t="s">
        <v>1160</v>
      </c>
    </row>
    <row r="237" spans="1:7" x14ac:dyDescent="0.2">
      <c r="A237" t="s">
        <v>1162</v>
      </c>
      <c r="B237" t="s">
        <v>630</v>
      </c>
      <c r="C237" s="214">
        <v>0.37</v>
      </c>
      <c r="D237" s="214">
        <v>0.24</v>
      </c>
      <c r="E237">
        <v>220</v>
      </c>
      <c r="F237" t="s">
        <v>1163</v>
      </c>
      <c r="G237" t="s">
        <v>1162</v>
      </c>
    </row>
    <row r="238" spans="1:7" x14ac:dyDescent="0.2">
      <c r="A238" t="s">
        <v>1164</v>
      </c>
      <c r="B238" t="s">
        <v>630</v>
      </c>
      <c r="C238" s="214">
        <v>0.36</v>
      </c>
      <c r="D238" s="214">
        <v>0.18</v>
      </c>
      <c r="E238">
        <v>6</v>
      </c>
      <c r="F238" t="s">
        <v>1165</v>
      </c>
      <c r="G238" t="s">
        <v>1164</v>
      </c>
    </row>
    <row r="239" spans="1:7" x14ac:dyDescent="0.2">
      <c r="A239" t="s">
        <v>1166</v>
      </c>
      <c r="B239" t="s">
        <v>630</v>
      </c>
      <c r="C239" s="214">
        <v>0.35</v>
      </c>
      <c r="D239" s="214">
        <v>0.13</v>
      </c>
      <c r="E239">
        <v>5</v>
      </c>
      <c r="F239" t="s">
        <v>1167</v>
      </c>
      <c r="G239" t="s">
        <v>1166</v>
      </c>
    </row>
    <row r="240" spans="1:7" x14ac:dyDescent="0.2">
      <c r="A240" t="s">
        <v>1168</v>
      </c>
      <c r="B240" t="s">
        <v>630</v>
      </c>
      <c r="C240" s="214">
        <v>0.35</v>
      </c>
      <c r="D240" s="214">
        <v>0.14000000000000001</v>
      </c>
      <c r="E240">
        <v>25</v>
      </c>
      <c r="F240" t="s">
        <v>1169</v>
      </c>
      <c r="G240" t="s">
        <v>1168</v>
      </c>
    </row>
    <row r="241" spans="1:7" x14ac:dyDescent="0.2">
      <c r="A241" t="s">
        <v>1170</v>
      </c>
      <c r="B241" t="s">
        <v>630</v>
      </c>
      <c r="C241" s="214">
        <v>0.35</v>
      </c>
      <c r="D241" s="214">
        <v>0.15</v>
      </c>
      <c r="E241">
        <v>8</v>
      </c>
      <c r="F241" t="s">
        <v>1171</v>
      </c>
      <c r="G241" t="s">
        <v>1170</v>
      </c>
    </row>
    <row r="242" spans="1:7" x14ac:dyDescent="0.2">
      <c r="A242" t="s">
        <v>1172</v>
      </c>
      <c r="B242" t="s">
        <v>630</v>
      </c>
      <c r="C242" s="214">
        <v>0.35</v>
      </c>
      <c r="D242" s="214">
        <v>0.15</v>
      </c>
      <c r="E242">
        <v>8</v>
      </c>
      <c r="F242" t="s">
        <v>1171</v>
      </c>
      <c r="G242" t="s">
        <v>1172</v>
      </c>
    </row>
    <row r="243" spans="1:7" x14ac:dyDescent="0.2">
      <c r="A243" t="s">
        <v>1173</v>
      </c>
      <c r="B243" t="s">
        <v>630</v>
      </c>
      <c r="C243" s="214">
        <v>0.35</v>
      </c>
      <c r="D243" s="214">
        <v>0.15</v>
      </c>
      <c r="E243">
        <v>8</v>
      </c>
      <c r="F243" t="s">
        <v>1171</v>
      </c>
      <c r="G243" t="s">
        <v>1173</v>
      </c>
    </row>
    <row r="244" spans="1:7" x14ac:dyDescent="0.2">
      <c r="A244" t="s">
        <v>1007</v>
      </c>
      <c r="B244" t="s">
        <v>630</v>
      </c>
      <c r="C244" s="214">
        <v>0.35</v>
      </c>
      <c r="D244" s="214">
        <v>0.15</v>
      </c>
      <c r="E244">
        <v>8</v>
      </c>
      <c r="F244" t="s">
        <v>1171</v>
      </c>
      <c r="G244" t="s">
        <v>1174</v>
      </c>
    </row>
    <row r="245" spans="1:7" x14ac:dyDescent="0.2">
      <c r="A245" t="s">
        <v>1175</v>
      </c>
      <c r="B245" t="s">
        <v>630</v>
      </c>
      <c r="C245" s="214">
        <v>0.35</v>
      </c>
      <c r="D245" s="214">
        <v>0.19</v>
      </c>
      <c r="E245">
        <v>7</v>
      </c>
      <c r="F245" t="s">
        <v>1176</v>
      </c>
      <c r="G245" t="s">
        <v>1175</v>
      </c>
    </row>
    <row r="246" spans="1:7" x14ac:dyDescent="0.2">
      <c r="A246" t="s">
        <v>1177</v>
      </c>
      <c r="B246" t="s">
        <v>630</v>
      </c>
      <c r="C246" s="214">
        <v>0.35</v>
      </c>
      <c r="D246" s="214">
        <v>0.2</v>
      </c>
      <c r="E246">
        <v>17</v>
      </c>
      <c r="F246" t="s">
        <v>1178</v>
      </c>
      <c r="G246" t="s">
        <v>1179</v>
      </c>
    </row>
    <row r="247" spans="1:7" x14ac:dyDescent="0.2">
      <c r="A247" t="s">
        <v>1180</v>
      </c>
      <c r="B247" t="s">
        <v>630</v>
      </c>
      <c r="C247" s="214">
        <v>0.35</v>
      </c>
      <c r="D247" s="214">
        <v>0.21</v>
      </c>
      <c r="E247">
        <v>9</v>
      </c>
      <c r="F247" t="s">
        <v>1181</v>
      </c>
      <c r="G247" t="s">
        <v>1180</v>
      </c>
    </row>
    <row r="248" spans="1:7" x14ac:dyDescent="0.2">
      <c r="A248" t="s">
        <v>1182</v>
      </c>
      <c r="B248" t="s">
        <v>630</v>
      </c>
      <c r="C248" s="214">
        <v>0.35</v>
      </c>
      <c r="D248" s="214">
        <v>0.22</v>
      </c>
      <c r="E248">
        <v>13</v>
      </c>
      <c r="F248" t="s">
        <v>1183</v>
      </c>
      <c r="G248" t="s">
        <v>1184</v>
      </c>
    </row>
    <row r="249" spans="1:7" x14ac:dyDescent="0.2">
      <c r="A249" t="s">
        <v>1185</v>
      </c>
      <c r="B249" t="s">
        <v>630</v>
      </c>
      <c r="C249" s="214">
        <v>0.35</v>
      </c>
      <c r="D249" s="214">
        <v>0.23</v>
      </c>
      <c r="E249">
        <v>20</v>
      </c>
      <c r="F249" t="s">
        <v>1186</v>
      </c>
      <c r="G249" t="s">
        <v>1185</v>
      </c>
    </row>
    <row r="250" spans="1:7" x14ac:dyDescent="0.2">
      <c r="A250" t="s">
        <v>1187</v>
      </c>
      <c r="B250" t="s">
        <v>630</v>
      </c>
      <c r="C250" s="214">
        <v>0.34</v>
      </c>
      <c r="D250" s="214">
        <v>0.19</v>
      </c>
      <c r="E250">
        <v>7</v>
      </c>
      <c r="F250" t="s">
        <v>1188</v>
      </c>
      <c r="G250" t="s">
        <v>1187</v>
      </c>
    </row>
    <row r="251" spans="1:7" x14ac:dyDescent="0.2">
      <c r="A251" t="s">
        <v>1189</v>
      </c>
      <c r="B251" t="s">
        <v>630</v>
      </c>
      <c r="C251" s="214">
        <v>0.34</v>
      </c>
      <c r="D251" s="214">
        <v>0.19</v>
      </c>
      <c r="E251">
        <v>7</v>
      </c>
      <c r="F251" t="s">
        <v>1188</v>
      </c>
      <c r="G251" t="s">
        <v>1189</v>
      </c>
    </row>
    <row r="252" spans="1:7" x14ac:dyDescent="0.2">
      <c r="A252" t="s">
        <v>1190</v>
      </c>
      <c r="B252" t="s">
        <v>630</v>
      </c>
      <c r="C252" s="214">
        <v>0.33</v>
      </c>
      <c r="D252" s="214">
        <v>0.2</v>
      </c>
      <c r="E252">
        <v>9</v>
      </c>
      <c r="F252" t="s">
        <v>1191</v>
      </c>
      <c r="G252" t="s">
        <v>1190</v>
      </c>
    </row>
    <row r="253" spans="1:7" x14ac:dyDescent="0.2">
      <c r="A253" t="s">
        <v>1192</v>
      </c>
      <c r="B253" t="s">
        <v>630</v>
      </c>
      <c r="C253" s="214">
        <v>0.33</v>
      </c>
      <c r="D253" s="214">
        <v>0.27</v>
      </c>
      <c r="E253">
        <v>22</v>
      </c>
      <c r="F253" t="s">
        <v>1193</v>
      </c>
      <c r="G253" t="s">
        <v>1192</v>
      </c>
    </row>
    <row r="254" spans="1:7" x14ac:dyDescent="0.2">
      <c r="A254" t="s">
        <v>1194</v>
      </c>
      <c r="B254" t="s">
        <v>630</v>
      </c>
      <c r="C254" s="214">
        <v>0.33</v>
      </c>
      <c r="D254" s="214">
        <v>0.3</v>
      </c>
      <c r="E254">
        <v>23</v>
      </c>
      <c r="F254" t="s">
        <v>1195</v>
      </c>
      <c r="G254" t="s">
        <v>1194</v>
      </c>
    </row>
    <row r="255" spans="1:7" x14ac:dyDescent="0.2">
      <c r="A255" t="s">
        <v>1196</v>
      </c>
      <c r="B255" t="s">
        <v>630</v>
      </c>
      <c r="C255" s="214">
        <v>0.32</v>
      </c>
      <c r="D255" s="214">
        <v>0.11</v>
      </c>
      <c r="E255">
        <v>5</v>
      </c>
      <c r="F255" t="s">
        <v>1197</v>
      </c>
      <c r="G255" t="s">
        <v>1196</v>
      </c>
    </row>
    <row r="256" spans="1:7" x14ac:dyDescent="0.2">
      <c r="A256" t="s">
        <v>1198</v>
      </c>
      <c r="B256" t="s">
        <v>630</v>
      </c>
      <c r="C256" s="214">
        <v>0.32</v>
      </c>
      <c r="D256" s="214">
        <v>0.19</v>
      </c>
      <c r="E256">
        <v>12</v>
      </c>
      <c r="F256" t="s">
        <v>1199</v>
      </c>
      <c r="G256" t="s">
        <v>1198</v>
      </c>
    </row>
    <row r="257" spans="1:7" x14ac:dyDescent="0.2">
      <c r="A257" t="s">
        <v>1200</v>
      </c>
      <c r="B257" t="s">
        <v>630</v>
      </c>
      <c r="C257" s="214">
        <v>0.32</v>
      </c>
      <c r="D257" s="214">
        <v>0.19</v>
      </c>
      <c r="E257">
        <v>13</v>
      </c>
      <c r="F257" t="s">
        <v>1201</v>
      </c>
      <c r="G257" t="s">
        <v>1200</v>
      </c>
    </row>
    <row r="258" spans="1:7" x14ac:dyDescent="0.2">
      <c r="A258" t="s">
        <v>1202</v>
      </c>
      <c r="B258" t="s">
        <v>630</v>
      </c>
      <c r="C258" s="214">
        <v>0.32</v>
      </c>
      <c r="D258" s="214">
        <v>0.25</v>
      </c>
      <c r="E258">
        <v>8</v>
      </c>
      <c r="F258" t="s">
        <v>1203</v>
      </c>
      <c r="G258" t="s">
        <v>1204</v>
      </c>
    </row>
    <row r="259" spans="1:7" x14ac:dyDescent="0.2">
      <c r="A259" t="s">
        <v>1205</v>
      </c>
      <c r="B259" t="s">
        <v>630</v>
      </c>
      <c r="C259" s="214">
        <v>0.31</v>
      </c>
      <c r="D259" s="214">
        <v>0.23</v>
      </c>
      <c r="E259">
        <v>14</v>
      </c>
      <c r="F259" t="s">
        <v>1206</v>
      </c>
      <c r="G259" t="s">
        <v>1205</v>
      </c>
    </row>
    <row r="260" spans="1:7" x14ac:dyDescent="0.2">
      <c r="A260" t="s">
        <v>1207</v>
      </c>
      <c r="B260" t="s">
        <v>630</v>
      </c>
      <c r="C260" s="214">
        <v>0.31</v>
      </c>
      <c r="D260" s="214">
        <v>0.23</v>
      </c>
      <c r="E260">
        <v>18</v>
      </c>
      <c r="F260" t="s">
        <v>1208</v>
      </c>
      <c r="G260" t="s">
        <v>1209</v>
      </c>
    </row>
    <row r="261" spans="1:7" x14ac:dyDescent="0.2">
      <c r="A261" t="s">
        <v>1210</v>
      </c>
      <c r="B261" t="s">
        <v>630</v>
      </c>
      <c r="C261" s="214">
        <v>0.31</v>
      </c>
      <c r="D261" s="214">
        <v>0.28999999999999998</v>
      </c>
      <c r="E261">
        <v>17</v>
      </c>
      <c r="F261" t="s">
        <v>1211</v>
      </c>
      <c r="G261" t="s">
        <v>1210</v>
      </c>
    </row>
    <row r="262" spans="1:7" x14ac:dyDescent="0.2">
      <c r="A262" t="s">
        <v>1212</v>
      </c>
      <c r="B262" t="s">
        <v>630</v>
      </c>
      <c r="C262" s="214">
        <v>0.3</v>
      </c>
      <c r="D262" s="214">
        <v>0.22</v>
      </c>
      <c r="E262">
        <v>30</v>
      </c>
      <c r="F262" t="s">
        <v>1213</v>
      </c>
      <c r="G262" t="s">
        <v>1212</v>
      </c>
    </row>
    <row r="263" spans="1:7" x14ac:dyDescent="0.2">
      <c r="A263" t="s">
        <v>1214</v>
      </c>
      <c r="B263" t="s">
        <v>630</v>
      </c>
      <c r="C263" s="214">
        <v>0.3</v>
      </c>
      <c r="D263" s="214">
        <v>0.23</v>
      </c>
      <c r="E263">
        <v>9</v>
      </c>
      <c r="F263" t="s">
        <v>1215</v>
      </c>
      <c r="G263" t="s">
        <v>1214</v>
      </c>
    </row>
    <row r="264" spans="1:7" x14ac:dyDescent="0.2">
      <c r="A264" t="s">
        <v>1216</v>
      </c>
      <c r="B264" t="s">
        <v>630</v>
      </c>
      <c r="C264" s="214">
        <v>0.3</v>
      </c>
      <c r="D264" s="214">
        <v>0.23</v>
      </c>
      <c r="E264">
        <v>19</v>
      </c>
      <c r="F264" t="s">
        <v>1217</v>
      </c>
      <c r="G264" t="s">
        <v>1216</v>
      </c>
    </row>
    <row r="265" spans="1:7" x14ac:dyDescent="0.2">
      <c r="A265" t="s">
        <v>1218</v>
      </c>
      <c r="B265" t="s">
        <v>630</v>
      </c>
      <c r="C265" s="214">
        <v>0.3</v>
      </c>
      <c r="D265" s="214">
        <v>0.25</v>
      </c>
      <c r="E265">
        <v>97</v>
      </c>
      <c r="F265" t="s">
        <v>1219</v>
      </c>
      <c r="G265" t="s">
        <v>1218</v>
      </c>
    </row>
    <row r="266" spans="1:7" x14ac:dyDescent="0.2">
      <c r="A266" t="s">
        <v>1220</v>
      </c>
      <c r="B266" t="s">
        <v>630</v>
      </c>
      <c r="C266" s="214">
        <v>0.3</v>
      </c>
      <c r="D266" s="214">
        <v>0.26</v>
      </c>
      <c r="E266">
        <v>18</v>
      </c>
      <c r="F266" t="s">
        <v>1221</v>
      </c>
      <c r="G266" t="s">
        <v>1220</v>
      </c>
    </row>
    <row r="267" spans="1:7" x14ac:dyDescent="0.2">
      <c r="A267" t="s">
        <v>1222</v>
      </c>
      <c r="B267" t="s">
        <v>630</v>
      </c>
      <c r="C267" s="214">
        <v>0.3</v>
      </c>
      <c r="D267" s="214">
        <v>0.31</v>
      </c>
      <c r="E267">
        <v>48</v>
      </c>
      <c r="F267" t="s">
        <v>1223</v>
      </c>
      <c r="G267" t="s">
        <v>1222</v>
      </c>
    </row>
    <row r="268" spans="1:7" x14ac:dyDescent="0.2">
      <c r="A268" t="s">
        <v>1224</v>
      </c>
      <c r="B268" t="s">
        <v>630</v>
      </c>
      <c r="C268" s="214">
        <v>0.28999999999999998</v>
      </c>
      <c r="D268" s="214">
        <v>0.21</v>
      </c>
      <c r="E268">
        <v>10</v>
      </c>
      <c r="F268" t="s">
        <v>1225</v>
      </c>
      <c r="G268" t="s">
        <v>1224</v>
      </c>
    </row>
    <row r="269" spans="1:7" x14ac:dyDescent="0.2">
      <c r="A269" t="s">
        <v>1226</v>
      </c>
      <c r="B269" t="s">
        <v>630</v>
      </c>
      <c r="C269" s="214">
        <v>0.28999999999999998</v>
      </c>
      <c r="D269" s="214">
        <v>0.25</v>
      </c>
      <c r="E269">
        <v>7</v>
      </c>
      <c r="F269" t="s">
        <v>1227</v>
      </c>
      <c r="G269" t="s">
        <v>1228</v>
      </c>
    </row>
    <row r="270" spans="1:7" x14ac:dyDescent="0.2">
      <c r="A270" t="s">
        <v>1229</v>
      </c>
      <c r="B270" t="s">
        <v>630</v>
      </c>
      <c r="C270" s="214">
        <v>0.28999999999999998</v>
      </c>
      <c r="D270" s="214">
        <v>0.27</v>
      </c>
      <c r="E270">
        <v>22</v>
      </c>
      <c r="F270" t="s">
        <v>1230</v>
      </c>
      <c r="G270" t="s">
        <v>1229</v>
      </c>
    </row>
    <row r="271" spans="1:7" x14ac:dyDescent="0.2">
      <c r="A271" t="s">
        <v>1231</v>
      </c>
      <c r="B271" t="s">
        <v>630</v>
      </c>
      <c r="C271" s="214">
        <v>0.28999999999999998</v>
      </c>
      <c r="D271" s="214">
        <v>0.28000000000000003</v>
      </c>
      <c r="E271">
        <v>5</v>
      </c>
      <c r="F271" t="s">
        <v>1232</v>
      </c>
      <c r="G271" t="s">
        <v>1233</v>
      </c>
    </row>
    <row r="272" spans="1:7" x14ac:dyDescent="0.2">
      <c r="A272" t="s">
        <v>1234</v>
      </c>
      <c r="B272" t="s">
        <v>630</v>
      </c>
      <c r="C272" s="214">
        <v>0.28999999999999998</v>
      </c>
      <c r="D272" s="214">
        <v>0.28000000000000003</v>
      </c>
      <c r="E272">
        <v>19</v>
      </c>
      <c r="F272" t="s">
        <v>1235</v>
      </c>
      <c r="G272" t="s">
        <v>1234</v>
      </c>
    </row>
    <row r="273" spans="1:7" x14ac:dyDescent="0.2">
      <c r="A273" t="s">
        <v>1236</v>
      </c>
      <c r="B273" t="s">
        <v>630</v>
      </c>
      <c r="C273" s="214">
        <v>0.28999999999999998</v>
      </c>
      <c r="D273" s="214">
        <v>0.3</v>
      </c>
      <c r="E273">
        <v>5</v>
      </c>
      <c r="F273" t="s">
        <v>1237</v>
      </c>
      <c r="G273" t="s">
        <v>1236</v>
      </c>
    </row>
    <row r="274" spans="1:7" x14ac:dyDescent="0.2">
      <c r="A274" t="s">
        <v>1238</v>
      </c>
      <c r="B274" t="s">
        <v>630</v>
      </c>
      <c r="C274" s="214">
        <v>0.28999999999999998</v>
      </c>
      <c r="D274" s="214">
        <v>0.3</v>
      </c>
      <c r="E274">
        <v>7</v>
      </c>
      <c r="F274" t="s">
        <v>1239</v>
      </c>
      <c r="G274" t="s">
        <v>1238</v>
      </c>
    </row>
    <row r="275" spans="1:7" x14ac:dyDescent="0.2">
      <c r="A275" t="s">
        <v>1240</v>
      </c>
      <c r="B275" t="s">
        <v>630</v>
      </c>
      <c r="C275" s="214">
        <v>0.28000000000000003</v>
      </c>
      <c r="D275" s="214">
        <v>0.19</v>
      </c>
      <c r="E275">
        <v>46</v>
      </c>
      <c r="F275" t="s">
        <v>1241</v>
      </c>
      <c r="G275" t="s">
        <v>1240</v>
      </c>
    </row>
    <row r="276" spans="1:7" x14ac:dyDescent="0.2">
      <c r="A276" t="s">
        <v>1242</v>
      </c>
      <c r="B276" t="s">
        <v>630</v>
      </c>
      <c r="C276" s="214">
        <v>0.28000000000000003</v>
      </c>
      <c r="D276" s="214">
        <v>0.26</v>
      </c>
      <c r="E276">
        <v>12</v>
      </c>
      <c r="F276" t="s">
        <v>1243</v>
      </c>
      <c r="G276" t="s">
        <v>1244</v>
      </c>
    </row>
    <row r="277" spans="1:7" x14ac:dyDescent="0.2">
      <c r="A277" t="s">
        <v>1245</v>
      </c>
      <c r="B277" t="s">
        <v>630</v>
      </c>
      <c r="C277" s="214">
        <v>0.28000000000000003</v>
      </c>
      <c r="D277" s="214">
        <v>0.28000000000000003</v>
      </c>
      <c r="E277">
        <v>56</v>
      </c>
      <c r="F277" t="s">
        <v>1246</v>
      </c>
      <c r="G277" t="s">
        <v>1245</v>
      </c>
    </row>
    <row r="278" spans="1:7" x14ac:dyDescent="0.2">
      <c r="A278" t="s">
        <v>1247</v>
      </c>
      <c r="B278" t="s">
        <v>630</v>
      </c>
      <c r="C278" s="214">
        <v>0.28000000000000003</v>
      </c>
      <c r="D278" s="214">
        <v>0.28000000000000003</v>
      </c>
      <c r="E278">
        <v>6</v>
      </c>
      <c r="F278" t="s">
        <v>1248</v>
      </c>
      <c r="G278" t="s">
        <v>1247</v>
      </c>
    </row>
    <row r="279" spans="1:7" x14ac:dyDescent="0.2">
      <c r="A279" t="s">
        <v>1249</v>
      </c>
      <c r="B279" t="s">
        <v>630</v>
      </c>
      <c r="C279" s="214">
        <v>0.28000000000000003</v>
      </c>
      <c r="D279" s="214">
        <v>0.31</v>
      </c>
      <c r="E279">
        <v>16</v>
      </c>
      <c r="F279" t="s">
        <v>1250</v>
      </c>
      <c r="G279" t="s">
        <v>1249</v>
      </c>
    </row>
    <row r="280" spans="1:7" x14ac:dyDescent="0.2">
      <c r="A280" t="s">
        <v>1251</v>
      </c>
      <c r="B280" t="s">
        <v>630</v>
      </c>
      <c r="C280" s="214">
        <v>0.28000000000000003</v>
      </c>
      <c r="D280" s="214">
        <v>0.36</v>
      </c>
      <c r="E280">
        <v>20</v>
      </c>
      <c r="F280" t="s">
        <v>1252</v>
      </c>
      <c r="G280" t="s">
        <v>1253</v>
      </c>
    </row>
    <row r="281" spans="1:7" x14ac:dyDescent="0.2">
      <c r="A281" t="s">
        <v>1254</v>
      </c>
      <c r="B281" t="s">
        <v>630</v>
      </c>
      <c r="C281" s="214">
        <v>0.27</v>
      </c>
      <c r="D281" s="214">
        <v>0.24</v>
      </c>
      <c r="E281">
        <v>13</v>
      </c>
      <c r="F281" t="s">
        <v>1255</v>
      </c>
      <c r="G281" t="s">
        <v>1256</v>
      </c>
    </row>
    <row r="282" spans="1:7" x14ac:dyDescent="0.2">
      <c r="A282" t="s">
        <v>1257</v>
      </c>
      <c r="B282" t="s">
        <v>630</v>
      </c>
      <c r="C282" s="214">
        <v>0.27</v>
      </c>
      <c r="D282" s="214">
        <v>0.24</v>
      </c>
      <c r="E282">
        <v>13</v>
      </c>
      <c r="F282" t="s">
        <v>1255</v>
      </c>
      <c r="G282" t="s">
        <v>1257</v>
      </c>
    </row>
    <row r="283" spans="1:7" x14ac:dyDescent="0.2">
      <c r="A283" t="s">
        <v>1258</v>
      </c>
      <c r="B283" t="s">
        <v>630</v>
      </c>
      <c r="C283" s="214">
        <v>0.27</v>
      </c>
      <c r="D283" s="214">
        <v>0.24</v>
      </c>
      <c r="E283">
        <v>27</v>
      </c>
      <c r="F283" t="s">
        <v>1259</v>
      </c>
      <c r="G283" t="s">
        <v>1260</v>
      </c>
    </row>
    <row r="284" spans="1:7" x14ac:dyDescent="0.2">
      <c r="A284" t="s">
        <v>1261</v>
      </c>
      <c r="B284" t="s">
        <v>630</v>
      </c>
      <c r="C284" s="214">
        <v>0.27</v>
      </c>
      <c r="D284" s="214">
        <v>0.3</v>
      </c>
      <c r="E284">
        <v>5</v>
      </c>
      <c r="F284" t="s">
        <v>1262</v>
      </c>
      <c r="G284" t="s">
        <v>1261</v>
      </c>
    </row>
    <row r="285" spans="1:7" x14ac:dyDescent="0.2">
      <c r="A285" t="s">
        <v>1263</v>
      </c>
      <c r="B285" t="s">
        <v>630</v>
      </c>
      <c r="C285" s="214">
        <v>0.27</v>
      </c>
      <c r="D285" s="214">
        <v>0.34</v>
      </c>
      <c r="E285">
        <v>9</v>
      </c>
      <c r="F285" t="s">
        <v>1264</v>
      </c>
      <c r="G285" t="s">
        <v>1265</v>
      </c>
    </row>
    <row r="286" spans="1:7" x14ac:dyDescent="0.2">
      <c r="A286" t="s">
        <v>1266</v>
      </c>
      <c r="B286" t="s">
        <v>630</v>
      </c>
      <c r="C286" s="214">
        <v>0.27</v>
      </c>
      <c r="D286" s="214">
        <v>0.34</v>
      </c>
      <c r="E286">
        <v>21</v>
      </c>
      <c r="F286" t="s">
        <v>1267</v>
      </c>
      <c r="G286" t="s">
        <v>1266</v>
      </c>
    </row>
    <row r="287" spans="1:7" x14ac:dyDescent="0.2">
      <c r="A287" t="s">
        <v>1268</v>
      </c>
      <c r="B287" t="s">
        <v>630</v>
      </c>
      <c r="C287" s="214">
        <v>0.27</v>
      </c>
      <c r="D287" s="214">
        <v>0.35</v>
      </c>
      <c r="E287">
        <v>8</v>
      </c>
      <c r="F287" t="s">
        <v>1269</v>
      </c>
      <c r="G287" t="s">
        <v>1268</v>
      </c>
    </row>
    <row r="288" spans="1:7" x14ac:dyDescent="0.2">
      <c r="A288" t="s">
        <v>1263</v>
      </c>
      <c r="B288" t="s">
        <v>630</v>
      </c>
      <c r="C288" s="214">
        <v>0.27</v>
      </c>
      <c r="D288" s="214">
        <v>0.35</v>
      </c>
      <c r="E288">
        <v>6</v>
      </c>
      <c r="F288" t="s">
        <v>1270</v>
      </c>
      <c r="G288" t="s">
        <v>1271</v>
      </c>
    </row>
    <row r="289" spans="1:7" x14ac:dyDescent="0.2">
      <c r="A289" t="s">
        <v>1272</v>
      </c>
      <c r="B289" t="s">
        <v>630</v>
      </c>
      <c r="C289" s="214">
        <v>0.26</v>
      </c>
      <c r="D289" s="214">
        <v>0.27</v>
      </c>
      <c r="E289">
        <v>8</v>
      </c>
      <c r="F289" t="s">
        <v>1273</v>
      </c>
      <c r="G289" t="s">
        <v>1274</v>
      </c>
    </row>
    <row r="290" spans="1:7" x14ac:dyDescent="0.2">
      <c r="A290" t="s">
        <v>1275</v>
      </c>
      <c r="B290" t="s">
        <v>630</v>
      </c>
      <c r="C290" s="214">
        <v>0.26</v>
      </c>
      <c r="D290" s="214">
        <v>0.28000000000000003</v>
      </c>
      <c r="E290">
        <v>19</v>
      </c>
      <c r="F290" t="s">
        <v>1276</v>
      </c>
      <c r="G290" t="s">
        <v>1275</v>
      </c>
    </row>
    <row r="291" spans="1:7" x14ac:dyDescent="0.2">
      <c r="A291" t="s">
        <v>1277</v>
      </c>
      <c r="B291" t="s">
        <v>630</v>
      </c>
      <c r="C291" s="214">
        <v>0.26</v>
      </c>
      <c r="D291" s="214">
        <v>0.28000000000000003</v>
      </c>
      <c r="E291">
        <v>104</v>
      </c>
      <c r="F291" t="s">
        <v>1278</v>
      </c>
      <c r="G291" t="s">
        <v>1279</v>
      </c>
    </row>
    <row r="292" spans="1:7" x14ac:dyDescent="0.2">
      <c r="A292" t="s">
        <v>1263</v>
      </c>
      <c r="B292" t="s">
        <v>630</v>
      </c>
      <c r="C292" s="214">
        <v>0.26</v>
      </c>
      <c r="D292" s="214">
        <v>0.28999999999999998</v>
      </c>
      <c r="E292">
        <v>6</v>
      </c>
      <c r="F292" t="s">
        <v>1280</v>
      </c>
      <c r="G292" t="s">
        <v>1281</v>
      </c>
    </row>
    <row r="293" spans="1:7" x14ac:dyDescent="0.2">
      <c r="A293" t="s">
        <v>1282</v>
      </c>
      <c r="B293" t="s">
        <v>630</v>
      </c>
      <c r="C293" s="214">
        <v>0.26</v>
      </c>
      <c r="D293" s="214">
        <v>0.28999999999999998</v>
      </c>
      <c r="E293">
        <v>11</v>
      </c>
      <c r="F293" t="s">
        <v>1283</v>
      </c>
      <c r="G293" t="s">
        <v>1282</v>
      </c>
    </row>
    <row r="294" spans="1:7" x14ac:dyDescent="0.2">
      <c r="A294" t="s">
        <v>1284</v>
      </c>
      <c r="B294" t="s">
        <v>630</v>
      </c>
      <c r="C294" s="214">
        <v>0.26</v>
      </c>
      <c r="D294" s="214">
        <v>0.3</v>
      </c>
      <c r="E294">
        <v>26</v>
      </c>
      <c r="F294" t="s">
        <v>1285</v>
      </c>
      <c r="G294" t="s">
        <v>1286</v>
      </c>
    </row>
    <row r="295" spans="1:7" x14ac:dyDescent="0.2">
      <c r="A295" t="s">
        <v>1287</v>
      </c>
      <c r="B295" t="s">
        <v>630</v>
      </c>
      <c r="C295" s="214">
        <v>0.26</v>
      </c>
      <c r="D295" s="214">
        <v>0.37</v>
      </c>
      <c r="E295">
        <v>6</v>
      </c>
      <c r="F295" t="s">
        <v>1288</v>
      </c>
      <c r="G295" t="s">
        <v>1289</v>
      </c>
    </row>
    <row r="296" spans="1:7" x14ac:dyDescent="0.2">
      <c r="A296" t="s">
        <v>1290</v>
      </c>
      <c r="B296" t="s">
        <v>630</v>
      </c>
      <c r="C296" s="214">
        <v>0.25</v>
      </c>
      <c r="D296" s="214">
        <v>0.28999999999999998</v>
      </c>
      <c r="E296">
        <v>14</v>
      </c>
      <c r="F296" t="s">
        <v>1291</v>
      </c>
      <c r="G296" t="s">
        <v>1290</v>
      </c>
    </row>
    <row r="297" spans="1:7" x14ac:dyDescent="0.2">
      <c r="A297" t="s">
        <v>1292</v>
      </c>
      <c r="B297" t="s">
        <v>630</v>
      </c>
      <c r="C297" s="214">
        <v>0.25</v>
      </c>
      <c r="D297" s="214">
        <v>0.36</v>
      </c>
      <c r="E297">
        <v>6</v>
      </c>
      <c r="F297" t="s">
        <v>1293</v>
      </c>
      <c r="G297" t="s">
        <v>1292</v>
      </c>
    </row>
    <row r="298" spans="1:7" x14ac:dyDescent="0.2">
      <c r="A298" t="s">
        <v>1294</v>
      </c>
      <c r="B298" t="s">
        <v>630</v>
      </c>
      <c r="C298" s="214">
        <v>0.25</v>
      </c>
      <c r="D298" s="214">
        <v>0.37</v>
      </c>
      <c r="E298">
        <v>6</v>
      </c>
      <c r="F298" t="s">
        <v>1295</v>
      </c>
      <c r="G298" t="s">
        <v>1296</v>
      </c>
    </row>
    <row r="299" spans="1:7" x14ac:dyDescent="0.2">
      <c r="A299" t="s">
        <v>1297</v>
      </c>
      <c r="B299" t="s">
        <v>630</v>
      </c>
      <c r="C299" s="214">
        <v>0.25</v>
      </c>
      <c r="D299" s="214">
        <v>0.41</v>
      </c>
      <c r="E299">
        <v>32</v>
      </c>
      <c r="F299" t="s">
        <v>1298</v>
      </c>
      <c r="G299" t="s">
        <v>1299</v>
      </c>
    </row>
    <row r="300" spans="1:7" x14ac:dyDescent="0.2">
      <c r="A300" t="s">
        <v>1300</v>
      </c>
      <c r="B300" t="s">
        <v>630</v>
      </c>
      <c r="C300" s="214">
        <v>0.24</v>
      </c>
      <c r="D300" s="214">
        <v>0.28999999999999998</v>
      </c>
      <c r="E300">
        <v>8</v>
      </c>
      <c r="F300" t="s">
        <v>1301</v>
      </c>
      <c r="G300" t="s">
        <v>1300</v>
      </c>
    </row>
    <row r="301" spans="1:7" x14ac:dyDescent="0.2">
      <c r="A301" t="s">
        <v>1302</v>
      </c>
      <c r="B301" t="s">
        <v>630</v>
      </c>
      <c r="C301" s="214">
        <v>0.24</v>
      </c>
      <c r="D301" s="214">
        <v>0.35</v>
      </c>
      <c r="E301">
        <v>14</v>
      </c>
      <c r="F301" t="s">
        <v>1303</v>
      </c>
      <c r="G301" t="s">
        <v>1302</v>
      </c>
    </row>
    <row r="302" spans="1:7" x14ac:dyDescent="0.2">
      <c r="A302" t="s">
        <v>1304</v>
      </c>
      <c r="B302" t="s">
        <v>630</v>
      </c>
      <c r="C302" s="214">
        <v>0.24</v>
      </c>
      <c r="D302" s="214">
        <v>0.35</v>
      </c>
      <c r="E302">
        <v>10</v>
      </c>
      <c r="F302" t="s">
        <v>1305</v>
      </c>
      <c r="G302" t="s">
        <v>1304</v>
      </c>
    </row>
    <row r="303" spans="1:7" x14ac:dyDescent="0.2">
      <c r="A303" t="s">
        <v>1306</v>
      </c>
      <c r="B303" t="s">
        <v>630</v>
      </c>
      <c r="C303" s="214">
        <v>0.24</v>
      </c>
      <c r="D303" s="214">
        <v>0.35</v>
      </c>
      <c r="E303">
        <v>10</v>
      </c>
      <c r="F303" t="s">
        <v>1305</v>
      </c>
      <c r="G303" t="s">
        <v>1306</v>
      </c>
    </row>
    <row r="304" spans="1:7" x14ac:dyDescent="0.2">
      <c r="A304" t="s">
        <v>1307</v>
      </c>
      <c r="B304" t="s">
        <v>630</v>
      </c>
      <c r="C304" s="214">
        <v>0.24</v>
      </c>
      <c r="D304" s="214">
        <v>0.39</v>
      </c>
      <c r="E304">
        <v>10</v>
      </c>
      <c r="F304" t="s">
        <v>1308</v>
      </c>
      <c r="G304" t="s">
        <v>1307</v>
      </c>
    </row>
    <row r="305" spans="1:7" x14ac:dyDescent="0.2">
      <c r="A305" t="s">
        <v>1309</v>
      </c>
      <c r="B305" t="s">
        <v>630</v>
      </c>
      <c r="C305" s="214">
        <v>0.24</v>
      </c>
      <c r="D305" s="214">
        <v>0.44</v>
      </c>
      <c r="E305">
        <v>24</v>
      </c>
      <c r="F305" t="s">
        <v>1310</v>
      </c>
      <c r="G305" t="s">
        <v>1309</v>
      </c>
    </row>
    <row r="306" spans="1:7" x14ac:dyDescent="0.2">
      <c r="A306" t="s">
        <v>1311</v>
      </c>
      <c r="B306" t="s">
        <v>630</v>
      </c>
      <c r="C306" s="214">
        <v>0.23</v>
      </c>
      <c r="D306" s="214">
        <v>0.34</v>
      </c>
      <c r="E306">
        <v>5</v>
      </c>
      <c r="F306" t="s">
        <v>1312</v>
      </c>
      <c r="G306" t="s">
        <v>1311</v>
      </c>
    </row>
    <row r="307" spans="1:7" x14ac:dyDescent="0.2">
      <c r="A307" t="s">
        <v>1313</v>
      </c>
      <c r="B307" t="s">
        <v>630</v>
      </c>
      <c r="C307" s="214">
        <v>0.23</v>
      </c>
      <c r="D307" s="214">
        <v>0.35</v>
      </c>
      <c r="E307">
        <v>40</v>
      </c>
      <c r="F307" t="s">
        <v>1314</v>
      </c>
      <c r="G307" t="s">
        <v>1313</v>
      </c>
    </row>
    <row r="308" spans="1:7" x14ac:dyDescent="0.2">
      <c r="A308" t="s">
        <v>1315</v>
      </c>
      <c r="B308" t="s">
        <v>630</v>
      </c>
      <c r="C308" s="214">
        <v>0.23</v>
      </c>
      <c r="D308" s="214">
        <v>0.35</v>
      </c>
      <c r="E308">
        <v>40</v>
      </c>
      <c r="F308" t="s">
        <v>1314</v>
      </c>
      <c r="G308" t="s">
        <v>1315</v>
      </c>
    </row>
    <row r="309" spans="1:7" x14ac:dyDescent="0.2">
      <c r="A309" t="s">
        <v>1316</v>
      </c>
      <c r="B309" t="s">
        <v>630</v>
      </c>
      <c r="C309" s="214">
        <v>0.23</v>
      </c>
      <c r="D309" s="214">
        <v>0.36</v>
      </c>
      <c r="E309">
        <v>29</v>
      </c>
      <c r="F309" t="s">
        <v>1317</v>
      </c>
      <c r="G309" t="s">
        <v>1316</v>
      </c>
    </row>
    <row r="310" spans="1:7" x14ac:dyDescent="0.2">
      <c r="A310" t="s">
        <v>1318</v>
      </c>
      <c r="B310" t="s">
        <v>630</v>
      </c>
      <c r="C310" s="214">
        <v>0.23</v>
      </c>
      <c r="D310" s="214">
        <v>0.36</v>
      </c>
      <c r="E310">
        <v>29</v>
      </c>
      <c r="F310" t="s">
        <v>1317</v>
      </c>
      <c r="G310" t="s">
        <v>1318</v>
      </c>
    </row>
    <row r="311" spans="1:7" x14ac:dyDescent="0.2">
      <c r="A311" t="s">
        <v>1319</v>
      </c>
      <c r="B311" t="s">
        <v>630</v>
      </c>
      <c r="C311" s="214">
        <v>0.23</v>
      </c>
      <c r="D311" s="214">
        <v>0.38</v>
      </c>
      <c r="E311">
        <v>10</v>
      </c>
      <c r="F311" t="s">
        <v>1320</v>
      </c>
      <c r="G311" t="s">
        <v>1321</v>
      </c>
    </row>
    <row r="312" spans="1:7" x14ac:dyDescent="0.2">
      <c r="A312" t="s">
        <v>1322</v>
      </c>
      <c r="B312" t="s">
        <v>630</v>
      </c>
      <c r="C312" s="214">
        <v>0.23</v>
      </c>
      <c r="D312" s="214">
        <v>0.42</v>
      </c>
      <c r="E312">
        <v>5</v>
      </c>
      <c r="F312" t="s">
        <v>1323</v>
      </c>
      <c r="G312" t="s">
        <v>1324</v>
      </c>
    </row>
    <row r="313" spans="1:7" x14ac:dyDescent="0.2">
      <c r="A313" t="s">
        <v>1325</v>
      </c>
      <c r="B313" t="s">
        <v>630</v>
      </c>
      <c r="C313" s="214">
        <v>0.23</v>
      </c>
      <c r="D313" s="214">
        <v>0.42</v>
      </c>
      <c r="E313">
        <v>5</v>
      </c>
      <c r="F313" t="s">
        <v>1323</v>
      </c>
      <c r="G313" t="s">
        <v>1326</v>
      </c>
    </row>
    <row r="314" spans="1:7" x14ac:dyDescent="0.2">
      <c r="A314" t="s">
        <v>1327</v>
      </c>
      <c r="B314" t="s">
        <v>630</v>
      </c>
      <c r="C314" s="214">
        <v>0.22</v>
      </c>
      <c r="D314" s="214">
        <v>0.33</v>
      </c>
      <c r="E314">
        <v>5</v>
      </c>
      <c r="F314" t="s">
        <v>1328</v>
      </c>
      <c r="G314" t="s">
        <v>1327</v>
      </c>
    </row>
    <row r="315" spans="1:7" x14ac:dyDescent="0.2">
      <c r="A315" t="s">
        <v>1329</v>
      </c>
      <c r="B315" t="s">
        <v>630</v>
      </c>
      <c r="C315" s="214">
        <v>0.22</v>
      </c>
      <c r="D315" s="214">
        <v>0.35</v>
      </c>
      <c r="E315">
        <v>5</v>
      </c>
      <c r="F315" t="s">
        <v>1330</v>
      </c>
      <c r="G315" t="s">
        <v>1331</v>
      </c>
    </row>
    <row r="316" spans="1:7" x14ac:dyDescent="0.2">
      <c r="A316" t="s">
        <v>1332</v>
      </c>
      <c r="B316" t="s">
        <v>630</v>
      </c>
      <c r="C316" s="214">
        <v>0.22</v>
      </c>
      <c r="D316" s="214">
        <v>0.35</v>
      </c>
      <c r="E316">
        <v>17</v>
      </c>
      <c r="F316" t="s">
        <v>1333</v>
      </c>
      <c r="G316" t="s">
        <v>1332</v>
      </c>
    </row>
    <row r="317" spans="1:7" x14ac:dyDescent="0.2">
      <c r="A317" t="s">
        <v>1334</v>
      </c>
      <c r="B317" t="s">
        <v>630</v>
      </c>
      <c r="C317" s="214">
        <v>0.22</v>
      </c>
      <c r="D317" s="214">
        <v>0.41</v>
      </c>
      <c r="E317">
        <v>13</v>
      </c>
      <c r="F317" t="s">
        <v>1335</v>
      </c>
      <c r="G317" t="s">
        <v>1336</v>
      </c>
    </row>
    <row r="318" spans="1:7" x14ac:dyDescent="0.2">
      <c r="A318" t="s">
        <v>1337</v>
      </c>
      <c r="B318" t="s">
        <v>630</v>
      </c>
      <c r="C318" s="214">
        <v>0.22</v>
      </c>
      <c r="D318" s="214">
        <v>0.41</v>
      </c>
      <c r="E318">
        <v>13</v>
      </c>
      <c r="F318" t="s">
        <v>1335</v>
      </c>
      <c r="G318" t="s">
        <v>1338</v>
      </c>
    </row>
    <row r="319" spans="1:7" x14ac:dyDescent="0.2">
      <c r="A319" t="s">
        <v>1339</v>
      </c>
      <c r="B319" t="s">
        <v>630</v>
      </c>
      <c r="C319" s="214">
        <v>0.22</v>
      </c>
      <c r="D319" s="214">
        <v>0.41</v>
      </c>
      <c r="E319">
        <v>20</v>
      </c>
      <c r="F319" t="s">
        <v>1340</v>
      </c>
      <c r="G319" t="s">
        <v>1339</v>
      </c>
    </row>
    <row r="320" spans="1:7" x14ac:dyDescent="0.2">
      <c r="A320" t="s">
        <v>1341</v>
      </c>
      <c r="B320" t="s">
        <v>630</v>
      </c>
      <c r="C320" s="214">
        <v>0.22</v>
      </c>
      <c r="D320" s="214">
        <v>0.42</v>
      </c>
      <c r="E320">
        <v>5</v>
      </c>
      <c r="F320" t="s">
        <v>1342</v>
      </c>
      <c r="G320" t="s">
        <v>1341</v>
      </c>
    </row>
    <row r="321" spans="1:7" x14ac:dyDescent="0.2">
      <c r="A321" t="s">
        <v>1343</v>
      </c>
      <c r="B321" t="s">
        <v>630</v>
      </c>
      <c r="C321" s="214">
        <v>0.22</v>
      </c>
      <c r="D321" s="214">
        <v>0.42</v>
      </c>
      <c r="E321">
        <v>19</v>
      </c>
      <c r="F321" t="s">
        <v>1344</v>
      </c>
      <c r="G321" t="s">
        <v>1345</v>
      </c>
    </row>
    <row r="322" spans="1:7" x14ac:dyDescent="0.2">
      <c r="A322" t="s">
        <v>1346</v>
      </c>
      <c r="B322" t="s">
        <v>630</v>
      </c>
      <c r="C322" s="214">
        <v>0.22</v>
      </c>
      <c r="D322" s="214">
        <v>0.44</v>
      </c>
      <c r="E322">
        <v>18</v>
      </c>
      <c r="F322" t="s">
        <v>1347</v>
      </c>
      <c r="G322" t="s">
        <v>1348</v>
      </c>
    </row>
    <row r="323" spans="1:7" x14ac:dyDescent="0.2">
      <c r="A323" t="s">
        <v>1349</v>
      </c>
      <c r="B323" t="s">
        <v>630</v>
      </c>
      <c r="C323" s="214">
        <v>0.22</v>
      </c>
      <c r="D323" s="214">
        <v>0.44</v>
      </c>
      <c r="E323">
        <v>25</v>
      </c>
      <c r="F323" t="s">
        <v>1350</v>
      </c>
      <c r="G323" t="s">
        <v>1351</v>
      </c>
    </row>
    <row r="324" spans="1:7" x14ac:dyDescent="0.2">
      <c r="A324" t="s">
        <v>1352</v>
      </c>
      <c r="B324" t="s">
        <v>630</v>
      </c>
      <c r="C324" s="214">
        <v>0.21</v>
      </c>
      <c r="D324" s="214">
        <v>0.35</v>
      </c>
      <c r="E324">
        <v>35</v>
      </c>
      <c r="F324" t="s">
        <v>1353</v>
      </c>
      <c r="G324" t="s">
        <v>1352</v>
      </c>
    </row>
    <row r="325" spans="1:7" x14ac:dyDescent="0.2">
      <c r="A325" t="s">
        <v>1354</v>
      </c>
      <c r="B325" t="s">
        <v>630</v>
      </c>
      <c r="C325" s="214">
        <v>0.21</v>
      </c>
      <c r="D325" s="214">
        <v>0.37</v>
      </c>
      <c r="E325">
        <v>82</v>
      </c>
      <c r="F325" t="s">
        <v>1355</v>
      </c>
      <c r="G325" t="s">
        <v>1354</v>
      </c>
    </row>
    <row r="326" spans="1:7" x14ac:dyDescent="0.2">
      <c r="A326" t="s">
        <v>1356</v>
      </c>
      <c r="B326" t="s">
        <v>630</v>
      </c>
      <c r="C326" s="214">
        <v>0.21</v>
      </c>
      <c r="D326" s="214">
        <v>0.38</v>
      </c>
      <c r="E326">
        <v>68</v>
      </c>
      <c r="F326" t="s">
        <v>1357</v>
      </c>
      <c r="G326" t="s">
        <v>1356</v>
      </c>
    </row>
    <row r="327" spans="1:7" x14ac:dyDescent="0.2">
      <c r="A327" t="s">
        <v>1358</v>
      </c>
      <c r="B327" t="s">
        <v>630</v>
      </c>
      <c r="C327" s="214">
        <v>0.21</v>
      </c>
      <c r="D327" s="214">
        <v>0.39</v>
      </c>
      <c r="E327">
        <v>33</v>
      </c>
      <c r="F327" t="s">
        <v>1359</v>
      </c>
      <c r="G327" t="s">
        <v>1358</v>
      </c>
    </row>
    <row r="328" spans="1:7" x14ac:dyDescent="0.2">
      <c r="A328" t="s">
        <v>1360</v>
      </c>
      <c r="B328" t="s">
        <v>630</v>
      </c>
      <c r="C328" s="214">
        <v>0.21</v>
      </c>
      <c r="D328" s="214">
        <v>0.4</v>
      </c>
      <c r="E328">
        <v>18</v>
      </c>
      <c r="F328" t="s">
        <v>1361</v>
      </c>
      <c r="G328" t="s">
        <v>1360</v>
      </c>
    </row>
    <row r="329" spans="1:7" x14ac:dyDescent="0.2">
      <c r="A329" t="s">
        <v>1362</v>
      </c>
      <c r="B329" t="s">
        <v>630</v>
      </c>
      <c r="C329" s="214">
        <v>0.21</v>
      </c>
      <c r="D329" s="214">
        <v>0.4</v>
      </c>
      <c r="E329">
        <v>18</v>
      </c>
      <c r="F329" t="s">
        <v>1363</v>
      </c>
      <c r="G329" t="s">
        <v>1364</v>
      </c>
    </row>
    <row r="330" spans="1:7" x14ac:dyDescent="0.2">
      <c r="A330" t="s">
        <v>1365</v>
      </c>
      <c r="B330" t="s">
        <v>630</v>
      </c>
      <c r="C330" s="214">
        <v>0.21</v>
      </c>
      <c r="D330" s="214">
        <v>0.42</v>
      </c>
      <c r="E330">
        <v>25</v>
      </c>
      <c r="F330" t="s">
        <v>1366</v>
      </c>
      <c r="G330" t="s">
        <v>1365</v>
      </c>
    </row>
    <row r="331" spans="1:7" x14ac:dyDescent="0.2">
      <c r="A331" t="s">
        <v>1367</v>
      </c>
      <c r="B331" t="s">
        <v>630</v>
      </c>
      <c r="C331" s="214">
        <v>0.21</v>
      </c>
      <c r="D331" s="214">
        <v>0.43</v>
      </c>
      <c r="E331">
        <v>8</v>
      </c>
      <c r="F331" t="s">
        <v>1368</v>
      </c>
      <c r="G331" t="s">
        <v>1367</v>
      </c>
    </row>
    <row r="332" spans="1:7" x14ac:dyDescent="0.2">
      <c r="A332" t="s">
        <v>1369</v>
      </c>
      <c r="B332" t="s">
        <v>630</v>
      </c>
      <c r="C332" s="214">
        <v>0.21</v>
      </c>
      <c r="D332" s="214">
        <v>0.45</v>
      </c>
      <c r="E332">
        <v>9</v>
      </c>
      <c r="F332" t="s">
        <v>1370</v>
      </c>
      <c r="G332" t="s">
        <v>1371</v>
      </c>
    </row>
    <row r="333" spans="1:7" x14ac:dyDescent="0.2">
      <c r="A333" t="s">
        <v>1372</v>
      </c>
      <c r="B333" t="s">
        <v>630</v>
      </c>
      <c r="C333" s="214">
        <v>0.21</v>
      </c>
      <c r="D333" s="214">
        <v>0.45</v>
      </c>
      <c r="E333">
        <v>9</v>
      </c>
      <c r="F333" t="s">
        <v>1370</v>
      </c>
      <c r="G333" t="s">
        <v>1372</v>
      </c>
    </row>
    <row r="334" spans="1:7" x14ac:dyDescent="0.2">
      <c r="A334" t="s">
        <v>1373</v>
      </c>
      <c r="B334" t="s">
        <v>630</v>
      </c>
      <c r="C334" s="214">
        <v>0.2</v>
      </c>
      <c r="D334" s="214">
        <v>0.32</v>
      </c>
      <c r="E334">
        <v>21</v>
      </c>
      <c r="F334" t="s">
        <v>1374</v>
      </c>
      <c r="G334" t="s">
        <v>1373</v>
      </c>
    </row>
    <row r="335" spans="1:7" x14ac:dyDescent="0.2">
      <c r="A335" t="s">
        <v>1375</v>
      </c>
      <c r="B335" t="s">
        <v>630</v>
      </c>
      <c r="C335" s="214">
        <v>0.2</v>
      </c>
      <c r="D335" s="214">
        <v>0.39</v>
      </c>
      <c r="E335">
        <v>7</v>
      </c>
      <c r="F335" t="s">
        <v>1376</v>
      </c>
      <c r="G335" t="s">
        <v>1375</v>
      </c>
    </row>
    <row r="336" spans="1:7" x14ac:dyDescent="0.2">
      <c r="A336" t="s">
        <v>1377</v>
      </c>
      <c r="B336" t="s">
        <v>630</v>
      </c>
      <c r="C336" s="214">
        <v>0.2</v>
      </c>
      <c r="D336" s="214">
        <v>0.4</v>
      </c>
      <c r="E336">
        <v>12</v>
      </c>
      <c r="F336" t="s">
        <v>1378</v>
      </c>
      <c r="G336" t="s">
        <v>1377</v>
      </c>
    </row>
    <row r="337" spans="1:7" x14ac:dyDescent="0.2">
      <c r="A337" t="s">
        <v>1379</v>
      </c>
      <c r="B337" t="s">
        <v>630</v>
      </c>
      <c r="C337" s="214">
        <v>0.2</v>
      </c>
      <c r="D337" s="214">
        <v>0.43</v>
      </c>
      <c r="E337">
        <v>24</v>
      </c>
      <c r="F337" t="s">
        <v>1380</v>
      </c>
      <c r="G337" t="s">
        <v>1379</v>
      </c>
    </row>
    <row r="338" spans="1:7" x14ac:dyDescent="0.2">
      <c r="A338" t="s">
        <v>1381</v>
      </c>
      <c r="B338" t="s">
        <v>630</v>
      </c>
      <c r="C338" s="214">
        <v>0.2</v>
      </c>
      <c r="D338" s="214">
        <v>0.44</v>
      </c>
      <c r="E338">
        <v>9</v>
      </c>
      <c r="F338" t="s">
        <v>1382</v>
      </c>
      <c r="G338" t="s">
        <v>1381</v>
      </c>
    </row>
    <row r="339" spans="1:7" x14ac:dyDescent="0.2">
      <c r="A339" t="s">
        <v>1383</v>
      </c>
      <c r="B339" t="s">
        <v>630</v>
      </c>
      <c r="C339" s="214">
        <v>0.2</v>
      </c>
      <c r="D339" s="214">
        <v>0.51</v>
      </c>
      <c r="E339">
        <v>30</v>
      </c>
      <c r="F339" t="s">
        <v>1384</v>
      </c>
      <c r="G339" t="s">
        <v>1385</v>
      </c>
    </row>
    <row r="340" spans="1:7" x14ac:dyDescent="0.2">
      <c r="A340" t="s">
        <v>1386</v>
      </c>
      <c r="B340" t="s">
        <v>630</v>
      </c>
      <c r="C340" s="214">
        <v>0.2</v>
      </c>
      <c r="D340" s="214">
        <v>0.51</v>
      </c>
      <c r="E340">
        <v>30</v>
      </c>
      <c r="F340" t="s">
        <v>1384</v>
      </c>
      <c r="G340" t="s">
        <v>1387</v>
      </c>
    </row>
    <row r="341" spans="1:7" x14ac:dyDescent="0.2">
      <c r="A341" t="s">
        <v>1388</v>
      </c>
      <c r="B341" t="s">
        <v>630</v>
      </c>
      <c r="C341" s="214">
        <v>0.2</v>
      </c>
      <c r="D341" s="214">
        <v>0.51</v>
      </c>
      <c r="E341">
        <v>30</v>
      </c>
      <c r="F341" t="s">
        <v>1384</v>
      </c>
      <c r="G341" t="s">
        <v>1389</v>
      </c>
    </row>
    <row r="342" spans="1:7" x14ac:dyDescent="0.2">
      <c r="A342" t="s">
        <v>1390</v>
      </c>
      <c r="B342" t="s">
        <v>630</v>
      </c>
      <c r="C342" s="214">
        <v>0.2</v>
      </c>
      <c r="D342" s="214">
        <v>0.51</v>
      </c>
      <c r="E342">
        <v>30</v>
      </c>
      <c r="F342" t="s">
        <v>1384</v>
      </c>
      <c r="G342" t="s">
        <v>1391</v>
      </c>
    </row>
    <row r="343" spans="1:7" x14ac:dyDescent="0.2">
      <c r="A343" t="s">
        <v>1392</v>
      </c>
      <c r="B343" t="s">
        <v>630</v>
      </c>
      <c r="C343" s="214">
        <v>0.2</v>
      </c>
      <c r="D343" s="214">
        <v>0.51</v>
      </c>
      <c r="E343">
        <v>30</v>
      </c>
      <c r="F343" t="s">
        <v>1384</v>
      </c>
      <c r="G343" t="s">
        <v>1392</v>
      </c>
    </row>
    <row r="344" spans="1:7" x14ac:dyDescent="0.2">
      <c r="A344" t="s">
        <v>1393</v>
      </c>
      <c r="B344" t="s">
        <v>630</v>
      </c>
      <c r="C344" s="214">
        <v>0.2</v>
      </c>
      <c r="D344" s="214">
        <v>0.54</v>
      </c>
      <c r="E344">
        <v>19</v>
      </c>
      <c r="F344" t="s">
        <v>1394</v>
      </c>
      <c r="G344" t="s">
        <v>1393</v>
      </c>
    </row>
    <row r="345" spans="1:7" x14ac:dyDescent="0.2">
      <c r="A345" t="s">
        <v>1395</v>
      </c>
      <c r="B345" t="s">
        <v>630</v>
      </c>
      <c r="C345" s="214">
        <v>0.19</v>
      </c>
      <c r="D345" s="214">
        <v>0.45</v>
      </c>
      <c r="E345">
        <v>10</v>
      </c>
      <c r="F345" t="s">
        <v>1396</v>
      </c>
      <c r="G345" t="s">
        <v>1395</v>
      </c>
    </row>
    <row r="346" spans="1:7" x14ac:dyDescent="0.2">
      <c r="A346" t="s">
        <v>1397</v>
      </c>
      <c r="B346" t="s">
        <v>630</v>
      </c>
      <c r="C346" s="214">
        <v>0.19</v>
      </c>
      <c r="D346" s="214">
        <v>0.46</v>
      </c>
      <c r="E346">
        <v>32</v>
      </c>
      <c r="F346" t="s">
        <v>1398</v>
      </c>
      <c r="G346" t="s">
        <v>1397</v>
      </c>
    </row>
    <row r="347" spans="1:7" x14ac:dyDescent="0.2">
      <c r="A347" t="s">
        <v>1399</v>
      </c>
      <c r="B347" t="s">
        <v>630</v>
      </c>
      <c r="C347" s="214">
        <v>0.19</v>
      </c>
      <c r="D347" s="214">
        <v>0.48</v>
      </c>
      <c r="E347">
        <v>15</v>
      </c>
      <c r="F347" t="s">
        <v>1400</v>
      </c>
      <c r="G347" t="s">
        <v>1399</v>
      </c>
    </row>
    <row r="348" spans="1:7" x14ac:dyDescent="0.2">
      <c r="A348" t="s">
        <v>1401</v>
      </c>
      <c r="B348" t="s">
        <v>630</v>
      </c>
      <c r="C348" s="214">
        <v>0.19</v>
      </c>
      <c r="D348" s="214">
        <v>0.54</v>
      </c>
      <c r="E348">
        <v>6</v>
      </c>
      <c r="F348" t="s">
        <v>1402</v>
      </c>
      <c r="G348" t="s">
        <v>1401</v>
      </c>
    </row>
    <row r="349" spans="1:7" x14ac:dyDescent="0.2">
      <c r="A349" t="s">
        <v>1403</v>
      </c>
      <c r="B349" t="s">
        <v>630</v>
      </c>
      <c r="C349" s="214">
        <v>0.19</v>
      </c>
      <c r="D349" s="214">
        <v>0.54</v>
      </c>
      <c r="E349">
        <v>25</v>
      </c>
      <c r="F349" t="s">
        <v>1404</v>
      </c>
      <c r="G349" t="s">
        <v>1403</v>
      </c>
    </row>
    <row r="350" spans="1:7" x14ac:dyDescent="0.2">
      <c r="A350" t="s">
        <v>1405</v>
      </c>
      <c r="B350" t="s">
        <v>630</v>
      </c>
      <c r="C350" s="214">
        <v>0.19</v>
      </c>
      <c r="D350" s="214">
        <v>0.55000000000000004</v>
      </c>
      <c r="E350">
        <v>33</v>
      </c>
      <c r="F350" t="s">
        <v>1406</v>
      </c>
      <c r="G350" t="s">
        <v>1405</v>
      </c>
    </row>
    <row r="351" spans="1:7" x14ac:dyDescent="0.2">
      <c r="A351" t="s">
        <v>1407</v>
      </c>
      <c r="B351" t="s">
        <v>630</v>
      </c>
      <c r="C351" s="214">
        <v>0.18</v>
      </c>
      <c r="D351" s="214">
        <v>0.47</v>
      </c>
      <c r="E351">
        <v>48</v>
      </c>
      <c r="F351" t="s">
        <v>1408</v>
      </c>
      <c r="G351" t="s">
        <v>1409</v>
      </c>
    </row>
    <row r="352" spans="1:7" x14ac:dyDescent="0.2">
      <c r="A352" t="s">
        <v>1410</v>
      </c>
      <c r="B352" t="s">
        <v>630</v>
      </c>
      <c r="C352" s="214">
        <v>0.18</v>
      </c>
      <c r="D352" s="214">
        <v>0.47</v>
      </c>
      <c r="E352">
        <v>8</v>
      </c>
      <c r="F352" t="s">
        <v>1411</v>
      </c>
      <c r="G352" t="s">
        <v>1410</v>
      </c>
    </row>
    <row r="353" spans="1:7" x14ac:dyDescent="0.2">
      <c r="A353" t="s">
        <v>1412</v>
      </c>
      <c r="B353" t="s">
        <v>630</v>
      </c>
      <c r="C353" s="214">
        <v>0.18</v>
      </c>
      <c r="D353" s="214">
        <v>0.47</v>
      </c>
      <c r="E353">
        <v>55</v>
      </c>
      <c r="F353" t="s">
        <v>1413</v>
      </c>
      <c r="G353" t="s">
        <v>1412</v>
      </c>
    </row>
    <row r="354" spans="1:7" x14ac:dyDescent="0.2">
      <c r="A354" t="s">
        <v>1414</v>
      </c>
      <c r="B354" t="s">
        <v>630</v>
      </c>
      <c r="C354" s="214">
        <v>0.18</v>
      </c>
      <c r="D354" s="214">
        <v>0.48</v>
      </c>
      <c r="E354">
        <v>53</v>
      </c>
      <c r="F354" t="s">
        <v>1415</v>
      </c>
      <c r="G354" t="s">
        <v>1414</v>
      </c>
    </row>
    <row r="355" spans="1:7" x14ac:dyDescent="0.2">
      <c r="A355" t="s">
        <v>1416</v>
      </c>
      <c r="B355" t="s">
        <v>630</v>
      </c>
      <c r="C355" s="214">
        <v>0.18</v>
      </c>
      <c r="D355" s="214">
        <v>0.48</v>
      </c>
      <c r="E355">
        <v>53</v>
      </c>
      <c r="F355" t="s">
        <v>1417</v>
      </c>
      <c r="G355" t="s">
        <v>1416</v>
      </c>
    </row>
    <row r="356" spans="1:7" x14ac:dyDescent="0.2">
      <c r="A356" t="s">
        <v>1418</v>
      </c>
      <c r="B356" t="s">
        <v>630</v>
      </c>
      <c r="C356" s="214">
        <v>0.18</v>
      </c>
      <c r="D356" s="214">
        <v>0.51</v>
      </c>
      <c r="E356">
        <v>23</v>
      </c>
      <c r="F356" t="s">
        <v>1419</v>
      </c>
      <c r="G356" t="s">
        <v>1418</v>
      </c>
    </row>
    <row r="357" spans="1:7" x14ac:dyDescent="0.2">
      <c r="A357" t="s">
        <v>1420</v>
      </c>
      <c r="B357" t="s">
        <v>630</v>
      </c>
      <c r="C357" s="214">
        <v>0.18</v>
      </c>
      <c r="D357" s="214">
        <v>0.51</v>
      </c>
      <c r="E357">
        <v>23</v>
      </c>
      <c r="F357" t="s">
        <v>1419</v>
      </c>
      <c r="G357" t="s">
        <v>1421</v>
      </c>
    </row>
    <row r="358" spans="1:7" x14ac:dyDescent="0.2">
      <c r="A358" t="s">
        <v>1422</v>
      </c>
      <c r="B358" t="s">
        <v>630</v>
      </c>
      <c r="C358" s="214">
        <v>0.18</v>
      </c>
      <c r="D358" s="214">
        <v>0.51</v>
      </c>
      <c r="E358">
        <v>25</v>
      </c>
      <c r="F358" t="s">
        <v>1423</v>
      </c>
      <c r="G358" t="s">
        <v>1424</v>
      </c>
    </row>
    <row r="359" spans="1:7" x14ac:dyDescent="0.2">
      <c r="A359" t="s">
        <v>1425</v>
      </c>
      <c r="B359" t="s">
        <v>630</v>
      </c>
      <c r="C359" s="214">
        <v>0.18</v>
      </c>
      <c r="D359" s="214">
        <v>0.52</v>
      </c>
      <c r="E359">
        <v>9</v>
      </c>
      <c r="F359" t="s">
        <v>1426</v>
      </c>
      <c r="G359" t="s">
        <v>1425</v>
      </c>
    </row>
    <row r="360" spans="1:7" x14ac:dyDescent="0.2">
      <c r="A360" t="s">
        <v>1427</v>
      </c>
      <c r="B360" t="s">
        <v>630</v>
      </c>
      <c r="C360" s="214">
        <v>0.18</v>
      </c>
      <c r="D360" s="214">
        <v>0.52</v>
      </c>
      <c r="E360">
        <v>34</v>
      </c>
      <c r="F360" t="s">
        <v>1428</v>
      </c>
      <c r="G360" t="s">
        <v>1427</v>
      </c>
    </row>
    <row r="361" spans="1:7" x14ac:dyDescent="0.2">
      <c r="A361" t="s">
        <v>1429</v>
      </c>
      <c r="B361" t="s">
        <v>630</v>
      </c>
      <c r="C361" s="214">
        <v>0.18</v>
      </c>
      <c r="D361" s="214">
        <v>0.53</v>
      </c>
      <c r="E361">
        <v>36</v>
      </c>
      <c r="F361" t="s">
        <v>1430</v>
      </c>
      <c r="G361" t="s">
        <v>1431</v>
      </c>
    </row>
    <row r="362" spans="1:7" x14ac:dyDescent="0.2">
      <c r="A362" t="s">
        <v>1432</v>
      </c>
      <c r="B362" t="s">
        <v>630</v>
      </c>
      <c r="C362" s="214">
        <v>0.18</v>
      </c>
      <c r="D362" s="214">
        <v>0.56000000000000005</v>
      </c>
      <c r="E362">
        <v>19</v>
      </c>
      <c r="F362" t="s">
        <v>1433</v>
      </c>
      <c r="G362" t="s">
        <v>1434</v>
      </c>
    </row>
    <row r="363" spans="1:7" x14ac:dyDescent="0.2">
      <c r="A363" t="s">
        <v>1435</v>
      </c>
      <c r="B363" t="s">
        <v>630</v>
      </c>
      <c r="C363" s="214">
        <v>0.17</v>
      </c>
      <c r="D363" s="214">
        <v>0.44</v>
      </c>
      <c r="E363">
        <v>29</v>
      </c>
      <c r="F363" t="s">
        <v>1436</v>
      </c>
      <c r="G363" t="s">
        <v>1437</v>
      </c>
    </row>
    <row r="364" spans="1:7" x14ac:dyDescent="0.2">
      <c r="A364" t="s">
        <v>1438</v>
      </c>
      <c r="B364" t="s">
        <v>630</v>
      </c>
      <c r="C364" s="214">
        <v>0.17</v>
      </c>
      <c r="D364" s="214">
        <v>0.45</v>
      </c>
      <c r="E364">
        <v>5</v>
      </c>
      <c r="F364" t="s">
        <v>1439</v>
      </c>
      <c r="G364" t="s">
        <v>1438</v>
      </c>
    </row>
    <row r="365" spans="1:7" x14ac:dyDescent="0.2">
      <c r="A365" t="s">
        <v>1440</v>
      </c>
      <c r="B365" t="s">
        <v>630</v>
      </c>
      <c r="C365" s="214">
        <v>0.17</v>
      </c>
      <c r="D365" s="214">
        <v>0.48</v>
      </c>
      <c r="E365">
        <v>9</v>
      </c>
      <c r="F365" t="s">
        <v>1441</v>
      </c>
      <c r="G365" t="s">
        <v>1442</v>
      </c>
    </row>
    <row r="366" spans="1:7" x14ac:dyDescent="0.2">
      <c r="A366" t="s">
        <v>1443</v>
      </c>
      <c r="B366" t="s">
        <v>630</v>
      </c>
      <c r="C366" s="214">
        <v>0.17</v>
      </c>
      <c r="D366" s="214">
        <v>0.5</v>
      </c>
      <c r="E366">
        <v>60</v>
      </c>
      <c r="F366" t="s">
        <v>1444</v>
      </c>
      <c r="G366" t="s">
        <v>1443</v>
      </c>
    </row>
    <row r="367" spans="1:7" x14ac:dyDescent="0.2">
      <c r="A367" t="s">
        <v>1263</v>
      </c>
      <c r="B367" t="s">
        <v>630</v>
      </c>
      <c r="C367" s="214">
        <v>0.17</v>
      </c>
      <c r="D367" s="214">
        <v>0.5</v>
      </c>
      <c r="E367">
        <v>7</v>
      </c>
      <c r="F367" t="s">
        <v>1445</v>
      </c>
      <c r="G367" t="s">
        <v>1446</v>
      </c>
    </row>
    <row r="368" spans="1:7" x14ac:dyDescent="0.2">
      <c r="A368" t="s">
        <v>1447</v>
      </c>
      <c r="B368" t="s">
        <v>630</v>
      </c>
      <c r="C368" s="214">
        <v>0.17</v>
      </c>
      <c r="D368" s="214">
        <v>0.52</v>
      </c>
      <c r="E368">
        <v>53</v>
      </c>
      <c r="F368" t="s">
        <v>1448</v>
      </c>
      <c r="G368" t="s">
        <v>1447</v>
      </c>
    </row>
    <row r="369" spans="1:7" x14ac:dyDescent="0.2">
      <c r="A369" t="s">
        <v>1449</v>
      </c>
      <c r="B369" t="s">
        <v>630</v>
      </c>
      <c r="C369" s="214">
        <v>0.17</v>
      </c>
      <c r="D369" s="214">
        <v>0.52</v>
      </c>
      <c r="E369">
        <v>10</v>
      </c>
      <c r="F369" t="s">
        <v>1450</v>
      </c>
      <c r="G369" t="s">
        <v>1451</v>
      </c>
    </row>
    <row r="370" spans="1:7" x14ac:dyDescent="0.2">
      <c r="A370" t="s">
        <v>1452</v>
      </c>
      <c r="B370" t="s">
        <v>630</v>
      </c>
      <c r="C370" s="214">
        <v>0.17</v>
      </c>
      <c r="D370" s="214">
        <v>0.56000000000000005</v>
      </c>
      <c r="E370">
        <v>13</v>
      </c>
      <c r="F370" t="s">
        <v>1453</v>
      </c>
      <c r="G370" t="s">
        <v>1452</v>
      </c>
    </row>
    <row r="371" spans="1:7" x14ac:dyDescent="0.2">
      <c r="A371" t="s">
        <v>1454</v>
      </c>
      <c r="B371" t="s">
        <v>630</v>
      </c>
      <c r="C371" s="214">
        <v>0.17</v>
      </c>
      <c r="D371" s="214">
        <v>0.56999999999999995</v>
      </c>
      <c r="E371">
        <v>42</v>
      </c>
      <c r="F371" t="s">
        <v>1455</v>
      </c>
      <c r="G371" t="s">
        <v>1454</v>
      </c>
    </row>
    <row r="372" spans="1:7" x14ac:dyDescent="0.2">
      <c r="A372" t="s">
        <v>1456</v>
      </c>
      <c r="B372" t="s">
        <v>630</v>
      </c>
      <c r="C372" s="214">
        <v>0.17</v>
      </c>
      <c r="D372" s="214">
        <v>0.57999999999999996</v>
      </c>
      <c r="E372">
        <v>7</v>
      </c>
      <c r="F372" t="s">
        <v>1457</v>
      </c>
      <c r="G372" t="s">
        <v>1456</v>
      </c>
    </row>
    <row r="373" spans="1:7" x14ac:dyDescent="0.2">
      <c r="A373" t="s">
        <v>1458</v>
      </c>
      <c r="B373" t="s">
        <v>630</v>
      </c>
      <c r="C373" s="214">
        <v>0.16</v>
      </c>
      <c r="D373" s="214">
        <v>0.51</v>
      </c>
      <c r="E373">
        <v>13</v>
      </c>
      <c r="F373" t="s">
        <v>1459</v>
      </c>
      <c r="G373" t="s">
        <v>1458</v>
      </c>
    </row>
    <row r="374" spans="1:7" x14ac:dyDescent="0.2">
      <c r="A374" t="s">
        <v>1460</v>
      </c>
      <c r="B374" t="s">
        <v>630</v>
      </c>
      <c r="C374" s="214">
        <v>0.16</v>
      </c>
      <c r="D374" s="214">
        <v>0.56000000000000005</v>
      </c>
      <c r="E374">
        <v>7</v>
      </c>
      <c r="F374" t="s">
        <v>1461</v>
      </c>
      <c r="G374" t="s">
        <v>1462</v>
      </c>
    </row>
    <row r="375" spans="1:7" x14ac:dyDescent="0.2">
      <c r="A375" t="s">
        <v>1463</v>
      </c>
      <c r="B375" t="s">
        <v>630</v>
      </c>
      <c r="C375" s="214">
        <v>0.16</v>
      </c>
      <c r="D375" s="214">
        <v>0.59</v>
      </c>
      <c r="E375">
        <v>8</v>
      </c>
      <c r="F375" t="s">
        <v>1464</v>
      </c>
      <c r="G375" t="s">
        <v>1463</v>
      </c>
    </row>
    <row r="376" spans="1:7" x14ac:dyDescent="0.2">
      <c r="A376" t="s">
        <v>1465</v>
      </c>
      <c r="B376" t="s">
        <v>630</v>
      </c>
      <c r="C376" s="214">
        <v>0.16</v>
      </c>
      <c r="D376" s="214">
        <v>0.6</v>
      </c>
      <c r="E376">
        <v>17</v>
      </c>
      <c r="F376" t="s">
        <v>1466</v>
      </c>
      <c r="G376" t="s">
        <v>1465</v>
      </c>
    </row>
    <row r="377" spans="1:7" x14ac:dyDescent="0.2">
      <c r="A377" t="s">
        <v>1467</v>
      </c>
      <c r="B377" t="s">
        <v>630</v>
      </c>
      <c r="C377" s="214">
        <v>0.15</v>
      </c>
      <c r="D377" s="214">
        <v>0.49</v>
      </c>
      <c r="E377">
        <v>18</v>
      </c>
      <c r="F377" t="s">
        <v>1468</v>
      </c>
      <c r="G377" t="s">
        <v>1469</v>
      </c>
    </row>
    <row r="378" spans="1:7" x14ac:dyDescent="0.2">
      <c r="A378" t="s">
        <v>1470</v>
      </c>
      <c r="B378" t="s">
        <v>630</v>
      </c>
      <c r="C378" s="214">
        <v>0.15</v>
      </c>
      <c r="D378" s="214">
        <v>0.53</v>
      </c>
      <c r="E378">
        <v>331</v>
      </c>
      <c r="F378" t="s">
        <v>1471</v>
      </c>
      <c r="G378" t="s">
        <v>1470</v>
      </c>
    </row>
    <row r="379" spans="1:7" x14ac:dyDescent="0.2">
      <c r="A379" t="s">
        <v>1472</v>
      </c>
      <c r="B379" t="s">
        <v>630</v>
      </c>
      <c r="C379" s="214">
        <v>0.15</v>
      </c>
      <c r="D379" s="214">
        <v>0.55000000000000004</v>
      </c>
      <c r="E379">
        <v>103</v>
      </c>
      <c r="F379" t="s">
        <v>1473</v>
      </c>
      <c r="G379" t="s">
        <v>1474</v>
      </c>
    </row>
    <row r="380" spans="1:7" x14ac:dyDescent="0.2">
      <c r="A380" t="s">
        <v>1475</v>
      </c>
      <c r="B380" t="s">
        <v>630</v>
      </c>
      <c r="C380" s="214">
        <v>0.15</v>
      </c>
      <c r="D380" s="214">
        <v>0.57999999999999996</v>
      </c>
      <c r="E380">
        <v>31</v>
      </c>
      <c r="F380" t="s">
        <v>1476</v>
      </c>
      <c r="G380" t="s">
        <v>1475</v>
      </c>
    </row>
    <row r="381" spans="1:7" x14ac:dyDescent="0.2">
      <c r="A381" t="s">
        <v>1477</v>
      </c>
      <c r="B381" t="s">
        <v>630</v>
      </c>
      <c r="C381" s="214">
        <v>0.15</v>
      </c>
      <c r="D381" s="214">
        <v>0.59</v>
      </c>
      <c r="E381">
        <v>7</v>
      </c>
      <c r="F381" t="s">
        <v>1478</v>
      </c>
      <c r="G381" t="s">
        <v>1479</v>
      </c>
    </row>
    <row r="382" spans="1:7" x14ac:dyDescent="0.2">
      <c r="A382" t="s">
        <v>1480</v>
      </c>
      <c r="B382" t="s">
        <v>630</v>
      </c>
      <c r="C382" s="214">
        <v>0.14000000000000001</v>
      </c>
      <c r="D382" s="214">
        <v>0.5</v>
      </c>
      <c r="E382">
        <v>7</v>
      </c>
      <c r="F382" t="s">
        <v>1481</v>
      </c>
      <c r="G382" t="s">
        <v>1482</v>
      </c>
    </row>
    <row r="383" spans="1:7" x14ac:dyDescent="0.2">
      <c r="A383" t="s">
        <v>1483</v>
      </c>
      <c r="B383" t="s">
        <v>630</v>
      </c>
      <c r="C383" s="214">
        <v>0.14000000000000001</v>
      </c>
      <c r="D383" s="214">
        <v>0.56000000000000005</v>
      </c>
      <c r="E383">
        <v>107</v>
      </c>
      <c r="F383" t="s">
        <v>1484</v>
      </c>
      <c r="G383" t="s">
        <v>1483</v>
      </c>
    </row>
    <row r="384" spans="1:7" x14ac:dyDescent="0.2">
      <c r="A384" t="s">
        <v>1485</v>
      </c>
      <c r="B384" t="s">
        <v>630</v>
      </c>
      <c r="C384" s="214">
        <v>0.14000000000000001</v>
      </c>
      <c r="D384" s="214">
        <v>0.57999999999999996</v>
      </c>
      <c r="E384">
        <v>8</v>
      </c>
      <c r="F384" t="s">
        <v>1486</v>
      </c>
      <c r="G384" t="s">
        <v>1487</v>
      </c>
    </row>
    <row r="385" spans="1:7" x14ac:dyDescent="0.2">
      <c r="A385" t="s">
        <v>1488</v>
      </c>
      <c r="B385" t="s">
        <v>630</v>
      </c>
      <c r="C385" s="214">
        <v>0.14000000000000001</v>
      </c>
      <c r="D385" s="214">
        <v>0.63</v>
      </c>
      <c r="E385">
        <v>7</v>
      </c>
      <c r="F385" t="s">
        <v>1489</v>
      </c>
      <c r="G385" t="s">
        <v>1490</v>
      </c>
    </row>
    <row r="386" spans="1:7" x14ac:dyDescent="0.2">
      <c r="A386" t="s">
        <v>1491</v>
      </c>
      <c r="B386" t="s">
        <v>630</v>
      </c>
      <c r="C386" s="214">
        <v>0.14000000000000001</v>
      </c>
      <c r="D386" s="214">
        <v>0.66</v>
      </c>
      <c r="E386">
        <v>17</v>
      </c>
      <c r="F386" t="s">
        <v>1492</v>
      </c>
      <c r="G386" t="s">
        <v>1491</v>
      </c>
    </row>
    <row r="387" spans="1:7" x14ac:dyDescent="0.2">
      <c r="A387" t="s">
        <v>1493</v>
      </c>
      <c r="B387" t="s">
        <v>630</v>
      </c>
      <c r="C387" s="214">
        <v>0.13</v>
      </c>
      <c r="D387" s="214">
        <v>0.57999999999999996</v>
      </c>
      <c r="E387">
        <v>43</v>
      </c>
      <c r="F387" t="s">
        <v>1494</v>
      </c>
      <c r="G387" t="s">
        <v>1493</v>
      </c>
    </row>
    <row r="388" spans="1:7" x14ac:dyDescent="0.2">
      <c r="A388" t="s">
        <v>1495</v>
      </c>
      <c r="B388" t="s">
        <v>630</v>
      </c>
      <c r="C388" s="214">
        <v>0.13</v>
      </c>
      <c r="D388" s="214">
        <v>0.57999999999999996</v>
      </c>
      <c r="E388">
        <v>43</v>
      </c>
      <c r="F388" t="s">
        <v>1494</v>
      </c>
      <c r="G388" t="s">
        <v>1495</v>
      </c>
    </row>
    <row r="389" spans="1:7" x14ac:dyDescent="0.2">
      <c r="A389" t="s">
        <v>1496</v>
      </c>
      <c r="B389" t="s">
        <v>630</v>
      </c>
      <c r="C389" s="214">
        <v>0.13</v>
      </c>
      <c r="D389" s="214">
        <v>0.64</v>
      </c>
      <c r="E389">
        <v>38</v>
      </c>
      <c r="F389" t="s">
        <v>1497</v>
      </c>
      <c r="G389" t="s">
        <v>1498</v>
      </c>
    </row>
    <row r="390" spans="1:7" x14ac:dyDescent="0.2">
      <c r="A390" t="s">
        <v>1499</v>
      </c>
      <c r="B390" t="s">
        <v>630</v>
      </c>
      <c r="C390" s="214">
        <v>0.13</v>
      </c>
      <c r="D390" s="214">
        <v>0.64</v>
      </c>
      <c r="E390">
        <v>40</v>
      </c>
      <c r="F390" t="s">
        <v>1500</v>
      </c>
      <c r="G390" t="s">
        <v>1501</v>
      </c>
    </row>
    <row r="391" spans="1:7" x14ac:dyDescent="0.2">
      <c r="A391" t="s">
        <v>1502</v>
      </c>
      <c r="B391" t="s">
        <v>630</v>
      </c>
      <c r="C391" s="214">
        <v>0.13</v>
      </c>
      <c r="D391" s="214">
        <v>0.66</v>
      </c>
      <c r="E391">
        <v>9</v>
      </c>
      <c r="F391" t="s">
        <v>1503</v>
      </c>
      <c r="G391" t="s">
        <v>1504</v>
      </c>
    </row>
    <row r="392" spans="1:7" x14ac:dyDescent="0.2">
      <c r="A392" t="s">
        <v>1505</v>
      </c>
      <c r="B392" t="s">
        <v>630</v>
      </c>
      <c r="C392" s="214">
        <v>0.12</v>
      </c>
      <c r="D392" s="214">
        <v>0.62</v>
      </c>
      <c r="E392">
        <v>106</v>
      </c>
      <c r="F392" t="s">
        <v>1506</v>
      </c>
      <c r="G392" t="s">
        <v>1507</v>
      </c>
    </row>
    <row r="393" spans="1:7" x14ac:dyDescent="0.2">
      <c r="A393" t="s">
        <v>1508</v>
      </c>
      <c r="B393" t="s">
        <v>630</v>
      </c>
      <c r="C393" s="214">
        <v>0.12</v>
      </c>
      <c r="D393" s="214">
        <v>0.63</v>
      </c>
      <c r="E393">
        <v>26</v>
      </c>
      <c r="F393" t="s">
        <v>1509</v>
      </c>
      <c r="G393" t="s">
        <v>1510</v>
      </c>
    </row>
    <row r="394" spans="1:7" x14ac:dyDescent="0.2">
      <c r="A394" t="s">
        <v>1511</v>
      </c>
      <c r="B394" t="s">
        <v>630</v>
      </c>
      <c r="C394" s="214">
        <v>0.12</v>
      </c>
      <c r="D394" s="214">
        <v>0.63</v>
      </c>
      <c r="E394">
        <v>6</v>
      </c>
      <c r="F394" t="s">
        <v>1512</v>
      </c>
      <c r="G394" t="s">
        <v>1511</v>
      </c>
    </row>
    <row r="395" spans="1:7" x14ac:dyDescent="0.2">
      <c r="A395" t="s">
        <v>1513</v>
      </c>
      <c r="B395" t="s">
        <v>630</v>
      </c>
      <c r="C395" s="214">
        <v>0.12</v>
      </c>
      <c r="D395" s="214">
        <v>0.63</v>
      </c>
      <c r="E395">
        <v>6</v>
      </c>
      <c r="F395" t="s">
        <v>1512</v>
      </c>
      <c r="G395" t="s">
        <v>1513</v>
      </c>
    </row>
    <row r="396" spans="1:7" x14ac:dyDescent="0.2">
      <c r="A396" t="s">
        <v>1514</v>
      </c>
      <c r="B396" t="s">
        <v>630</v>
      </c>
      <c r="C396" s="214">
        <v>0.12</v>
      </c>
      <c r="D396" s="214">
        <v>0.64</v>
      </c>
      <c r="E396">
        <v>15</v>
      </c>
      <c r="F396" t="s">
        <v>1515</v>
      </c>
      <c r="G396" t="s">
        <v>1514</v>
      </c>
    </row>
    <row r="397" spans="1:7" x14ac:dyDescent="0.2">
      <c r="A397" t="s">
        <v>1516</v>
      </c>
      <c r="B397" t="s">
        <v>630</v>
      </c>
      <c r="C397" s="214">
        <v>0.12</v>
      </c>
      <c r="D397" s="214">
        <v>0.65</v>
      </c>
      <c r="E397">
        <v>5</v>
      </c>
      <c r="F397" t="s">
        <v>1517</v>
      </c>
      <c r="G397" t="s">
        <v>1516</v>
      </c>
    </row>
    <row r="398" spans="1:7" x14ac:dyDescent="0.2">
      <c r="A398" t="s">
        <v>1518</v>
      </c>
      <c r="B398" t="s">
        <v>630</v>
      </c>
      <c r="C398" s="214">
        <v>0.12</v>
      </c>
      <c r="D398" s="214">
        <v>0.66</v>
      </c>
      <c r="E398">
        <v>5</v>
      </c>
      <c r="F398" t="s">
        <v>1519</v>
      </c>
      <c r="G398" t="s">
        <v>1518</v>
      </c>
    </row>
    <row r="399" spans="1:7" x14ac:dyDescent="0.2">
      <c r="A399" t="s">
        <v>1520</v>
      </c>
      <c r="B399" t="s">
        <v>630</v>
      </c>
      <c r="C399" s="214">
        <v>0.12</v>
      </c>
      <c r="D399" s="214">
        <v>0.72</v>
      </c>
      <c r="E399">
        <v>13</v>
      </c>
      <c r="F399" t="s">
        <v>1521</v>
      </c>
      <c r="G399" t="s">
        <v>1520</v>
      </c>
    </row>
    <row r="400" spans="1:7" x14ac:dyDescent="0.2">
      <c r="A400" t="s">
        <v>1522</v>
      </c>
      <c r="B400" t="s">
        <v>630</v>
      </c>
      <c r="C400" s="214">
        <v>0.11</v>
      </c>
      <c r="D400" s="214">
        <v>0.65</v>
      </c>
      <c r="E400">
        <v>7</v>
      </c>
      <c r="F400" t="s">
        <v>1523</v>
      </c>
      <c r="G400" t="s">
        <v>1522</v>
      </c>
    </row>
    <row r="401" spans="1:7" x14ac:dyDescent="0.2">
      <c r="A401" t="s">
        <v>1524</v>
      </c>
      <c r="B401" t="s">
        <v>630</v>
      </c>
      <c r="C401" s="214">
        <v>0.11</v>
      </c>
      <c r="D401" s="214">
        <v>0.67</v>
      </c>
      <c r="E401">
        <v>31</v>
      </c>
      <c r="F401" t="s">
        <v>1525</v>
      </c>
      <c r="G401" t="s">
        <v>1524</v>
      </c>
    </row>
    <row r="402" spans="1:7" x14ac:dyDescent="0.2">
      <c r="A402" t="s">
        <v>1526</v>
      </c>
      <c r="B402" t="s">
        <v>630</v>
      </c>
      <c r="C402" s="214">
        <v>0.11</v>
      </c>
      <c r="D402" s="214">
        <v>0.68</v>
      </c>
      <c r="E402">
        <v>12</v>
      </c>
      <c r="F402" t="s">
        <v>1527</v>
      </c>
      <c r="G402" t="s">
        <v>1526</v>
      </c>
    </row>
    <row r="403" spans="1:7" x14ac:dyDescent="0.2">
      <c r="A403" t="s">
        <v>1528</v>
      </c>
      <c r="B403" t="s">
        <v>630</v>
      </c>
      <c r="C403" s="214">
        <v>0.11</v>
      </c>
      <c r="D403" s="214">
        <v>0.68</v>
      </c>
      <c r="E403">
        <v>7</v>
      </c>
      <c r="F403" t="s">
        <v>1529</v>
      </c>
      <c r="G403" t="s">
        <v>1530</v>
      </c>
    </row>
    <row r="404" spans="1:7" x14ac:dyDescent="0.2">
      <c r="A404" t="s">
        <v>1531</v>
      </c>
      <c r="B404" t="s">
        <v>630</v>
      </c>
      <c r="C404" s="214">
        <v>0.11</v>
      </c>
      <c r="D404" s="214">
        <v>0.69</v>
      </c>
      <c r="E404">
        <v>8</v>
      </c>
      <c r="F404" t="s">
        <v>1532</v>
      </c>
      <c r="G404" t="s">
        <v>1531</v>
      </c>
    </row>
    <row r="405" spans="1:7" x14ac:dyDescent="0.2">
      <c r="A405" t="s">
        <v>1533</v>
      </c>
      <c r="B405" t="s">
        <v>630</v>
      </c>
      <c r="C405" s="214">
        <v>0.11</v>
      </c>
      <c r="D405" s="214">
        <v>0.71</v>
      </c>
      <c r="E405">
        <v>98</v>
      </c>
      <c r="F405" t="s">
        <v>1534</v>
      </c>
      <c r="G405" t="s">
        <v>1533</v>
      </c>
    </row>
    <row r="406" spans="1:7" x14ac:dyDescent="0.2">
      <c r="A406" t="s">
        <v>1535</v>
      </c>
      <c r="B406" t="s">
        <v>630</v>
      </c>
      <c r="C406" s="214">
        <v>0.11</v>
      </c>
      <c r="D406" s="214">
        <v>0.73</v>
      </c>
      <c r="E406">
        <v>10</v>
      </c>
      <c r="F406" t="s">
        <v>1536</v>
      </c>
      <c r="G406" t="s">
        <v>1535</v>
      </c>
    </row>
    <row r="407" spans="1:7" x14ac:dyDescent="0.2">
      <c r="A407" t="s">
        <v>1537</v>
      </c>
      <c r="B407" t="s">
        <v>630</v>
      </c>
      <c r="C407" s="214">
        <v>0.1</v>
      </c>
      <c r="D407" s="214">
        <v>0.67</v>
      </c>
      <c r="E407">
        <v>88</v>
      </c>
      <c r="F407" t="s">
        <v>1538</v>
      </c>
      <c r="G407" t="s">
        <v>1537</v>
      </c>
    </row>
    <row r="408" spans="1:7" x14ac:dyDescent="0.2">
      <c r="A408" t="s">
        <v>1539</v>
      </c>
      <c r="B408" t="s">
        <v>630</v>
      </c>
      <c r="C408" s="214">
        <v>0.1</v>
      </c>
      <c r="D408" s="214">
        <v>0.7</v>
      </c>
      <c r="E408">
        <v>17</v>
      </c>
      <c r="F408" t="s">
        <v>1540</v>
      </c>
      <c r="G408" t="s">
        <v>1541</v>
      </c>
    </row>
    <row r="409" spans="1:7" x14ac:dyDescent="0.2">
      <c r="A409" t="s">
        <v>1542</v>
      </c>
      <c r="B409" t="s">
        <v>630</v>
      </c>
      <c r="C409" s="214">
        <v>0.1</v>
      </c>
      <c r="D409" s="214">
        <v>0.7</v>
      </c>
      <c r="E409">
        <v>5</v>
      </c>
      <c r="F409" t="s">
        <v>1543</v>
      </c>
      <c r="G409" t="s">
        <v>1542</v>
      </c>
    </row>
    <row r="410" spans="1:7" x14ac:dyDescent="0.2">
      <c r="A410" t="s">
        <v>1544</v>
      </c>
      <c r="B410" t="s">
        <v>630</v>
      </c>
      <c r="C410" s="214">
        <v>0.1</v>
      </c>
      <c r="D410" s="214">
        <v>0.71</v>
      </c>
      <c r="E410">
        <v>42</v>
      </c>
      <c r="F410" t="s">
        <v>1545</v>
      </c>
      <c r="G410" t="s">
        <v>1544</v>
      </c>
    </row>
    <row r="411" spans="1:7" x14ac:dyDescent="0.2">
      <c r="A411" t="s">
        <v>1546</v>
      </c>
      <c r="B411" t="s">
        <v>630</v>
      </c>
      <c r="C411" s="214">
        <v>0.1</v>
      </c>
      <c r="D411" s="214">
        <v>0.72</v>
      </c>
      <c r="E411">
        <v>7</v>
      </c>
      <c r="F411" t="s">
        <v>1547</v>
      </c>
      <c r="G411" t="s">
        <v>1546</v>
      </c>
    </row>
    <row r="412" spans="1:7" x14ac:dyDescent="0.2">
      <c r="A412" t="s">
        <v>1548</v>
      </c>
      <c r="B412" t="s">
        <v>630</v>
      </c>
      <c r="C412" s="214">
        <v>0.1</v>
      </c>
      <c r="D412" s="214">
        <v>0.74</v>
      </c>
      <c r="E412">
        <v>12</v>
      </c>
      <c r="F412" t="s">
        <v>1549</v>
      </c>
      <c r="G412" t="s">
        <v>1548</v>
      </c>
    </row>
    <row r="413" spans="1:7" x14ac:dyDescent="0.2">
      <c r="A413" t="s">
        <v>1550</v>
      </c>
      <c r="B413" t="s">
        <v>630</v>
      </c>
      <c r="C413" s="214">
        <v>0.1</v>
      </c>
      <c r="D413" s="214">
        <v>0.74</v>
      </c>
      <c r="E413">
        <v>12</v>
      </c>
      <c r="F413" t="s">
        <v>1549</v>
      </c>
      <c r="G413" t="s">
        <v>1550</v>
      </c>
    </row>
    <row r="414" spans="1:7" x14ac:dyDescent="0.2">
      <c r="A414" t="s">
        <v>1551</v>
      </c>
      <c r="B414" t="s">
        <v>630</v>
      </c>
      <c r="C414" s="214">
        <v>0.1</v>
      </c>
      <c r="D414" s="214">
        <v>0.74</v>
      </c>
      <c r="E414">
        <v>22</v>
      </c>
      <c r="F414" t="s">
        <v>1552</v>
      </c>
      <c r="G414" t="s">
        <v>1551</v>
      </c>
    </row>
    <row r="415" spans="1:7" x14ac:dyDescent="0.2">
      <c r="A415" t="s">
        <v>1553</v>
      </c>
      <c r="B415" t="s">
        <v>630</v>
      </c>
      <c r="C415" s="214">
        <v>0.1</v>
      </c>
      <c r="D415" s="214">
        <v>0.76</v>
      </c>
      <c r="E415">
        <v>19</v>
      </c>
      <c r="F415" t="s">
        <v>1554</v>
      </c>
      <c r="G415" t="s">
        <v>1553</v>
      </c>
    </row>
    <row r="416" spans="1:7" x14ac:dyDescent="0.2">
      <c r="A416" t="s">
        <v>1555</v>
      </c>
      <c r="B416" t="s">
        <v>630</v>
      </c>
      <c r="C416" s="214">
        <v>0.09</v>
      </c>
      <c r="D416" s="214">
        <v>0.72</v>
      </c>
      <c r="E416">
        <v>6</v>
      </c>
      <c r="F416" t="s">
        <v>1556</v>
      </c>
      <c r="G416" t="s">
        <v>1555</v>
      </c>
    </row>
    <row r="417" spans="1:7" x14ac:dyDescent="0.2">
      <c r="A417" t="s">
        <v>1557</v>
      </c>
      <c r="B417" t="s">
        <v>630</v>
      </c>
      <c r="C417" s="214">
        <v>0.09</v>
      </c>
      <c r="D417" s="214">
        <v>0.73</v>
      </c>
      <c r="E417">
        <v>44</v>
      </c>
      <c r="F417" t="s">
        <v>1558</v>
      </c>
      <c r="G417" t="s">
        <v>1557</v>
      </c>
    </row>
    <row r="418" spans="1:7" x14ac:dyDescent="0.2">
      <c r="A418" t="s">
        <v>1559</v>
      </c>
      <c r="B418" t="s">
        <v>630</v>
      </c>
      <c r="C418" s="214">
        <v>0.09</v>
      </c>
      <c r="D418" s="214">
        <v>0.74</v>
      </c>
      <c r="E418">
        <v>7</v>
      </c>
      <c r="F418" t="s">
        <v>1560</v>
      </c>
      <c r="G418" t="s">
        <v>1559</v>
      </c>
    </row>
    <row r="419" spans="1:7" x14ac:dyDescent="0.2">
      <c r="A419" t="s">
        <v>1561</v>
      </c>
      <c r="B419" t="s">
        <v>630</v>
      </c>
      <c r="C419" s="214">
        <v>0.09</v>
      </c>
      <c r="D419" s="214">
        <v>0.75</v>
      </c>
      <c r="E419">
        <v>15</v>
      </c>
      <c r="F419" t="s">
        <v>1562</v>
      </c>
      <c r="G419" t="s">
        <v>1561</v>
      </c>
    </row>
    <row r="420" spans="1:7" x14ac:dyDescent="0.2">
      <c r="A420" t="s">
        <v>1563</v>
      </c>
      <c r="B420" t="s">
        <v>630</v>
      </c>
      <c r="C420" s="214">
        <v>0.09</v>
      </c>
      <c r="D420" s="214">
        <v>0.77</v>
      </c>
      <c r="E420">
        <v>21</v>
      </c>
      <c r="F420" t="s">
        <v>1564</v>
      </c>
      <c r="G420" t="s">
        <v>1565</v>
      </c>
    </row>
    <row r="421" spans="1:7" x14ac:dyDescent="0.2">
      <c r="A421" t="s">
        <v>1566</v>
      </c>
      <c r="B421" t="s">
        <v>630</v>
      </c>
      <c r="C421" s="214">
        <v>0.08</v>
      </c>
      <c r="D421" s="214">
        <v>0.75</v>
      </c>
      <c r="E421">
        <v>14</v>
      </c>
      <c r="F421" t="s">
        <v>1567</v>
      </c>
      <c r="G421" t="s">
        <v>1568</v>
      </c>
    </row>
    <row r="422" spans="1:7" x14ac:dyDescent="0.2">
      <c r="A422" t="s">
        <v>1569</v>
      </c>
      <c r="B422" t="s">
        <v>630</v>
      </c>
      <c r="C422" s="214">
        <v>0.08</v>
      </c>
      <c r="D422" s="214">
        <v>0.75</v>
      </c>
      <c r="E422">
        <v>14</v>
      </c>
      <c r="F422" t="s">
        <v>1567</v>
      </c>
      <c r="G422" t="s">
        <v>1569</v>
      </c>
    </row>
    <row r="423" spans="1:7" x14ac:dyDescent="0.2">
      <c r="A423" t="s">
        <v>1570</v>
      </c>
      <c r="B423" t="s">
        <v>630</v>
      </c>
      <c r="C423" s="214">
        <v>0.08</v>
      </c>
      <c r="D423" s="214">
        <v>0.76</v>
      </c>
      <c r="E423">
        <v>45</v>
      </c>
      <c r="F423" t="s">
        <v>1571</v>
      </c>
      <c r="G423" t="s">
        <v>1572</v>
      </c>
    </row>
    <row r="424" spans="1:7" x14ac:dyDescent="0.2">
      <c r="A424" t="s">
        <v>1573</v>
      </c>
      <c r="B424" t="s">
        <v>630</v>
      </c>
      <c r="C424" s="214">
        <v>0.08</v>
      </c>
      <c r="D424" s="214">
        <v>0.76</v>
      </c>
      <c r="E424">
        <v>10</v>
      </c>
      <c r="F424" t="s">
        <v>1574</v>
      </c>
      <c r="G424" t="s">
        <v>1575</v>
      </c>
    </row>
    <row r="425" spans="1:7" x14ac:dyDescent="0.2">
      <c r="A425" t="s">
        <v>1576</v>
      </c>
      <c r="B425" t="s">
        <v>630</v>
      </c>
      <c r="C425" s="214">
        <v>0.08</v>
      </c>
      <c r="D425" s="214">
        <v>0.76</v>
      </c>
      <c r="E425">
        <v>17</v>
      </c>
      <c r="F425" t="s">
        <v>1577</v>
      </c>
      <c r="G425" t="s">
        <v>1576</v>
      </c>
    </row>
    <row r="426" spans="1:7" x14ac:dyDescent="0.2">
      <c r="A426" t="s">
        <v>1578</v>
      </c>
      <c r="B426" t="s">
        <v>630</v>
      </c>
      <c r="C426" s="214">
        <v>0.08</v>
      </c>
      <c r="D426" s="214">
        <v>0.77</v>
      </c>
      <c r="E426">
        <v>8</v>
      </c>
      <c r="F426" t="s">
        <v>1579</v>
      </c>
      <c r="G426" t="s">
        <v>1578</v>
      </c>
    </row>
    <row r="427" spans="1:7" x14ac:dyDescent="0.2">
      <c r="A427" t="s">
        <v>1580</v>
      </c>
      <c r="B427" t="s">
        <v>630</v>
      </c>
      <c r="C427" s="214">
        <v>7.0000000000000007E-2</v>
      </c>
      <c r="D427" s="214">
        <v>0.75</v>
      </c>
      <c r="E427">
        <v>185</v>
      </c>
      <c r="F427" t="s">
        <v>1581</v>
      </c>
      <c r="G427" t="s">
        <v>1580</v>
      </c>
    </row>
    <row r="428" spans="1:7" x14ac:dyDescent="0.2">
      <c r="A428" t="s">
        <v>1582</v>
      </c>
      <c r="B428" t="s">
        <v>630</v>
      </c>
      <c r="C428" s="214">
        <v>7.0000000000000007E-2</v>
      </c>
      <c r="D428" s="214">
        <v>0.75</v>
      </c>
      <c r="E428">
        <v>7</v>
      </c>
      <c r="F428" t="s">
        <v>1583</v>
      </c>
      <c r="G428" t="s">
        <v>1584</v>
      </c>
    </row>
    <row r="429" spans="1:7" x14ac:dyDescent="0.2">
      <c r="A429" t="s">
        <v>1585</v>
      </c>
      <c r="B429" t="s">
        <v>630</v>
      </c>
      <c r="C429" s="214">
        <v>7.0000000000000007E-2</v>
      </c>
      <c r="D429" s="214">
        <v>0.78</v>
      </c>
      <c r="E429">
        <v>7</v>
      </c>
      <c r="F429" t="s">
        <v>1586</v>
      </c>
      <c r="G429" t="s">
        <v>1587</v>
      </c>
    </row>
    <row r="430" spans="1:7" x14ac:dyDescent="0.2">
      <c r="A430" t="s">
        <v>1588</v>
      </c>
      <c r="B430" t="s">
        <v>630</v>
      </c>
      <c r="C430" s="214">
        <v>7.0000000000000007E-2</v>
      </c>
      <c r="D430" s="214">
        <v>0.78</v>
      </c>
      <c r="E430">
        <v>7</v>
      </c>
      <c r="F430" t="s">
        <v>1586</v>
      </c>
      <c r="G430" t="s">
        <v>1589</v>
      </c>
    </row>
    <row r="431" spans="1:7" x14ac:dyDescent="0.2">
      <c r="A431" t="s">
        <v>1590</v>
      </c>
      <c r="B431" t="s">
        <v>630</v>
      </c>
      <c r="C431" s="214">
        <v>7.0000000000000007E-2</v>
      </c>
      <c r="D431" s="214">
        <v>0.79</v>
      </c>
      <c r="E431">
        <v>57</v>
      </c>
      <c r="F431" t="s">
        <v>1591</v>
      </c>
      <c r="G431" t="s">
        <v>1590</v>
      </c>
    </row>
    <row r="432" spans="1:7" x14ac:dyDescent="0.2">
      <c r="A432" t="s">
        <v>1592</v>
      </c>
      <c r="B432" t="s">
        <v>630</v>
      </c>
      <c r="C432" s="214">
        <v>7.0000000000000007E-2</v>
      </c>
      <c r="D432" s="214">
        <v>0.79</v>
      </c>
      <c r="E432">
        <v>8</v>
      </c>
      <c r="F432" t="s">
        <v>1593</v>
      </c>
      <c r="G432" t="s">
        <v>1594</v>
      </c>
    </row>
    <row r="433" spans="1:7" x14ac:dyDescent="0.2">
      <c r="A433" t="s">
        <v>1595</v>
      </c>
      <c r="B433" t="s">
        <v>630</v>
      </c>
      <c r="C433" s="214">
        <v>7.0000000000000007E-2</v>
      </c>
      <c r="D433" s="214">
        <v>0.8</v>
      </c>
      <c r="E433">
        <v>15</v>
      </c>
      <c r="F433" t="s">
        <v>1596</v>
      </c>
      <c r="G433" t="s">
        <v>1597</v>
      </c>
    </row>
    <row r="434" spans="1:7" x14ac:dyDescent="0.2">
      <c r="A434" t="s">
        <v>1598</v>
      </c>
      <c r="B434" t="s">
        <v>630</v>
      </c>
      <c r="C434" s="214">
        <v>7.0000000000000007E-2</v>
      </c>
      <c r="D434" s="214">
        <v>0.8</v>
      </c>
      <c r="E434">
        <v>9</v>
      </c>
      <c r="F434" t="s">
        <v>1599</v>
      </c>
      <c r="G434" t="s">
        <v>1600</v>
      </c>
    </row>
    <row r="435" spans="1:7" x14ac:dyDescent="0.2">
      <c r="A435" t="s">
        <v>1601</v>
      </c>
      <c r="B435" t="s">
        <v>630</v>
      </c>
      <c r="C435" s="214">
        <v>7.0000000000000007E-2</v>
      </c>
      <c r="D435" s="214">
        <v>0.81</v>
      </c>
      <c r="E435">
        <v>7</v>
      </c>
      <c r="F435" t="s">
        <v>1602</v>
      </c>
      <c r="G435" t="s">
        <v>1603</v>
      </c>
    </row>
    <row r="436" spans="1:7" x14ac:dyDescent="0.2">
      <c r="A436" t="s">
        <v>1604</v>
      </c>
      <c r="B436" t="s">
        <v>630</v>
      </c>
      <c r="C436" s="214">
        <v>7.0000000000000007E-2</v>
      </c>
      <c r="D436" s="214">
        <v>0.81</v>
      </c>
      <c r="E436">
        <v>7</v>
      </c>
      <c r="F436" t="s">
        <v>1602</v>
      </c>
      <c r="G436" t="s">
        <v>1605</v>
      </c>
    </row>
    <row r="437" spans="1:7" x14ac:dyDescent="0.2">
      <c r="A437" t="s">
        <v>1592</v>
      </c>
      <c r="B437" t="s">
        <v>630</v>
      </c>
      <c r="C437" s="214">
        <v>7.0000000000000007E-2</v>
      </c>
      <c r="D437" s="214">
        <v>0.82</v>
      </c>
      <c r="E437">
        <v>21</v>
      </c>
      <c r="F437" t="s">
        <v>1606</v>
      </c>
      <c r="G437" t="s">
        <v>1607</v>
      </c>
    </row>
    <row r="438" spans="1:7" x14ac:dyDescent="0.2">
      <c r="A438" t="s">
        <v>1608</v>
      </c>
      <c r="B438" t="s">
        <v>630</v>
      </c>
      <c r="C438" s="214">
        <v>7.0000000000000007E-2</v>
      </c>
      <c r="D438" s="214">
        <v>0.82</v>
      </c>
      <c r="E438">
        <v>6</v>
      </c>
      <c r="F438" t="s">
        <v>1609</v>
      </c>
      <c r="G438" t="s">
        <v>1608</v>
      </c>
    </row>
    <row r="439" spans="1:7" x14ac:dyDescent="0.2">
      <c r="A439" t="s">
        <v>1610</v>
      </c>
      <c r="B439" t="s">
        <v>630</v>
      </c>
      <c r="C439" s="214">
        <v>0.06</v>
      </c>
      <c r="D439" s="214">
        <v>0.78</v>
      </c>
      <c r="E439">
        <v>10</v>
      </c>
      <c r="F439" t="s">
        <v>1611</v>
      </c>
      <c r="G439" t="s">
        <v>1610</v>
      </c>
    </row>
    <row r="440" spans="1:7" x14ac:dyDescent="0.2">
      <c r="A440" t="s">
        <v>1612</v>
      </c>
      <c r="B440" t="s">
        <v>630</v>
      </c>
      <c r="C440" s="214">
        <v>0.06</v>
      </c>
      <c r="D440" s="214">
        <v>0.79</v>
      </c>
      <c r="E440">
        <v>89</v>
      </c>
      <c r="F440" t="s">
        <v>1613</v>
      </c>
      <c r="G440" t="s">
        <v>1614</v>
      </c>
    </row>
    <row r="441" spans="1:7" x14ac:dyDescent="0.2">
      <c r="A441" t="s">
        <v>1615</v>
      </c>
      <c r="B441" t="s">
        <v>630</v>
      </c>
      <c r="C441" s="214">
        <v>0.06</v>
      </c>
      <c r="D441" s="214">
        <v>0.8</v>
      </c>
      <c r="E441">
        <v>94</v>
      </c>
      <c r="F441" t="s">
        <v>1616</v>
      </c>
      <c r="G441" t="s">
        <v>1617</v>
      </c>
    </row>
    <row r="442" spans="1:7" x14ac:dyDescent="0.2">
      <c r="A442" t="s">
        <v>1618</v>
      </c>
      <c r="B442" t="s">
        <v>630</v>
      </c>
      <c r="C442" s="214">
        <v>0.06</v>
      </c>
      <c r="D442" s="214">
        <v>0.82</v>
      </c>
      <c r="E442">
        <v>6</v>
      </c>
      <c r="F442" t="s">
        <v>1619</v>
      </c>
      <c r="G442" t="s">
        <v>1618</v>
      </c>
    </row>
    <row r="443" spans="1:7" x14ac:dyDescent="0.2">
      <c r="A443" t="s">
        <v>1620</v>
      </c>
      <c r="B443" t="s">
        <v>630</v>
      </c>
      <c r="C443" s="214">
        <v>0.06</v>
      </c>
      <c r="D443" s="214">
        <v>0.83</v>
      </c>
      <c r="E443">
        <v>5</v>
      </c>
      <c r="F443" t="s">
        <v>1621</v>
      </c>
      <c r="G443" t="s">
        <v>1622</v>
      </c>
    </row>
    <row r="444" spans="1:7" x14ac:dyDescent="0.2">
      <c r="A444" t="s">
        <v>1623</v>
      </c>
      <c r="B444" t="s">
        <v>630</v>
      </c>
      <c r="C444" s="214">
        <v>0.06</v>
      </c>
      <c r="D444" s="214">
        <v>0.83</v>
      </c>
      <c r="E444">
        <v>18</v>
      </c>
      <c r="F444" t="s">
        <v>1624</v>
      </c>
      <c r="G444" t="s">
        <v>1625</v>
      </c>
    </row>
    <row r="445" spans="1:7" x14ac:dyDescent="0.2">
      <c r="A445" t="s">
        <v>1626</v>
      </c>
      <c r="B445" t="s">
        <v>630</v>
      </c>
      <c r="C445" s="214">
        <v>0.06</v>
      </c>
      <c r="D445" s="214">
        <v>0.84</v>
      </c>
      <c r="E445">
        <v>30</v>
      </c>
      <c r="F445" t="s">
        <v>1627</v>
      </c>
      <c r="G445" t="s">
        <v>1628</v>
      </c>
    </row>
    <row r="446" spans="1:7" x14ac:dyDescent="0.2">
      <c r="A446" t="s">
        <v>1629</v>
      </c>
      <c r="B446" t="s">
        <v>630</v>
      </c>
      <c r="C446" s="214">
        <v>0.06</v>
      </c>
      <c r="D446" s="214">
        <v>0.84</v>
      </c>
      <c r="E446">
        <v>16</v>
      </c>
      <c r="F446" t="s">
        <v>1630</v>
      </c>
      <c r="G446" t="s">
        <v>1629</v>
      </c>
    </row>
    <row r="447" spans="1:7" x14ac:dyDescent="0.2">
      <c r="A447" t="s">
        <v>1631</v>
      </c>
      <c r="B447" t="s">
        <v>630</v>
      </c>
      <c r="C447" s="214">
        <v>0.06</v>
      </c>
      <c r="D447" s="214">
        <v>0.85</v>
      </c>
      <c r="E447">
        <v>24</v>
      </c>
      <c r="F447" t="s">
        <v>1632</v>
      </c>
      <c r="G447" t="s">
        <v>1631</v>
      </c>
    </row>
    <row r="448" spans="1:7" x14ac:dyDescent="0.2">
      <c r="A448" t="s">
        <v>1633</v>
      </c>
      <c r="B448" t="s">
        <v>630</v>
      </c>
      <c r="C448" s="214">
        <v>0.05</v>
      </c>
      <c r="D448" s="214">
        <v>0.81</v>
      </c>
      <c r="E448">
        <v>114</v>
      </c>
      <c r="F448" t="s">
        <v>1634</v>
      </c>
      <c r="G448" t="s">
        <v>1633</v>
      </c>
    </row>
    <row r="449" spans="1:7" x14ac:dyDescent="0.2">
      <c r="A449" t="s">
        <v>1635</v>
      </c>
      <c r="B449" t="s">
        <v>630</v>
      </c>
      <c r="C449" s="214">
        <v>0.05</v>
      </c>
      <c r="D449" s="214">
        <v>0.82</v>
      </c>
      <c r="E449">
        <v>17</v>
      </c>
      <c r="F449" t="s">
        <v>1636</v>
      </c>
      <c r="G449" t="s">
        <v>1637</v>
      </c>
    </row>
    <row r="450" spans="1:7" x14ac:dyDescent="0.2">
      <c r="A450" t="s">
        <v>1638</v>
      </c>
      <c r="B450" t="s">
        <v>630</v>
      </c>
      <c r="C450" s="214">
        <v>0.05</v>
      </c>
      <c r="D450" s="214">
        <v>0.85</v>
      </c>
      <c r="E450">
        <v>81</v>
      </c>
      <c r="F450" t="s">
        <v>1639</v>
      </c>
      <c r="G450" t="s">
        <v>1640</v>
      </c>
    </row>
    <row r="451" spans="1:7" x14ac:dyDescent="0.2">
      <c r="A451" t="s">
        <v>1641</v>
      </c>
      <c r="B451" t="s">
        <v>630</v>
      </c>
      <c r="C451" s="214">
        <v>0.05</v>
      </c>
      <c r="D451" s="214">
        <v>0.87</v>
      </c>
      <c r="E451">
        <v>11</v>
      </c>
      <c r="F451" t="s">
        <v>1642</v>
      </c>
      <c r="G451" t="s">
        <v>1641</v>
      </c>
    </row>
    <row r="452" spans="1:7" x14ac:dyDescent="0.2">
      <c r="A452" t="s">
        <v>1643</v>
      </c>
      <c r="B452" t="s">
        <v>630</v>
      </c>
      <c r="C452" s="214">
        <v>0.05</v>
      </c>
      <c r="D452" s="214">
        <v>0.87</v>
      </c>
      <c r="E452">
        <v>23</v>
      </c>
      <c r="F452" t="s">
        <v>1644</v>
      </c>
      <c r="G452" t="s">
        <v>1645</v>
      </c>
    </row>
    <row r="453" spans="1:7" x14ac:dyDescent="0.2">
      <c r="A453" t="s">
        <v>1646</v>
      </c>
      <c r="B453" t="s">
        <v>630</v>
      </c>
      <c r="C453" s="214">
        <v>0.04</v>
      </c>
      <c r="D453" s="214">
        <v>0.84</v>
      </c>
      <c r="E453">
        <v>188</v>
      </c>
      <c r="F453" t="s">
        <v>1647</v>
      </c>
      <c r="G453" t="s">
        <v>1646</v>
      </c>
    </row>
    <row r="454" spans="1:7" x14ac:dyDescent="0.2">
      <c r="A454" t="s">
        <v>1648</v>
      </c>
      <c r="B454" t="s">
        <v>630</v>
      </c>
      <c r="C454" s="214">
        <v>0.04</v>
      </c>
      <c r="D454" s="214">
        <v>0.85</v>
      </c>
      <c r="E454">
        <v>6</v>
      </c>
      <c r="F454" t="s">
        <v>1649</v>
      </c>
      <c r="G454" t="s">
        <v>1648</v>
      </c>
    </row>
    <row r="455" spans="1:7" x14ac:dyDescent="0.2">
      <c r="A455" t="s">
        <v>1650</v>
      </c>
      <c r="B455" t="s">
        <v>630</v>
      </c>
      <c r="C455" s="214">
        <v>0.04</v>
      </c>
      <c r="D455" s="214">
        <v>0.86</v>
      </c>
      <c r="E455">
        <v>6</v>
      </c>
      <c r="F455" t="s">
        <v>1651</v>
      </c>
      <c r="G455" t="s">
        <v>1650</v>
      </c>
    </row>
    <row r="456" spans="1:7" x14ac:dyDescent="0.2">
      <c r="A456" t="s">
        <v>1652</v>
      </c>
      <c r="B456" t="s">
        <v>630</v>
      </c>
      <c r="C456" s="214">
        <v>0.04</v>
      </c>
      <c r="D456" s="214">
        <v>0.87</v>
      </c>
      <c r="E456">
        <v>145</v>
      </c>
      <c r="F456" t="s">
        <v>1653</v>
      </c>
      <c r="G456" t="s">
        <v>1652</v>
      </c>
    </row>
    <row r="457" spans="1:7" x14ac:dyDescent="0.2">
      <c r="A457" t="s">
        <v>1654</v>
      </c>
      <c r="B457" t="s">
        <v>630</v>
      </c>
      <c r="C457" s="214">
        <v>0.04</v>
      </c>
      <c r="D457" s="214">
        <v>0.88</v>
      </c>
      <c r="E457">
        <v>7</v>
      </c>
      <c r="F457" t="s">
        <v>1655</v>
      </c>
      <c r="G457" t="s">
        <v>1654</v>
      </c>
    </row>
    <row r="458" spans="1:7" x14ac:dyDescent="0.2">
      <c r="A458" t="s">
        <v>1656</v>
      </c>
      <c r="B458" t="s">
        <v>630</v>
      </c>
      <c r="C458" s="214">
        <v>0.04</v>
      </c>
      <c r="D458" s="214">
        <v>0.88</v>
      </c>
      <c r="E458">
        <v>10</v>
      </c>
      <c r="F458" t="s">
        <v>1657</v>
      </c>
      <c r="G458" t="s">
        <v>1656</v>
      </c>
    </row>
    <row r="459" spans="1:7" x14ac:dyDescent="0.2">
      <c r="A459" t="s">
        <v>1658</v>
      </c>
      <c r="B459" t="s">
        <v>630</v>
      </c>
      <c r="C459" s="214">
        <v>0.04</v>
      </c>
      <c r="D459" s="214">
        <v>0.88</v>
      </c>
      <c r="E459">
        <v>87</v>
      </c>
      <c r="F459" t="s">
        <v>1659</v>
      </c>
      <c r="G459" t="s">
        <v>1658</v>
      </c>
    </row>
    <row r="460" spans="1:7" x14ac:dyDescent="0.2">
      <c r="A460" t="s">
        <v>1660</v>
      </c>
      <c r="B460" t="s">
        <v>630</v>
      </c>
      <c r="C460" s="214">
        <v>0.04</v>
      </c>
      <c r="D460" s="214">
        <v>0.89</v>
      </c>
      <c r="E460">
        <v>18</v>
      </c>
      <c r="F460" t="s">
        <v>1661</v>
      </c>
      <c r="G460" t="s">
        <v>1662</v>
      </c>
    </row>
    <row r="461" spans="1:7" x14ac:dyDescent="0.2">
      <c r="A461" t="s">
        <v>1663</v>
      </c>
      <c r="B461" t="s">
        <v>630</v>
      </c>
      <c r="C461" s="214">
        <v>0.04</v>
      </c>
      <c r="D461" s="214">
        <v>0.89</v>
      </c>
      <c r="E461">
        <v>27</v>
      </c>
      <c r="F461" t="s">
        <v>1664</v>
      </c>
      <c r="G461" t="s">
        <v>1663</v>
      </c>
    </row>
    <row r="462" spans="1:7" x14ac:dyDescent="0.2">
      <c r="A462" t="s">
        <v>1665</v>
      </c>
      <c r="B462" t="s">
        <v>630</v>
      </c>
      <c r="C462" s="214">
        <v>0.04</v>
      </c>
      <c r="D462" s="214">
        <v>0.9</v>
      </c>
      <c r="E462">
        <v>7</v>
      </c>
      <c r="F462" t="s">
        <v>1666</v>
      </c>
      <c r="G462" t="s">
        <v>1667</v>
      </c>
    </row>
    <row r="463" spans="1:7" x14ac:dyDescent="0.2">
      <c r="A463" t="s">
        <v>1668</v>
      </c>
      <c r="B463" t="s">
        <v>630</v>
      </c>
      <c r="C463" s="214">
        <v>0.03</v>
      </c>
      <c r="D463" s="214">
        <v>0.9</v>
      </c>
      <c r="E463">
        <v>15</v>
      </c>
      <c r="F463" t="s">
        <v>1669</v>
      </c>
      <c r="G463" t="s">
        <v>1668</v>
      </c>
    </row>
    <row r="464" spans="1:7" x14ac:dyDescent="0.2">
      <c r="A464" t="s">
        <v>1670</v>
      </c>
      <c r="B464" t="s">
        <v>630</v>
      </c>
      <c r="C464" s="214">
        <v>0.03</v>
      </c>
      <c r="D464" s="214">
        <v>0.92</v>
      </c>
      <c r="E464">
        <v>91</v>
      </c>
      <c r="F464" t="s">
        <v>1671</v>
      </c>
      <c r="G464" t="s">
        <v>1672</v>
      </c>
    </row>
    <row r="465" spans="1:7" x14ac:dyDescent="0.2">
      <c r="A465" t="s">
        <v>1673</v>
      </c>
      <c r="B465" t="s">
        <v>630</v>
      </c>
      <c r="C465" s="214">
        <v>0.02</v>
      </c>
      <c r="D465" s="214">
        <v>0.93</v>
      </c>
      <c r="E465">
        <v>36</v>
      </c>
      <c r="F465" t="s">
        <v>1674</v>
      </c>
      <c r="G465" t="s">
        <v>1673</v>
      </c>
    </row>
    <row r="466" spans="1:7" x14ac:dyDescent="0.2">
      <c r="A466" t="s">
        <v>1675</v>
      </c>
      <c r="B466" t="s">
        <v>630</v>
      </c>
      <c r="C466" s="214">
        <v>0.02</v>
      </c>
      <c r="D466" s="214">
        <v>0.93</v>
      </c>
      <c r="E466">
        <v>14</v>
      </c>
      <c r="F466" t="s">
        <v>1676</v>
      </c>
      <c r="G466" t="s">
        <v>1675</v>
      </c>
    </row>
    <row r="467" spans="1:7" x14ac:dyDescent="0.2">
      <c r="A467" t="s">
        <v>1677</v>
      </c>
      <c r="B467" t="s">
        <v>630</v>
      </c>
      <c r="C467" s="214">
        <v>0.02</v>
      </c>
      <c r="D467" s="214">
        <v>0.94</v>
      </c>
      <c r="E467">
        <v>78</v>
      </c>
      <c r="F467" t="s">
        <v>1678</v>
      </c>
      <c r="G467" t="s">
        <v>1677</v>
      </c>
    </row>
    <row r="468" spans="1:7" x14ac:dyDescent="0.2">
      <c r="A468" t="s">
        <v>1679</v>
      </c>
      <c r="B468" t="s">
        <v>630</v>
      </c>
      <c r="C468" s="214">
        <v>0.02</v>
      </c>
      <c r="D468" s="214">
        <v>0.94</v>
      </c>
      <c r="E468">
        <v>13</v>
      </c>
      <c r="F468" t="s">
        <v>1680</v>
      </c>
      <c r="G468" t="s">
        <v>1679</v>
      </c>
    </row>
    <row r="469" spans="1:7" x14ac:dyDescent="0.2">
      <c r="A469" t="s">
        <v>1681</v>
      </c>
      <c r="B469" t="s">
        <v>630</v>
      </c>
      <c r="C469" s="214">
        <v>0.02</v>
      </c>
      <c r="D469" s="214">
        <v>0.94</v>
      </c>
      <c r="E469">
        <v>76</v>
      </c>
      <c r="F469" t="s">
        <v>1682</v>
      </c>
      <c r="G469" t="s">
        <v>1681</v>
      </c>
    </row>
    <row r="470" spans="1:7" x14ac:dyDescent="0.2">
      <c r="A470" t="s">
        <v>1683</v>
      </c>
      <c r="B470" t="s">
        <v>630</v>
      </c>
      <c r="C470" s="214">
        <v>0.02</v>
      </c>
      <c r="D470" s="214">
        <v>0.94</v>
      </c>
      <c r="E470">
        <v>76</v>
      </c>
      <c r="F470" t="s">
        <v>1682</v>
      </c>
      <c r="G470" t="s">
        <v>1683</v>
      </c>
    </row>
    <row r="471" spans="1:7" x14ac:dyDescent="0.2">
      <c r="A471" t="s">
        <v>1684</v>
      </c>
      <c r="B471" t="s">
        <v>630</v>
      </c>
      <c r="C471" s="214">
        <v>0.02</v>
      </c>
      <c r="D471" s="214">
        <v>0.94</v>
      </c>
      <c r="E471">
        <v>23</v>
      </c>
      <c r="F471" t="s">
        <v>1685</v>
      </c>
      <c r="G471" t="s">
        <v>1686</v>
      </c>
    </row>
    <row r="472" spans="1:7" x14ac:dyDescent="0.2">
      <c r="A472" t="s">
        <v>1687</v>
      </c>
      <c r="B472" t="s">
        <v>630</v>
      </c>
      <c r="C472" s="214">
        <v>0.02</v>
      </c>
      <c r="D472" s="214">
        <v>0.94</v>
      </c>
      <c r="E472">
        <v>12</v>
      </c>
      <c r="F472" t="s">
        <v>1688</v>
      </c>
      <c r="G472" t="s">
        <v>1689</v>
      </c>
    </row>
    <row r="473" spans="1:7" x14ac:dyDescent="0.2">
      <c r="A473" t="s">
        <v>1690</v>
      </c>
      <c r="B473" t="s">
        <v>630</v>
      </c>
      <c r="C473" s="214">
        <v>0.02</v>
      </c>
      <c r="D473" s="214">
        <v>0.95</v>
      </c>
      <c r="E473">
        <v>19</v>
      </c>
      <c r="F473" t="s">
        <v>1691</v>
      </c>
      <c r="G473" t="s">
        <v>1692</v>
      </c>
    </row>
    <row r="474" spans="1:7" x14ac:dyDescent="0.2">
      <c r="A474" t="s">
        <v>1693</v>
      </c>
      <c r="B474" t="s">
        <v>630</v>
      </c>
      <c r="C474" s="214">
        <v>0.02</v>
      </c>
      <c r="D474" s="214">
        <v>0.95</v>
      </c>
      <c r="E474">
        <v>5</v>
      </c>
      <c r="F474" t="s">
        <v>1694</v>
      </c>
      <c r="G474" t="s">
        <v>1693</v>
      </c>
    </row>
    <row r="475" spans="1:7" x14ac:dyDescent="0.2">
      <c r="A475" t="s">
        <v>1695</v>
      </c>
      <c r="B475" t="s">
        <v>630</v>
      </c>
      <c r="C475" s="214">
        <v>0.02</v>
      </c>
      <c r="D475" s="214">
        <v>0.95</v>
      </c>
      <c r="E475">
        <v>5</v>
      </c>
      <c r="F475" t="s">
        <v>1696</v>
      </c>
      <c r="G475" t="s">
        <v>1697</v>
      </c>
    </row>
    <row r="476" spans="1:7" x14ac:dyDescent="0.2">
      <c r="A476" t="s">
        <v>1698</v>
      </c>
      <c r="B476" t="s">
        <v>630</v>
      </c>
      <c r="C476" s="214">
        <v>0.02</v>
      </c>
      <c r="D476" s="214">
        <v>0.95</v>
      </c>
      <c r="E476">
        <v>16</v>
      </c>
      <c r="F476" t="s">
        <v>1699</v>
      </c>
      <c r="G476" t="s">
        <v>1698</v>
      </c>
    </row>
    <row r="477" spans="1:7" x14ac:dyDescent="0.2">
      <c r="A477" t="s">
        <v>1700</v>
      </c>
      <c r="B477" t="s">
        <v>630</v>
      </c>
      <c r="C477" s="214">
        <v>0.02</v>
      </c>
      <c r="D477" s="214">
        <v>0.95</v>
      </c>
      <c r="E477">
        <v>16</v>
      </c>
      <c r="F477" t="s">
        <v>1699</v>
      </c>
      <c r="G477" t="s">
        <v>1700</v>
      </c>
    </row>
    <row r="478" spans="1:7" x14ac:dyDescent="0.2">
      <c r="A478" t="s">
        <v>1701</v>
      </c>
      <c r="B478" t="s">
        <v>630</v>
      </c>
      <c r="C478" s="214">
        <v>0.02</v>
      </c>
      <c r="D478" s="214">
        <v>0.95</v>
      </c>
      <c r="E478">
        <v>16</v>
      </c>
      <c r="F478" t="s">
        <v>1699</v>
      </c>
      <c r="G478" t="s">
        <v>1701</v>
      </c>
    </row>
    <row r="479" spans="1:7" x14ac:dyDescent="0.2">
      <c r="A479" t="s">
        <v>1702</v>
      </c>
      <c r="B479" t="s">
        <v>630</v>
      </c>
      <c r="C479" s="214">
        <v>0.02</v>
      </c>
      <c r="D479" s="214">
        <v>0.95</v>
      </c>
      <c r="E479">
        <v>16</v>
      </c>
      <c r="F479" t="s">
        <v>1699</v>
      </c>
      <c r="G479" t="s">
        <v>1703</v>
      </c>
    </row>
    <row r="480" spans="1:7" x14ac:dyDescent="0.2">
      <c r="A480" t="s">
        <v>1702</v>
      </c>
      <c r="B480" t="s">
        <v>630</v>
      </c>
      <c r="C480" s="214">
        <v>0.02</v>
      </c>
      <c r="D480" s="214">
        <v>0.95</v>
      </c>
      <c r="E480">
        <v>16</v>
      </c>
      <c r="F480" t="s">
        <v>1699</v>
      </c>
      <c r="G480" t="s">
        <v>1704</v>
      </c>
    </row>
    <row r="481" spans="1:7" x14ac:dyDescent="0.2">
      <c r="A481" t="s">
        <v>1705</v>
      </c>
      <c r="B481" t="s">
        <v>630</v>
      </c>
      <c r="C481" s="214">
        <v>0.02</v>
      </c>
      <c r="D481" s="214">
        <v>0.95</v>
      </c>
      <c r="E481">
        <v>16</v>
      </c>
      <c r="F481" t="s">
        <v>1699</v>
      </c>
      <c r="G481" t="s">
        <v>1706</v>
      </c>
    </row>
    <row r="482" spans="1:7" x14ac:dyDescent="0.2">
      <c r="A482" t="s">
        <v>1707</v>
      </c>
      <c r="B482" t="s">
        <v>630</v>
      </c>
      <c r="C482" s="214">
        <v>0.02</v>
      </c>
      <c r="D482" s="214">
        <v>0.95</v>
      </c>
      <c r="E482">
        <v>17</v>
      </c>
      <c r="F482" t="s">
        <v>1708</v>
      </c>
      <c r="G482" t="s">
        <v>1707</v>
      </c>
    </row>
    <row r="483" spans="1:7" x14ac:dyDescent="0.2">
      <c r="A483" t="s">
        <v>1709</v>
      </c>
      <c r="B483" t="s">
        <v>630</v>
      </c>
      <c r="C483" s="214">
        <v>0.02</v>
      </c>
      <c r="D483" s="214">
        <v>0.96</v>
      </c>
      <c r="E483">
        <v>12</v>
      </c>
      <c r="F483" t="s">
        <v>1710</v>
      </c>
      <c r="G483" t="s">
        <v>1711</v>
      </c>
    </row>
    <row r="484" spans="1:7" x14ac:dyDescent="0.2">
      <c r="A484" t="s">
        <v>1712</v>
      </c>
      <c r="B484" t="s">
        <v>630</v>
      </c>
      <c r="C484" s="214">
        <v>0.02</v>
      </c>
      <c r="D484" s="214">
        <v>0.96</v>
      </c>
      <c r="E484">
        <v>12</v>
      </c>
      <c r="F484" t="s">
        <v>1710</v>
      </c>
      <c r="G484" t="s">
        <v>1713</v>
      </c>
    </row>
    <row r="485" spans="1:7" x14ac:dyDescent="0.2">
      <c r="A485" t="s">
        <v>1714</v>
      </c>
      <c r="B485" t="s">
        <v>630</v>
      </c>
      <c r="C485" s="214">
        <v>0.01</v>
      </c>
      <c r="D485" s="214">
        <v>0.96</v>
      </c>
      <c r="E485">
        <v>8</v>
      </c>
      <c r="F485" t="s">
        <v>1715</v>
      </c>
      <c r="G485" t="s">
        <v>1714</v>
      </c>
    </row>
    <row r="486" spans="1:7" x14ac:dyDescent="0.2">
      <c r="A486" t="s">
        <v>1716</v>
      </c>
      <c r="B486" t="s">
        <v>630</v>
      </c>
      <c r="C486" s="214">
        <v>0.01</v>
      </c>
      <c r="D486" s="214">
        <v>0.96</v>
      </c>
      <c r="E486">
        <v>15</v>
      </c>
      <c r="F486" t="s">
        <v>1717</v>
      </c>
      <c r="G486" t="s">
        <v>1716</v>
      </c>
    </row>
    <row r="487" spans="1:7" x14ac:dyDescent="0.2">
      <c r="A487" t="s">
        <v>1718</v>
      </c>
      <c r="B487" t="s">
        <v>630</v>
      </c>
      <c r="C487" s="214">
        <v>0.01</v>
      </c>
      <c r="D487" s="214">
        <v>0.96</v>
      </c>
      <c r="E487">
        <v>10</v>
      </c>
      <c r="F487" t="s">
        <v>1719</v>
      </c>
      <c r="G487" t="s">
        <v>1718</v>
      </c>
    </row>
    <row r="488" spans="1:7" x14ac:dyDescent="0.2">
      <c r="A488" t="s">
        <v>1720</v>
      </c>
      <c r="B488" t="s">
        <v>630</v>
      </c>
      <c r="C488" s="214">
        <v>0.01</v>
      </c>
      <c r="D488" s="214">
        <v>0.96</v>
      </c>
      <c r="E488">
        <v>80</v>
      </c>
      <c r="F488" t="s">
        <v>1721</v>
      </c>
      <c r="G488" t="s">
        <v>1720</v>
      </c>
    </row>
    <row r="489" spans="1:7" x14ac:dyDescent="0.2">
      <c r="A489" t="s">
        <v>1722</v>
      </c>
      <c r="B489" t="s">
        <v>630</v>
      </c>
      <c r="C489" s="214">
        <v>0.01</v>
      </c>
      <c r="D489" s="214">
        <v>0.96</v>
      </c>
      <c r="E489">
        <v>26</v>
      </c>
      <c r="F489" t="s">
        <v>1723</v>
      </c>
      <c r="G489" t="s">
        <v>1722</v>
      </c>
    </row>
    <row r="490" spans="1:7" x14ac:dyDescent="0.2">
      <c r="A490" t="s">
        <v>1724</v>
      </c>
      <c r="B490" t="s">
        <v>630</v>
      </c>
      <c r="C490" s="214">
        <v>0.01</v>
      </c>
      <c r="D490" s="214">
        <v>0.97</v>
      </c>
      <c r="E490">
        <v>9</v>
      </c>
      <c r="F490" t="s">
        <v>1725</v>
      </c>
      <c r="G490" t="s">
        <v>1726</v>
      </c>
    </row>
    <row r="491" spans="1:7" x14ac:dyDescent="0.2">
      <c r="A491" t="s">
        <v>1727</v>
      </c>
      <c r="B491" t="s">
        <v>630</v>
      </c>
      <c r="C491" s="214">
        <v>0.01</v>
      </c>
      <c r="D491" s="214">
        <v>0.97</v>
      </c>
      <c r="E491">
        <v>9</v>
      </c>
      <c r="F491" t="s">
        <v>1728</v>
      </c>
      <c r="G491" t="s">
        <v>1727</v>
      </c>
    </row>
    <row r="492" spans="1:7" x14ac:dyDescent="0.2">
      <c r="A492" t="s">
        <v>1729</v>
      </c>
      <c r="B492" t="s">
        <v>630</v>
      </c>
      <c r="C492" s="214">
        <v>0.01</v>
      </c>
      <c r="D492" s="214">
        <v>0.97</v>
      </c>
      <c r="E492">
        <v>81</v>
      </c>
      <c r="F492" t="s">
        <v>1730</v>
      </c>
      <c r="G492" t="s">
        <v>1731</v>
      </c>
    </row>
    <row r="493" spans="1:7" x14ac:dyDescent="0.2">
      <c r="A493" t="s">
        <v>1732</v>
      </c>
      <c r="B493" t="s">
        <v>630</v>
      </c>
      <c r="C493" s="214">
        <v>0.01</v>
      </c>
      <c r="D493" s="214">
        <v>0.98</v>
      </c>
      <c r="E493">
        <v>92</v>
      </c>
      <c r="F493" t="s">
        <v>1733</v>
      </c>
      <c r="G493" t="s">
        <v>1734</v>
      </c>
    </row>
    <row r="494" spans="1:7" x14ac:dyDescent="0.2">
      <c r="A494" t="s">
        <v>1735</v>
      </c>
      <c r="B494" t="s">
        <v>630</v>
      </c>
      <c r="C494" s="214">
        <v>0.01</v>
      </c>
      <c r="D494" s="214">
        <v>0.98</v>
      </c>
      <c r="E494">
        <v>92</v>
      </c>
      <c r="F494" t="s">
        <v>1733</v>
      </c>
      <c r="G494" t="s">
        <v>1735</v>
      </c>
    </row>
    <row r="495" spans="1:7" x14ac:dyDescent="0.2">
      <c r="A495" t="s">
        <v>1736</v>
      </c>
      <c r="B495" t="s">
        <v>630</v>
      </c>
      <c r="C495" s="214">
        <v>0.01</v>
      </c>
      <c r="D495" s="214">
        <v>0.98</v>
      </c>
      <c r="E495">
        <v>67</v>
      </c>
      <c r="F495" t="s">
        <v>1737</v>
      </c>
      <c r="G495" t="s">
        <v>1736</v>
      </c>
    </row>
    <row r="496" spans="1:7" x14ac:dyDescent="0.2">
      <c r="A496" t="s">
        <v>1738</v>
      </c>
      <c r="B496" t="s">
        <v>630</v>
      </c>
      <c r="C496" s="214">
        <v>0.01</v>
      </c>
      <c r="D496" s="214">
        <v>0.98</v>
      </c>
      <c r="E496">
        <v>20</v>
      </c>
      <c r="F496" t="s">
        <v>1739</v>
      </c>
      <c r="G496" t="s">
        <v>1738</v>
      </c>
    </row>
    <row r="497" spans="1:7" x14ac:dyDescent="0.2">
      <c r="A497" t="s">
        <v>1740</v>
      </c>
      <c r="B497" t="s">
        <v>630</v>
      </c>
      <c r="C497" s="214">
        <v>0.01</v>
      </c>
      <c r="D497" s="214">
        <v>0.98</v>
      </c>
      <c r="E497">
        <v>8</v>
      </c>
      <c r="F497" t="s">
        <v>1741</v>
      </c>
      <c r="G497" t="s">
        <v>1740</v>
      </c>
    </row>
    <row r="498" spans="1:7" x14ac:dyDescent="0.2">
      <c r="A498" t="s">
        <v>1742</v>
      </c>
      <c r="B498" t="s">
        <v>630</v>
      </c>
      <c r="C498" s="214">
        <v>0.01</v>
      </c>
      <c r="D498" s="214">
        <v>0.98</v>
      </c>
      <c r="E498">
        <v>15</v>
      </c>
      <c r="F498" t="s">
        <v>1743</v>
      </c>
      <c r="G498" t="s">
        <v>1744</v>
      </c>
    </row>
    <row r="499" spans="1:7" x14ac:dyDescent="0.2">
      <c r="A499" t="s">
        <v>1745</v>
      </c>
      <c r="B499" t="s">
        <v>630</v>
      </c>
      <c r="C499" s="214">
        <v>0.01</v>
      </c>
      <c r="D499" s="214">
        <v>0.98</v>
      </c>
      <c r="E499">
        <v>15</v>
      </c>
      <c r="F499" t="s">
        <v>1743</v>
      </c>
      <c r="G499" t="s">
        <v>1746</v>
      </c>
    </row>
    <row r="500" spans="1:7" x14ac:dyDescent="0.2">
      <c r="A500" t="s">
        <v>1747</v>
      </c>
      <c r="B500" t="s">
        <v>630</v>
      </c>
      <c r="C500" s="214">
        <v>0.01</v>
      </c>
      <c r="D500" s="214">
        <v>0.98</v>
      </c>
      <c r="E500">
        <v>10</v>
      </c>
      <c r="F500" t="s">
        <v>1748</v>
      </c>
      <c r="G500" t="s">
        <v>1747</v>
      </c>
    </row>
    <row r="501" spans="1:7" x14ac:dyDescent="0.2">
      <c r="A501" t="s">
        <v>1749</v>
      </c>
      <c r="B501" t="s">
        <v>630</v>
      </c>
      <c r="C501" s="214">
        <v>0.01</v>
      </c>
      <c r="D501" s="214">
        <v>0.98</v>
      </c>
      <c r="E501">
        <v>52</v>
      </c>
      <c r="F501" t="s">
        <v>1750</v>
      </c>
      <c r="G501" t="s">
        <v>1751</v>
      </c>
    </row>
    <row r="502" spans="1:7" x14ac:dyDescent="0.2">
      <c r="A502" t="s">
        <v>1752</v>
      </c>
      <c r="B502" t="s">
        <v>630</v>
      </c>
      <c r="C502" s="214">
        <v>0.01</v>
      </c>
      <c r="D502" s="214">
        <v>0.98</v>
      </c>
      <c r="E502">
        <v>52</v>
      </c>
      <c r="F502" t="s">
        <v>1750</v>
      </c>
      <c r="G502" t="s">
        <v>1752</v>
      </c>
    </row>
    <row r="503" spans="1:7" x14ac:dyDescent="0.2">
      <c r="A503" t="s">
        <v>1753</v>
      </c>
      <c r="B503" t="s">
        <v>630</v>
      </c>
      <c r="C503" s="214">
        <v>0.01</v>
      </c>
      <c r="D503" s="214">
        <v>0.99</v>
      </c>
      <c r="E503">
        <v>8</v>
      </c>
      <c r="F503" t="s">
        <v>1754</v>
      </c>
      <c r="G503" t="s">
        <v>1753</v>
      </c>
    </row>
    <row r="504" spans="1:7" x14ac:dyDescent="0.2">
      <c r="A504" t="s">
        <v>1755</v>
      </c>
      <c r="B504" t="s">
        <v>630</v>
      </c>
      <c r="C504" s="214">
        <v>0</v>
      </c>
      <c r="D504" s="214">
        <v>0.98</v>
      </c>
      <c r="E504">
        <v>31</v>
      </c>
      <c r="F504" t="s">
        <v>1756</v>
      </c>
      <c r="G504" t="s">
        <v>1757</v>
      </c>
    </row>
    <row r="505" spans="1:7" x14ac:dyDescent="0.2">
      <c r="A505" t="s">
        <v>1758</v>
      </c>
      <c r="B505" t="s">
        <v>630</v>
      </c>
      <c r="C505" s="214">
        <v>0</v>
      </c>
      <c r="D505" s="214">
        <v>0.99</v>
      </c>
      <c r="E505">
        <v>104</v>
      </c>
      <c r="F505" t="s">
        <v>1759</v>
      </c>
      <c r="G505" t="s">
        <v>1758</v>
      </c>
    </row>
    <row r="506" spans="1:7" x14ac:dyDescent="0.2">
      <c r="A506" t="s">
        <v>1760</v>
      </c>
      <c r="B506" t="s">
        <v>630</v>
      </c>
      <c r="C506" s="214">
        <v>0</v>
      </c>
      <c r="D506" s="214">
        <v>0.99</v>
      </c>
      <c r="E506">
        <v>9</v>
      </c>
      <c r="F506" t="s">
        <v>1761</v>
      </c>
      <c r="G506" t="s">
        <v>1760</v>
      </c>
    </row>
    <row r="507" spans="1:7" x14ac:dyDescent="0.2">
      <c r="A507" t="s">
        <v>1762</v>
      </c>
      <c r="B507" t="s">
        <v>630</v>
      </c>
      <c r="C507" s="214">
        <v>0</v>
      </c>
      <c r="D507" s="214">
        <v>0.99</v>
      </c>
      <c r="E507">
        <v>65</v>
      </c>
      <c r="F507" t="s">
        <v>1763</v>
      </c>
      <c r="G507" t="s">
        <v>1764</v>
      </c>
    </row>
    <row r="508" spans="1:7" x14ac:dyDescent="0.2">
      <c r="A508" t="s">
        <v>1765</v>
      </c>
      <c r="B508" t="s">
        <v>630</v>
      </c>
      <c r="C508" s="214">
        <v>0</v>
      </c>
      <c r="D508" s="214">
        <v>0.99</v>
      </c>
      <c r="E508">
        <v>96</v>
      </c>
      <c r="F508" t="s">
        <v>1766</v>
      </c>
      <c r="G508" t="s">
        <v>1767</v>
      </c>
    </row>
    <row r="509" spans="1:7" x14ac:dyDescent="0.2">
      <c r="A509" t="s">
        <v>1768</v>
      </c>
      <c r="B509" t="s">
        <v>630</v>
      </c>
      <c r="C509" s="214">
        <v>0</v>
      </c>
      <c r="D509" s="214">
        <v>0.99</v>
      </c>
      <c r="E509">
        <v>35</v>
      </c>
      <c r="F509" t="s">
        <v>1769</v>
      </c>
      <c r="G509" t="s">
        <v>1768</v>
      </c>
    </row>
    <row r="510" spans="1:7" x14ac:dyDescent="0.2">
      <c r="A510" t="s">
        <v>1770</v>
      </c>
      <c r="B510" t="s">
        <v>630</v>
      </c>
      <c r="C510" s="214">
        <v>0</v>
      </c>
      <c r="D510" s="214">
        <v>0.99</v>
      </c>
      <c r="E510">
        <v>6</v>
      </c>
      <c r="F510" t="s">
        <v>1771</v>
      </c>
      <c r="G510" t="s">
        <v>1770</v>
      </c>
    </row>
    <row r="511" spans="1:7" x14ac:dyDescent="0.2">
      <c r="A511" t="s">
        <v>1772</v>
      </c>
      <c r="B511" t="s">
        <v>630</v>
      </c>
      <c r="C511" s="214">
        <v>0</v>
      </c>
      <c r="D511">
        <v>1</v>
      </c>
      <c r="E511">
        <v>6</v>
      </c>
      <c r="F511" t="s">
        <v>1773</v>
      </c>
      <c r="G511" t="s">
        <v>1774</v>
      </c>
    </row>
    <row r="512" spans="1:7" x14ac:dyDescent="0.2">
      <c r="A512" t="s">
        <v>1775</v>
      </c>
      <c r="B512" t="s">
        <v>630</v>
      </c>
      <c r="C512" s="214">
        <v>0</v>
      </c>
      <c r="D512">
        <v>1</v>
      </c>
      <c r="E512">
        <v>14</v>
      </c>
      <c r="F512" t="s">
        <v>1776</v>
      </c>
      <c r="G512" t="s">
        <v>1775</v>
      </c>
    </row>
    <row r="513" spans="1:7" x14ac:dyDescent="0.2">
      <c r="A513" t="s">
        <v>1777</v>
      </c>
      <c r="B513" t="s">
        <v>630</v>
      </c>
      <c r="C513" s="214">
        <v>0</v>
      </c>
      <c r="D513">
        <v>1</v>
      </c>
      <c r="E513">
        <v>77</v>
      </c>
      <c r="F513" t="s">
        <v>1778</v>
      </c>
      <c r="G513" t="s">
        <v>1777</v>
      </c>
    </row>
    <row r="514" spans="1:7" x14ac:dyDescent="0.2">
      <c r="A514" t="s">
        <v>1779</v>
      </c>
      <c r="B514" t="s">
        <v>630</v>
      </c>
      <c r="C514" s="214">
        <v>0</v>
      </c>
      <c r="D514">
        <v>1</v>
      </c>
      <c r="E514">
        <v>10</v>
      </c>
      <c r="F514" t="s">
        <v>1780</v>
      </c>
      <c r="G514" t="s">
        <v>1779</v>
      </c>
    </row>
    <row r="515" spans="1:7" x14ac:dyDescent="0.2">
      <c r="A515" t="s">
        <v>1781</v>
      </c>
      <c r="B515" t="s">
        <v>630</v>
      </c>
      <c r="C515" s="214">
        <v>-0.01</v>
      </c>
      <c r="D515" s="214">
        <v>0.96</v>
      </c>
      <c r="E515">
        <v>9</v>
      </c>
      <c r="F515" t="s">
        <v>1782</v>
      </c>
      <c r="G515" t="s">
        <v>1781</v>
      </c>
    </row>
    <row r="516" spans="1:7" x14ac:dyDescent="0.2">
      <c r="A516" t="s">
        <v>1783</v>
      </c>
      <c r="B516" t="s">
        <v>630</v>
      </c>
      <c r="C516" s="214">
        <v>-0.01</v>
      </c>
      <c r="D516" s="214">
        <v>0.96</v>
      </c>
      <c r="E516">
        <v>8</v>
      </c>
      <c r="F516" t="s">
        <v>1784</v>
      </c>
      <c r="G516" t="s">
        <v>1785</v>
      </c>
    </row>
    <row r="517" spans="1:7" x14ac:dyDescent="0.2">
      <c r="A517" t="s">
        <v>1786</v>
      </c>
      <c r="B517" t="s">
        <v>630</v>
      </c>
      <c r="C517" s="214">
        <v>-0.01</v>
      </c>
      <c r="D517" s="214">
        <v>0.96</v>
      </c>
      <c r="E517">
        <v>99</v>
      </c>
      <c r="F517" t="s">
        <v>1787</v>
      </c>
      <c r="G517" t="s">
        <v>1786</v>
      </c>
    </row>
    <row r="518" spans="1:7" x14ac:dyDescent="0.2">
      <c r="A518" t="s">
        <v>1788</v>
      </c>
      <c r="B518" t="s">
        <v>630</v>
      </c>
      <c r="C518" s="214">
        <v>-0.01</v>
      </c>
      <c r="D518" s="214">
        <v>0.96</v>
      </c>
      <c r="E518">
        <v>99</v>
      </c>
      <c r="F518" t="s">
        <v>1787</v>
      </c>
      <c r="G518" t="s">
        <v>1788</v>
      </c>
    </row>
    <row r="519" spans="1:7" x14ac:dyDescent="0.2">
      <c r="A519" t="s">
        <v>1789</v>
      </c>
      <c r="B519" t="s">
        <v>630</v>
      </c>
      <c r="C519" s="214">
        <v>-0.01</v>
      </c>
      <c r="D519" s="214">
        <v>0.96</v>
      </c>
      <c r="E519">
        <v>9</v>
      </c>
      <c r="F519" t="s">
        <v>1790</v>
      </c>
      <c r="G519" t="s">
        <v>1789</v>
      </c>
    </row>
    <row r="520" spans="1:7" x14ac:dyDescent="0.2">
      <c r="A520" t="s">
        <v>1791</v>
      </c>
      <c r="B520" t="s">
        <v>630</v>
      </c>
      <c r="C520" s="214">
        <v>-0.01</v>
      </c>
      <c r="D520" s="214">
        <v>0.96</v>
      </c>
      <c r="E520">
        <v>6</v>
      </c>
      <c r="F520" t="s">
        <v>1792</v>
      </c>
      <c r="G520" t="s">
        <v>1791</v>
      </c>
    </row>
    <row r="521" spans="1:7" x14ac:dyDescent="0.2">
      <c r="A521" t="s">
        <v>1793</v>
      </c>
      <c r="B521" t="s">
        <v>630</v>
      </c>
      <c r="C521" s="214">
        <v>-0.01</v>
      </c>
      <c r="D521" s="214">
        <v>0.97</v>
      </c>
      <c r="E521">
        <v>10</v>
      </c>
      <c r="F521" t="s">
        <v>1794</v>
      </c>
      <c r="G521" t="s">
        <v>1793</v>
      </c>
    </row>
    <row r="522" spans="1:7" x14ac:dyDescent="0.2">
      <c r="A522" t="s">
        <v>1795</v>
      </c>
      <c r="B522" t="s">
        <v>630</v>
      </c>
      <c r="C522" s="214">
        <v>-0.01</v>
      </c>
      <c r="D522" s="214">
        <v>0.97</v>
      </c>
      <c r="E522">
        <v>43</v>
      </c>
      <c r="F522" t="s">
        <v>1796</v>
      </c>
      <c r="G522" t="s">
        <v>1795</v>
      </c>
    </row>
    <row r="523" spans="1:7" x14ac:dyDescent="0.2">
      <c r="A523" t="s">
        <v>1797</v>
      </c>
      <c r="B523" t="s">
        <v>630</v>
      </c>
      <c r="C523" s="214">
        <v>-0.01</v>
      </c>
      <c r="D523" s="214">
        <v>0.98</v>
      </c>
      <c r="E523">
        <v>8</v>
      </c>
      <c r="F523" t="s">
        <v>1798</v>
      </c>
      <c r="G523" t="s">
        <v>1797</v>
      </c>
    </row>
    <row r="524" spans="1:7" x14ac:dyDescent="0.2">
      <c r="A524" t="s">
        <v>1799</v>
      </c>
      <c r="B524" t="s">
        <v>630</v>
      </c>
      <c r="C524" s="214">
        <v>-0.02</v>
      </c>
      <c r="D524" s="214">
        <v>0.91</v>
      </c>
      <c r="E524">
        <v>448</v>
      </c>
      <c r="F524" t="s">
        <v>1800</v>
      </c>
      <c r="G524" t="s">
        <v>1799</v>
      </c>
    </row>
    <row r="525" spans="1:7" x14ac:dyDescent="0.2">
      <c r="A525" t="s">
        <v>1801</v>
      </c>
      <c r="B525" t="s">
        <v>630</v>
      </c>
      <c r="C525" s="214">
        <v>-0.02</v>
      </c>
      <c r="D525" s="214">
        <v>0.93</v>
      </c>
      <c r="E525">
        <v>6</v>
      </c>
      <c r="F525" t="s">
        <v>1802</v>
      </c>
      <c r="G525" t="s">
        <v>1803</v>
      </c>
    </row>
    <row r="526" spans="1:7" x14ac:dyDescent="0.2">
      <c r="A526" t="s">
        <v>1804</v>
      </c>
      <c r="B526" t="s">
        <v>630</v>
      </c>
      <c r="C526" s="214">
        <v>-0.02</v>
      </c>
      <c r="D526" s="214">
        <v>0.93</v>
      </c>
      <c r="E526">
        <v>8</v>
      </c>
      <c r="F526" t="s">
        <v>1805</v>
      </c>
      <c r="G526" t="s">
        <v>1804</v>
      </c>
    </row>
    <row r="527" spans="1:7" x14ac:dyDescent="0.2">
      <c r="A527" t="s">
        <v>1806</v>
      </c>
      <c r="B527" t="s">
        <v>630</v>
      </c>
      <c r="C527" s="214">
        <v>-0.02</v>
      </c>
      <c r="D527" s="214">
        <v>0.93</v>
      </c>
      <c r="E527">
        <v>24</v>
      </c>
      <c r="F527" t="s">
        <v>1807</v>
      </c>
      <c r="G527" t="s">
        <v>1808</v>
      </c>
    </row>
    <row r="528" spans="1:7" x14ac:dyDescent="0.2">
      <c r="A528" t="s">
        <v>1809</v>
      </c>
      <c r="B528" t="s">
        <v>630</v>
      </c>
      <c r="C528" s="214">
        <v>-0.02</v>
      </c>
      <c r="D528" s="214">
        <v>0.93</v>
      </c>
      <c r="E528">
        <v>5</v>
      </c>
      <c r="F528" t="s">
        <v>1810</v>
      </c>
      <c r="G528" t="s">
        <v>1809</v>
      </c>
    </row>
    <row r="529" spans="1:7" x14ac:dyDescent="0.2">
      <c r="A529" t="s">
        <v>1811</v>
      </c>
      <c r="B529" t="s">
        <v>630</v>
      </c>
      <c r="C529" s="214">
        <v>-0.02</v>
      </c>
      <c r="D529" s="214">
        <v>0.93</v>
      </c>
      <c r="E529">
        <v>22</v>
      </c>
      <c r="F529" t="s">
        <v>1812</v>
      </c>
      <c r="G529" t="s">
        <v>1813</v>
      </c>
    </row>
    <row r="530" spans="1:7" x14ac:dyDescent="0.2">
      <c r="A530" t="s">
        <v>1814</v>
      </c>
      <c r="B530" t="s">
        <v>630</v>
      </c>
      <c r="C530" s="214">
        <v>-0.02</v>
      </c>
      <c r="D530" s="214">
        <v>0.94</v>
      </c>
      <c r="E530">
        <v>9</v>
      </c>
      <c r="F530" t="s">
        <v>1815</v>
      </c>
      <c r="G530" t="s">
        <v>1814</v>
      </c>
    </row>
    <row r="531" spans="1:7" x14ac:dyDescent="0.2">
      <c r="A531" t="s">
        <v>1816</v>
      </c>
      <c r="B531" t="s">
        <v>630</v>
      </c>
      <c r="C531" s="214">
        <v>-0.02</v>
      </c>
      <c r="D531" s="214">
        <v>0.94</v>
      </c>
      <c r="E531">
        <v>27</v>
      </c>
      <c r="F531" t="s">
        <v>1817</v>
      </c>
      <c r="G531" t="s">
        <v>1816</v>
      </c>
    </row>
    <row r="532" spans="1:7" x14ac:dyDescent="0.2">
      <c r="A532" t="s">
        <v>1818</v>
      </c>
      <c r="B532" t="s">
        <v>630</v>
      </c>
      <c r="C532" s="214">
        <v>-0.02</v>
      </c>
      <c r="D532" s="214">
        <v>0.95</v>
      </c>
      <c r="E532">
        <v>6</v>
      </c>
      <c r="F532" t="s">
        <v>1819</v>
      </c>
      <c r="G532" t="s">
        <v>1818</v>
      </c>
    </row>
    <row r="533" spans="1:7" x14ac:dyDescent="0.2">
      <c r="A533" t="s">
        <v>1820</v>
      </c>
      <c r="B533" t="s">
        <v>630</v>
      </c>
      <c r="C533" s="214">
        <v>-0.02</v>
      </c>
      <c r="D533" s="214">
        <v>0.95</v>
      </c>
      <c r="E533">
        <v>63</v>
      </c>
      <c r="F533" t="s">
        <v>1821</v>
      </c>
      <c r="G533" t="s">
        <v>1820</v>
      </c>
    </row>
    <row r="534" spans="1:7" x14ac:dyDescent="0.2">
      <c r="A534" t="s">
        <v>1822</v>
      </c>
      <c r="B534" t="s">
        <v>630</v>
      </c>
      <c r="C534" s="214">
        <v>-0.02</v>
      </c>
      <c r="D534" s="214">
        <v>0.95</v>
      </c>
      <c r="E534">
        <v>7</v>
      </c>
      <c r="F534" t="s">
        <v>1823</v>
      </c>
      <c r="G534" t="s">
        <v>1822</v>
      </c>
    </row>
    <row r="535" spans="1:7" x14ac:dyDescent="0.2">
      <c r="A535" t="s">
        <v>1824</v>
      </c>
      <c r="B535" t="s">
        <v>630</v>
      </c>
      <c r="C535" s="214">
        <v>-0.02</v>
      </c>
      <c r="D535" s="214">
        <v>0.96</v>
      </c>
      <c r="E535">
        <v>7</v>
      </c>
      <c r="F535" t="s">
        <v>1825</v>
      </c>
      <c r="G535" t="s">
        <v>1826</v>
      </c>
    </row>
    <row r="536" spans="1:7" x14ac:dyDescent="0.2">
      <c r="A536" t="s">
        <v>1827</v>
      </c>
      <c r="B536" t="s">
        <v>630</v>
      </c>
      <c r="C536" s="214">
        <v>-0.02</v>
      </c>
      <c r="D536" s="214">
        <v>0.96</v>
      </c>
      <c r="E536">
        <v>16</v>
      </c>
      <c r="F536" t="s">
        <v>1828</v>
      </c>
      <c r="G536" t="s">
        <v>1827</v>
      </c>
    </row>
    <row r="537" spans="1:7" x14ac:dyDescent="0.2">
      <c r="A537" t="s">
        <v>1829</v>
      </c>
      <c r="B537" t="s">
        <v>630</v>
      </c>
      <c r="C537" s="214">
        <v>-0.02</v>
      </c>
      <c r="D537" s="214">
        <v>0.96</v>
      </c>
      <c r="E537">
        <v>16</v>
      </c>
      <c r="F537" t="s">
        <v>1828</v>
      </c>
      <c r="G537" t="s">
        <v>1829</v>
      </c>
    </row>
    <row r="538" spans="1:7" x14ac:dyDescent="0.2">
      <c r="A538" t="s">
        <v>1830</v>
      </c>
      <c r="B538" t="s">
        <v>630</v>
      </c>
      <c r="C538" s="214">
        <v>-0.03</v>
      </c>
      <c r="D538" s="214">
        <v>0.89</v>
      </c>
      <c r="E538">
        <v>177</v>
      </c>
      <c r="F538" t="s">
        <v>1831</v>
      </c>
      <c r="G538" t="s">
        <v>1832</v>
      </c>
    </row>
    <row r="539" spans="1:7" x14ac:dyDescent="0.2">
      <c r="A539" t="s">
        <v>1833</v>
      </c>
      <c r="B539" t="s">
        <v>630</v>
      </c>
      <c r="C539" s="214">
        <v>-0.03</v>
      </c>
      <c r="D539" s="214">
        <v>0.89</v>
      </c>
      <c r="E539">
        <v>96</v>
      </c>
      <c r="F539" t="s">
        <v>1834</v>
      </c>
      <c r="G539" t="s">
        <v>1835</v>
      </c>
    </row>
    <row r="540" spans="1:7" x14ac:dyDescent="0.2">
      <c r="A540" t="s">
        <v>1836</v>
      </c>
      <c r="B540" t="s">
        <v>630</v>
      </c>
      <c r="C540" s="214">
        <v>-0.03</v>
      </c>
      <c r="D540" s="214">
        <v>0.9</v>
      </c>
      <c r="E540">
        <v>5</v>
      </c>
      <c r="F540" t="s">
        <v>1837</v>
      </c>
      <c r="G540" t="s">
        <v>1838</v>
      </c>
    </row>
    <row r="541" spans="1:7" x14ac:dyDescent="0.2">
      <c r="A541" t="s">
        <v>1839</v>
      </c>
      <c r="B541" t="s">
        <v>630</v>
      </c>
      <c r="C541" s="214">
        <v>-0.03</v>
      </c>
      <c r="D541" s="214">
        <v>0.9</v>
      </c>
      <c r="E541">
        <v>9</v>
      </c>
      <c r="F541" t="s">
        <v>1840</v>
      </c>
      <c r="G541" t="s">
        <v>1841</v>
      </c>
    </row>
    <row r="542" spans="1:7" x14ac:dyDescent="0.2">
      <c r="A542" t="s">
        <v>1842</v>
      </c>
      <c r="B542" t="s">
        <v>630</v>
      </c>
      <c r="C542" s="214">
        <v>-0.03</v>
      </c>
      <c r="D542" s="214">
        <v>0.92</v>
      </c>
      <c r="E542">
        <v>10</v>
      </c>
      <c r="F542" t="s">
        <v>1843</v>
      </c>
      <c r="G542" t="s">
        <v>1842</v>
      </c>
    </row>
    <row r="543" spans="1:7" x14ac:dyDescent="0.2">
      <c r="A543" t="s">
        <v>1844</v>
      </c>
      <c r="B543" t="s">
        <v>630</v>
      </c>
      <c r="C543" s="214">
        <v>-0.03</v>
      </c>
      <c r="D543" s="214">
        <v>0.93</v>
      </c>
      <c r="E543">
        <v>7</v>
      </c>
      <c r="F543" t="s">
        <v>1845</v>
      </c>
      <c r="G543" t="s">
        <v>1844</v>
      </c>
    </row>
    <row r="544" spans="1:7" x14ac:dyDescent="0.2">
      <c r="A544" t="s">
        <v>1846</v>
      </c>
      <c r="B544" t="s">
        <v>630</v>
      </c>
      <c r="C544" s="214">
        <v>-0.04</v>
      </c>
      <c r="D544" s="214">
        <v>0.86</v>
      </c>
      <c r="E544">
        <v>12</v>
      </c>
      <c r="F544" t="s">
        <v>1847</v>
      </c>
      <c r="G544" t="s">
        <v>1848</v>
      </c>
    </row>
    <row r="545" spans="1:7" x14ac:dyDescent="0.2">
      <c r="A545" t="s">
        <v>1849</v>
      </c>
      <c r="B545" t="s">
        <v>630</v>
      </c>
      <c r="C545" s="214">
        <v>-0.04</v>
      </c>
      <c r="D545" s="214">
        <v>0.86</v>
      </c>
      <c r="E545">
        <v>28</v>
      </c>
      <c r="F545" t="s">
        <v>1850</v>
      </c>
      <c r="G545" t="s">
        <v>1849</v>
      </c>
    </row>
    <row r="546" spans="1:7" x14ac:dyDescent="0.2">
      <c r="A546" t="s">
        <v>1851</v>
      </c>
      <c r="B546" t="s">
        <v>630</v>
      </c>
      <c r="C546" s="214">
        <v>-0.04</v>
      </c>
      <c r="D546" s="214">
        <v>0.88</v>
      </c>
      <c r="E546">
        <v>34</v>
      </c>
      <c r="F546" t="s">
        <v>1852</v>
      </c>
      <c r="G546" t="s">
        <v>1851</v>
      </c>
    </row>
    <row r="547" spans="1:7" x14ac:dyDescent="0.2">
      <c r="A547" t="s">
        <v>1853</v>
      </c>
      <c r="B547" t="s">
        <v>630</v>
      </c>
      <c r="C547" s="214">
        <v>-0.04</v>
      </c>
      <c r="D547" s="214">
        <v>0.88</v>
      </c>
      <c r="E547">
        <v>8</v>
      </c>
      <c r="F547" t="s">
        <v>1854</v>
      </c>
      <c r="G547" t="s">
        <v>1853</v>
      </c>
    </row>
    <row r="548" spans="1:7" x14ac:dyDescent="0.2">
      <c r="A548" t="s">
        <v>1855</v>
      </c>
      <c r="B548" t="s">
        <v>630</v>
      </c>
      <c r="C548" s="214">
        <v>-0.04</v>
      </c>
      <c r="D548" s="214">
        <v>0.89</v>
      </c>
      <c r="E548">
        <v>37</v>
      </c>
      <c r="F548" t="s">
        <v>1856</v>
      </c>
      <c r="G548" t="s">
        <v>1855</v>
      </c>
    </row>
    <row r="549" spans="1:7" x14ac:dyDescent="0.2">
      <c r="A549" t="s">
        <v>1857</v>
      </c>
      <c r="B549" t="s">
        <v>630</v>
      </c>
      <c r="C549" s="214">
        <v>-0.04</v>
      </c>
      <c r="D549" s="214">
        <v>0.89</v>
      </c>
      <c r="E549">
        <v>22</v>
      </c>
      <c r="F549" t="s">
        <v>1858</v>
      </c>
      <c r="G549" t="s">
        <v>1857</v>
      </c>
    </row>
    <row r="550" spans="1:7" x14ac:dyDescent="0.2">
      <c r="A550" t="s">
        <v>1859</v>
      </c>
      <c r="B550" t="s">
        <v>630</v>
      </c>
      <c r="C550" s="214">
        <v>-0.04</v>
      </c>
      <c r="D550" s="214">
        <v>0.91</v>
      </c>
      <c r="E550">
        <v>19</v>
      </c>
      <c r="F550" t="s">
        <v>1860</v>
      </c>
      <c r="G550" t="s">
        <v>1859</v>
      </c>
    </row>
    <row r="551" spans="1:7" x14ac:dyDescent="0.2">
      <c r="A551" t="s">
        <v>1861</v>
      </c>
      <c r="B551" t="s">
        <v>630</v>
      </c>
      <c r="C551" s="214">
        <v>-0.05</v>
      </c>
      <c r="D551" s="214">
        <v>0.75</v>
      </c>
      <c r="E551">
        <v>17</v>
      </c>
      <c r="F551" t="s">
        <v>1862</v>
      </c>
      <c r="G551" t="s">
        <v>1863</v>
      </c>
    </row>
    <row r="552" spans="1:7" x14ac:dyDescent="0.2">
      <c r="A552" t="s">
        <v>1864</v>
      </c>
      <c r="B552" t="s">
        <v>630</v>
      </c>
      <c r="C552" s="214">
        <v>-0.05</v>
      </c>
      <c r="D552" s="214">
        <v>0.82</v>
      </c>
      <c r="E552">
        <v>489</v>
      </c>
      <c r="F552" t="s">
        <v>1865</v>
      </c>
      <c r="G552" t="s">
        <v>1864</v>
      </c>
    </row>
    <row r="553" spans="1:7" x14ac:dyDescent="0.2">
      <c r="A553" t="s">
        <v>1866</v>
      </c>
      <c r="B553" t="s">
        <v>630</v>
      </c>
      <c r="C553" s="214">
        <v>-0.05</v>
      </c>
      <c r="D553" s="214">
        <v>0.82</v>
      </c>
      <c r="E553">
        <v>101</v>
      </c>
      <c r="F553" t="s">
        <v>1867</v>
      </c>
      <c r="G553" t="s">
        <v>1866</v>
      </c>
    </row>
    <row r="554" spans="1:7" x14ac:dyDescent="0.2">
      <c r="A554" t="s">
        <v>1868</v>
      </c>
      <c r="B554" t="s">
        <v>630</v>
      </c>
      <c r="C554" s="214">
        <v>-0.05</v>
      </c>
      <c r="D554" s="214">
        <v>0.84</v>
      </c>
      <c r="E554">
        <v>6</v>
      </c>
      <c r="F554" t="s">
        <v>1869</v>
      </c>
      <c r="G554" t="s">
        <v>1870</v>
      </c>
    </row>
    <row r="555" spans="1:7" x14ac:dyDescent="0.2">
      <c r="A555" t="s">
        <v>1871</v>
      </c>
      <c r="B555" t="s">
        <v>630</v>
      </c>
      <c r="C555" s="214">
        <v>-0.05</v>
      </c>
      <c r="D555" s="214">
        <v>0.84</v>
      </c>
      <c r="E555">
        <v>27</v>
      </c>
      <c r="F555" t="s">
        <v>1872</v>
      </c>
      <c r="G555" t="s">
        <v>1871</v>
      </c>
    </row>
    <row r="556" spans="1:7" x14ac:dyDescent="0.2">
      <c r="A556" t="s">
        <v>1873</v>
      </c>
      <c r="B556" t="s">
        <v>630</v>
      </c>
      <c r="C556" s="214">
        <v>-0.05</v>
      </c>
      <c r="D556" s="214">
        <v>0.85</v>
      </c>
      <c r="E556">
        <v>18</v>
      </c>
      <c r="F556" t="s">
        <v>1874</v>
      </c>
      <c r="G556" t="s">
        <v>1873</v>
      </c>
    </row>
    <row r="557" spans="1:7" x14ac:dyDescent="0.2">
      <c r="A557" t="s">
        <v>1875</v>
      </c>
      <c r="B557" t="s">
        <v>630</v>
      </c>
      <c r="C557" s="214">
        <v>-0.05</v>
      </c>
      <c r="D557" s="214">
        <v>0.85</v>
      </c>
      <c r="E557">
        <v>5</v>
      </c>
      <c r="F557" t="s">
        <v>1876</v>
      </c>
      <c r="G557" t="s">
        <v>1875</v>
      </c>
    </row>
    <row r="558" spans="1:7" x14ac:dyDescent="0.2">
      <c r="A558" t="s">
        <v>1877</v>
      </c>
      <c r="B558" t="s">
        <v>630</v>
      </c>
      <c r="C558" s="214">
        <v>-0.05</v>
      </c>
      <c r="D558" s="214">
        <v>0.85</v>
      </c>
      <c r="E558">
        <v>16</v>
      </c>
      <c r="F558" t="s">
        <v>1878</v>
      </c>
      <c r="G558" t="s">
        <v>1877</v>
      </c>
    </row>
    <row r="559" spans="1:7" x14ac:dyDescent="0.2">
      <c r="A559" t="s">
        <v>1879</v>
      </c>
      <c r="B559" t="s">
        <v>630</v>
      </c>
      <c r="C559" s="214">
        <v>-0.05</v>
      </c>
      <c r="D559" s="214">
        <v>0.85</v>
      </c>
      <c r="E559">
        <v>7</v>
      </c>
      <c r="F559" t="s">
        <v>1880</v>
      </c>
      <c r="G559" t="s">
        <v>1879</v>
      </c>
    </row>
    <row r="560" spans="1:7" x14ac:dyDescent="0.2">
      <c r="A560" t="s">
        <v>1881</v>
      </c>
      <c r="B560" t="s">
        <v>630</v>
      </c>
      <c r="C560" s="214">
        <v>-0.05</v>
      </c>
      <c r="D560" s="214">
        <v>0.86</v>
      </c>
      <c r="E560">
        <v>12</v>
      </c>
      <c r="F560" t="s">
        <v>1882</v>
      </c>
      <c r="G560" t="s">
        <v>1883</v>
      </c>
    </row>
    <row r="561" spans="1:7" x14ac:dyDescent="0.2">
      <c r="A561" t="s">
        <v>1881</v>
      </c>
      <c r="B561" t="s">
        <v>630</v>
      </c>
      <c r="C561" s="214">
        <v>-0.05</v>
      </c>
      <c r="D561" s="214">
        <v>0.86</v>
      </c>
      <c r="E561">
        <v>12</v>
      </c>
      <c r="F561" t="s">
        <v>1882</v>
      </c>
      <c r="G561" t="s">
        <v>1884</v>
      </c>
    </row>
    <row r="562" spans="1:7" x14ac:dyDescent="0.2">
      <c r="A562" t="s">
        <v>1885</v>
      </c>
      <c r="B562" t="s">
        <v>630</v>
      </c>
      <c r="C562" s="214">
        <v>-0.05</v>
      </c>
      <c r="D562" s="214">
        <v>0.86</v>
      </c>
      <c r="E562">
        <v>12</v>
      </c>
      <c r="F562" t="s">
        <v>1882</v>
      </c>
      <c r="G562" t="s">
        <v>1885</v>
      </c>
    </row>
    <row r="563" spans="1:7" x14ac:dyDescent="0.2">
      <c r="A563" t="s">
        <v>1886</v>
      </c>
      <c r="B563" t="s">
        <v>630</v>
      </c>
      <c r="C563" s="214">
        <v>-0.05</v>
      </c>
      <c r="D563" s="214">
        <v>0.86</v>
      </c>
      <c r="E563">
        <v>15</v>
      </c>
      <c r="F563" t="s">
        <v>1887</v>
      </c>
      <c r="G563" t="s">
        <v>1886</v>
      </c>
    </row>
    <row r="564" spans="1:7" x14ac:dyDescent="0.2">
      <c r="A564" t="s">
        <v>1888</v>
      </c>
      <c r="B564" t="s">
        <v>630</v>
      </c>
      <c r="C564" s="214">
        <v>-0.05</v>
      </c>
      <c r="D564" s="214">
        <v>0.87</v>
      </c>
      <c r="E564">
        <v>9</v>
      </c>
      <c r="F564" t="s">
        <v>1889</v>
      </c>
      <c r="G564" t="s">
        <v>1888</v>
      </c>
    </row>
    <row r="565" spans="1:7" x14ac:dyDescent="0.2">
      <c r="A565" t="s">
        <v>1890</v>
      </c>
      <c r="B565" t="s">
        <v>630</v>
      </c>
      <c r="C565" s="214">
        <v>-0.06</v>
      </c>
      <c r="D565" s="214">
        <v>0.77</v>
      </c>
      <c r="E565">
        <v>211</v>
      </c>
      <c r="F565" t="s">
        <v>1891</v>
      </c>
      <c r="G565" t="s">
        <v>1890</v>
      </c>
    </row>
    <row r="566" spans="1:7" x14ac:dyDescent="0.2">
      <c r="A566" t="s">
        <v>1892</v>
      </c>
      <c r="B566" t="s">
        <v>630</v>
      </c>
      <c r="C566" s="214">
        <v>-0.06</v>
      </c>
      <c r="D566" s="214">
        <v>0.77</v>
      </c>
      <c r="E566">
        <v>9</v>
      </c>
      <c r="F566" t="s">
        <v>1893</v>
      </c>
      <c r="G566" t="s">
        <v>1892</v>
      </c>
    </row>
    <row r="567" spans="1:7" x14ac:dyDescent="0.2">
      <c r="A567" t="s">
        <v>1894</v>
      </c>
      <c r="B567" t="s">
        <v>630</v>
      </c>
      <c r="C567" s="214">
        <v>-0.06</v>
      </c>
      <c r="D567" s="214">
        <v>0.79</v>
      </c>
      <c r="E567">
        <v>90</v>
      </c>
      <c r="F567" t="s">
        <v>1895</v>
      </c>
      <c r="G567" t="s">
        <v>1894</v>
      </c>
    </row>
    <row r="568" spans="1:7" x14ac:dyDescent="0.2">
      <c r="A568" t="s">
        <v>1896</v>
      </c>
      <c r="B568" t="s">
        <v>630</v>
      </c>
      <c r="C568" s="214">
        <v>-0.06</v>
      </c>
      <c r="D568" s="214">
        <v>0.79</v>
      </c>
      <c r="E568">
        <v>5</v>
      </c>
      <c r="F568" t="s">
        <v>1897</v>
      </c>
      <c r="G568" t="s">
        <v>1898</v>
      </c>
    </row>
    <row r="569" spans="1:7" x14ac:dyDescent="0.2">
      <c r="A569" t="s">
        <v>1899</v>
      </c>
      <c r="B569" t="s">
        <v>630</v>
      </c>
      <c r="C569" s="214">
        <v>-0.06</v>
      </c>
      <c r="D569" s="214">
        <v>0.79</v>
      </c>
      <c r="E569">
        <v>8</v>
      </c>
      <c r="F569" t="s">
        <v>1900</v>
      </c>
      <c r="G569" t="s">
        <v>1899</v>
      </c>
    </row>
    <row r="570" spans="1:7" x14ac:dyDescent="0.2">
      <c r="A570" t="s">
        <v>1901</v>
      </c>
      <c r="B570" t="s">
        <v>630</v>
      </c>
      <c r="C570" s="214">
        <v>-0.06</v>
      </c>
      <c r="D570" s="214">
        <v>0.8</v>
      </c>
      <c r="E570">
        <v>6</v>
      </c>
      <c r="F570" t="s">
        <v>1902</v>
      </c>
      <c r="G570" t="s">
        <v>1903</v>
      </c>
    </row>
    <row r="571" spans="1:7" x14ac:dyDescent="0.2">
      <c r="A571" t="s">
        <v>1904</v>
      </c>
      <c r="B571" t="s">
        <v>630</v>
      </c>
      <c r="C571" s="214">
        <v>-0.06</v>
      </c>
      <c r="D571" s="214">
        <v>0.8</v>
      </c>
      <c r="E571">
        <v>6</v>
      </c>
      <c r="F571" t="s">
        <v>1902</v>
      </c>
      <c r="G571" t="s">
        <v>1905</v>
      </c>
    </row>
    <row r="572" spans="1:7" x14ac:dyDescent="0.2">
      <c r="A572" t="s">
        <v>1906</v>
      </c>
      <c r="B572" t="s">
        <v>630</v>
      </c>
      <c r="C572" s="214">
        <v>-0.06</v>
      </c>
      <c r="D572" s="214">
        <v>0.8</v>
      </c>
      <c r="E572">
        <v>6</v>
      </c>
      <c r="F572" t="s">
        <v>1902</v>
      </c>
      <c r="G572" t="s">
        <v>1906</v>
      </c>
    </row>
    <row r="573" spans="1:7" x14ac:dyDescent="0.2">
      <c r="A573" t="s">
        <v>1907</v>
      </c>
      <c r="B573" t="s">
        <v>630</v>
      </c>
      <c r="C573" s="214">
        <v>-0.06</v>
      </c>
      <c r="D573" s="214">
        <v>0.83</v>
      </c>
      <c r="E573">
        <v>11</v>
      </c>
      <c r="F573" t="s">
        <v>1908</v>
      </c>
      <c r="G573" t="s">
        <v>1907</v>
      </c>
    </row>
    <row r="574" spans="1:7" x14ac:dyDescent="0.2">
      <c r="A574" t="s">
        <v>1909</v>
      </c>
      <c r="B574" t="s">
        <v>630</v>
      </c>
      <c r="C574" s="214">
        <v>-0.06</v>
      </c>
      <c r="D574" s="214">
        <v>0.83</v>
      </c>
      <c r="E574">
        <v>5</v>
      </c>
      <c r="F574" t="s">
        <v>1910</v>
      </c>
      <c r="G574" t="s">
        <v>1909</v>
      </c>
    </row>
    <row r="575" spans="1:7" x14ac:dyDescent="0.2">
      <c r="A575" t="s">
        <v>1911</v>
      </c>
      <c r="B575" t="s">
        <v>630</v>
      </c>
      <c r="C575" s="214">
        <v>-0.06</v>
      </c>
      <c r="D575" s="214">
        <v>0.83</v>
      </c>
      <c r="E575">
        <v>5</v>
      </c>
      <c r="F575" t="s">
        <v>1910</v>
      </c>
      <c r="G575" t="s">
        <v>1912</v>
      </c>
    </row>
    <row r="576" spans="1:7" x14ac:dyDescent="0.2">
      <c r="A576" t="s">
        <v>1913</v>
      </c>
      <c r="B576" t="s">
        <v>630</v>
      </c>
      <c r="C576" s="214">
        <v>-0.06</v>
      </c>
      <c r="D576" s="214">
        <v>0.83</v>
      </c>
      <c r="E576">
        <v>5</v>
      </c>
      <c r="F576" t="s">
        <v>1910</v>
      </c>
      <c r="G576" t="s">
        <v>1913</v>
      </c>
    </row>
    <row r="577" spans="1:7" x14ac:dyDescent="0.2">
      <c r="A577" t="s">
        <v>1914</v>
      </c>
      <c r="B577" t="s">
        <v>630</v>
      </c>
      <c r="C577" s="214">
        <v>-0.06</v>
      </c>
      <c r="D577" s="214">
        <v>0.84</v>
      </c>
      <c r="E577">
        <v>13</v>
      </c>
      <c r="F577" t="s">
        <v>1915</v>
      </c>
      <c r="G577" t="s">
        <v>1914</v>
      </c>
    </row>
    <row r="578" spans="1:7" x14ac:dyDescent="0.2">
      <c r="A578" t="s">
        <v>1916</v>
      </c>
      <c r="B578" t="s">
        <v>630</v>
      </c>
      <c r="C578" s="214">
        <v>-0.06</v>
      </c>
      <c r="D578" s="214">
        <v>0.85</v>
      </c>
      <c r="E578">
        <v>7</v>
      </c>
      <c r="F578" t="s">
        <v>1917</v>
      </c>
      <c r="G578" t="s">
        <v>1918</v>
      </c>
    </row>
    <row r="579" spans="1:7" x14ac:dyDescent="0.2">
      <c r="A579" t="s">
        <v>1919</v>
      </c>
      <c r="B579" t="s">
        <v>630</v>
      </c>
      <c r="C579" s="214">
        <v>-7.0000000000000007E-2</v>
      </c>
      <c r="D579" s="214">
        <v>0.74</v>
      </c>
      <c r="E579">
        <v>392</v>
      </c>
      <c r="F579" t="s">
        <v>1920</v>
      </c>
      <c r="G579" t="s">
        <v>1919</v>
      </c>
    </row>
    <row r="580" spans="1:7" x14ac:dyDescent="0.2">
      <c r="A580" t="s">
        <v>1921</v>
      </c>
      <c r="B580" t="s">
        <v>630</v>
      </c>
      <c r="C580" s="214">
        <v>-7.0000000000000007E-2</v>
      </c>
      <c r="D580" s="214">
        <v>0.76</v>
      </c>
      <c r="E580">
        <v>13</v>
      </c>
      <c r="F580" t="s">
        <v>1922</v>
      </c>
      <c r="G580" t="s">
        <v>1921</v>
      </c>
    </row>
    <row r="581" spans="1:7" x14ac:dyDescent="0.2">
      <c r="A581" t="s">
        <v>1923</v>
      </c>
      <c r="B581" t="s">
        <v>630</v>
      </c>
      <c r="C581" s="214">
        <v>-7.0000000000000007E-2</v>
      </c>
      <c r="D581" s="214">
        <v>0.77</v>
      </c>
      <c r="E581">
        <v>11</v>
      </c>
      <c r="F581" t="s">
        <v>1924</v>
      </c>
      <c r="G581" t="s">
        <v>1923</v>
      </c>
    </row>
    <row r="582" spans="1:7" x14ac:dyDescent="0.2">
      <c r="A582" t="s">
        <v>1925</v>
      </c>
      <c r="B582" t="s">
        <v>630</v>
      </c>
      <c r="C582" s="214">
        <v>-7.0000000000000007E-2</v>
      </c>
      <c r="D582" s="214">
        <v>0.77</v>
      </c>
      <c r="E582">
        <v>15</v>
      </c>
      <c r="F582" t="s">
        <v>1926</v>
      </c>
      <c r="G582" t="s">
        <v>1927</v>
      </c>
    </row>
    <row r="583" spans="1:7" x14ac:dyDescent="0.2">
      <c r="A583" t="s">
        <v>1928</v>
      </c>
      <c r="B583" t="s">
        <v>630</v>
      </c>
      <c r="C583" s="214">
        <v>-7.0000000000000007E-2</v>
      </c>
      <c r="D583" s="214">
        <v>0.77</v>
      </c>
      <c r="E583">
        <v>38</v>
      </c>
      <c r="F583" t="s">
        <v>1929</v>
      </c>
      <c r="G583" t="s">
        <v>1928</v>
      </c>
    </row>
    <row r="584" spans="1:7" x14ac:dyDescent="0.2">
      <c r="A584" t="s">
        <v>1930</v>
      </c>
      <c r="B584" t="s">
        <v>630</v>
      </c>
      <c r="C584" s="214">
        <v>-7.0000000000000007E-2</v>
      </c>
      <c r="D584" s="214">
        <v>0.78</v>
      </c>
      <c r="E584">
        <v>124</v>
      </c>
      <c r="F584" t="s">
        <v>1931</v>
      </c>
      <c r="G584" t="s">
        <v>1932</v>
      </c>
    </row>
    <row r="585" spans="1:7" x14ac:dyDescent="0.2">
      <c r="A585" t="s">
        <v>1933</v>
      </c>
      <c r="B585" t="s">
        <v>630</v>
      </c>
      <c r="C585" s="214">
        <v>-7.0000000000000007E-2</v>
      </c>
      <c r="D585" s="214">
        <v>0.78</v>
      </c>
      <c r="E585">
        <v>52</v>
      </c>
      <c r="F585" t="s">
        <v>1934</v>
      </c>
      <c r="G585" t="s">
        <v>1935</v>
      </c>
    </row>
    <row r="586" spans="1:7" x14ac:dyDescent="0.2">
      <c r="A586" t="s">
        <v>1936</v>
      </c>
      <c r="B586" t="s">
        <v>630</v>
      </c>
      <c r="C586" s="214">
        <v>-7.0000000000000007E-2</v>
      </c>
      <c r="D586" s="214">
        <v>0.79</v>
      </c>
      <c r="E586">
        <v>10</v>
      </c>
      <c r="F586" t="s">
        <v>1937</v>
      </c>
      <c r="G586" t="s">
        <v>1936</v>
      </c>
    </row>
    <row r="587" spans="1:7" x14ac:dyDescent="0.2">
      <c r="A587" t="s">
        <v>1938</v>
      </c>
      <c r="B587" t="s">
        <v>630</v>
      </c>
      <c r="C587" s="214">
        <v>-7.0000000000000007E-2</v>
      </c>
      <c r="D587" s="214">
        <v>0.81</v>
      </c>
      <c r="E587">
        <v>37</v>
      </c>
      <c r="F587" t="s">
        <v>1939</v>
      </c>
      <c r="G587" t="s">
        <v>1940</v>
      </c>
    </row>
    <row r="588" spans="1:7" x14ac:dyDescent="0.2">
      <c r="A588" t="s">
        <v>1941</v>
      </c>
      <c r="B588" t="s">
        <v>630</v>
      </c>
      <c r="C588" s="214">
        <v>-7.0000000000000007E-2</v>
      </c>
      <c r="D588" s="214">
        <v>0.81</v>
      </c>
      <c r="E588">
        <v>12</v>
      </c>
      <c r="F588" t="s">
        <v>1942</v>
      </c>
      <c r="G588" t="s">
        <v>1943</v>
      </c>
    </row>
    <row r="589" spans="1:7" x14ac:dyDescent="0.2">
      <c r="A589" t="s">
        <v>1944</v>
      </c>
      <c r="B589" t="s">
        <v>630</v>
      </c>
      <c r="C589" s="214">
        <v>-7.0000000000000007E-2</v>
      </c>
      <c r="D589" s="214">
        <v>0.82</v>
      </c>
      <c r="E589">
        <v>11</v>
      </c>
      <c r="F589" t="s">
        <v>1945</v>
      </c>
      <c r="G589" t="s">
        <v>1944</v>
      </c>
    </row>
    <row r="590" spans="1:7" x14ac:dyDescent="0.2">
      <c r="A590" t="s">
        <v>1946</v>
      </c>
      <c r="B590" t="s">
        <v>630</v>
      </c>
      <c r="C590" s="214">
        <v>-0.08</v>
      </c>
      <c r="D590" s="214">
        <v>0.74</v>
      </c>
      <c r="E590">
        <v>8</v>
      </c>
      <c r="F590" t="s">
        <v>1947</v>
      </c>
      <c r="G590" t="s">
        <v>1946</v>
      </c>
    </row>
    <row r="591" spans="1:7" x14ac:dyDescent="0.2">
      <c r="A591" t="s">
        <v>1948</v>
      </c>
      <c r="B591" t="s">
        <v>630</v>
      </c>
      <c r="C591" s="214">
        <v>-0.08</v>
      </c>
      <c r="D591" s="214">
        <v>0.76</v>
      </c>
      <c r="E591">
        <v>9</v>
      </c>
      <c r="F591" t="s">
        <v>1949</v>
      </c>
      <c r="G591" t="s">
        <v>1950</v>
      </c>
    </row>
    <row r="592" spans="1:7" x14ac:dyDescent="0.2">
      <c r="A592" t="s">
        <v>1951</v>
      </c>
      <c r="B592" t="s">
        <v>630</v>
      </c>
      <c r="C592" s="214">
        <v>-0.08</v>
      </c>
      <c r="D592" s="214">
        <v>0.76</v>
      </c>
      <c r="E592">
        <v>10</v>
      </c>
      <c r="F592" t="s">
        <v>1952</v>
      </c>
      <c r="G592" t="s">
        <v>1951</v>
      </c>
    </row>
    <row r="593" spans="1:7" x14ac:dyDescent="0.2">
      <c r="A593" t="s">
        <v>1953</v>
      </c>
      <c r="B593" t="s">
        <v>630</v>
      </c>
      <c r="C593" s="214">
        <v>-0.08</v>
      </c>
      <c r="D593" s="214">
        <v>0.78</v>
      </c>
      <c r="E593">
        <v>19</v>
      </c>
      <c r="F593" t="s">
        <v>1954</v>
      </c>
      <c r="G593" t="s">
        <v>1953</v>
      </c>
    </row>
    <row r="594" spans="1:7" x14ac:dyDescent="0.2">
      <c r="A594" t="s">
        <v>1955</v>
      </c>
      <c r="B594" t="s">
        <v>630</v>
      </c>
      <c r="C594" s="214">
        <v>-0.08</v>
      </c>
      <c r="D594" s="214">
        <v>0.79</v>
      </c>
      <c r="E594">
        <v>18</v>
      </c>
      <c r="F594" t="s">
        <v>1956</v>
      </c>
      <c r="G594" t="s">
        <v>1957</v>
      </c>
    </row>
    <row r="595" spans="1:7" x14ac:dyDescent="0.2">
      <c r="A595" t="s">
        <v>1958</v>
      </c>
      <c r="B595" t="s">
        <v>630</v>
      </c>
      <c r="C595" s="214">
        <v>-0.08</v>
      </c>
      <c r="D595" s="214">
        <v>0.79</v>
      </c>
      <c r="E595">
        <v>18</v>
      </c>
      <c r="F595" t="s">
        <v>1956</v>
      </c>
      <c r="G595" t="s">
        <v>1958</v>
      </c>
    </row>
    <row r="596" spans="1:7" x14ac:dyDescent="0.2">
      <c r="A596" t="s">
        <v>1959</v>
      </c>
      <c r="B596" t="s">
        <v>630</v>
      </c>
      <c r="C596" s="214">
        <v>-0.08</v>
      </c>
      <c r="D596" s="214">
        <v>0.79</v>
      </c>
      <c r="E596">
        <v>18</v>
      </c>
      <c r="F596" t="s">
        <v>1956</v>
      </c>
      <c r="G596" t="s">
        <v>1960</v>
      </c>
    </row>
    <row r="597" spans="1:7" x14ac:dyDescent="0.2">
      <c r="A597" t="s">
        <v>1961</v>
      </c>
      <c r="B597" t="s">
        <v>630</v>
      </c>
      <c r="C597" s="214">
        <v>-0.09</v>
      </c>
      <c r="D597" s="214">
        <v>0.7</v>
      </c>
      <c r="E597">
        <v>42</v>
      </c>
      <c r="F597" t="s">
        <v>1962</v>
      </c>
      <c r="G597" t="s">
        <v>1963</v>
      </c>
    </row>
    <row r="598" spans="1:7" x14ac:dyDescent="0.2">
      <c r="A598" t="s">
        <v>1964</v>
      </c>
      <c r="B598" t="s">
        <v>630</v>
      </c>
      <c r="C598" s="214">
        <v>-0.09</v>
      </c>
      <c r="D598" s="214">
        <v>0.7</v>
      </c>
      <c r="E598">
        <v>42</v>
      </c>
      <c r="F598" t="s">
        <v>1962</v>
      </c>
      <c r="G598" t="s">
        <v>1964</v>
      </c>
    </row>
    <row r="599" spans="1:7" x14ac:dyDescent="0.2">
      <c r="A599" t="s">
        <v>1965</v>
      </c>
      <c r="B599" t="s">
        <v>630</v>
      </c>
      <c r="C599" s="214">
        <v>-0.09</v>
      </c>
      <c r="D599" s="214">
        <v>0.71</v>
      </c>
      <c r="E599">
        <v>12</v>
      </c>
      <c r="F599" t="s">
        <v>1966</v>
      </c>
      <c r="G599" t="s">
        <v>1965</v>
      </c>
    </row>
    <row r="600" spans="1:7" x14ac:dyDescent="0.2">
      <c r="A600" t="s">
        <v>1967</v>
      </c>
      <c r="B600" t="s">
        <v>630</v>
      </c>
      <c r="C600" s="214">
        <v>-0.09</v>
      </c>
      <c r="D600" s="214">
        <v>0.71</v>
      </c>
      <c r="E600">
        <v>34</v>
      </c>
      <c r="F600" t="s">
        <v>1968</v>
      </c>
      <c r="G600" t="s">
        <v>1967</v>
      </c>
    </row>
    <row r="601" spans="1:7" x14ac:dyDescent="0.2">
      <c r="A601" t="s">
        <v>1969</v>
      </c>
      <c r="B601" t="s">
        <v>630</v>
      </c>
      <c r="C601" s="214">
        <v>-0.09</v>
      </c>
      <c r="D601" s="214">
        <v>0.73</v>
      </c>
      <c r="E601">
        <v>6</v>
      </c>
      <c r="F601" t="s">
        <v>1970</v>
      </c>
      <c r="G601" t="s">
        <v>1971</v>
      </c>
    </row>
    <row r="602" spans="1:7" x14ac:dyDescent="0.2">
      <c r="A602" t="s">
        <v>1972</v>
      </c>
      <c r="B602" t="s">
        <v>630</v>
      </c>
      <c r="C602" s="214">
        <v>-0.09</v>
      </c>
      <c r="D602" s="214">
        <v>0.73</v>
      </c>
      <c r="E602">
        <v>6</v>
      </c>
      <c r="F602" t="s">
        <v>1973</v>
      </c>
      <c r="G602" t="s">
        <v>1972</v>
      </c>
    </row>
    <row r="603" spans="1:7" x14ac:dyDescent="0.2">
      <c r="A603" t="s">
        <v>1974</v>
      </c>
      <c r="B603" t="s">
        <v>630</v>
      </c>
      <c r="C603" s="214">
        <v>-0.09</v>
      </c>
      <c r="D603" s="214">
        <v>0.74</v>
      </c>
      <c r="E603">
        <v>50</v>
      </c>
      <c r="F603" t="s">
        <v>1975</v>
      </c>
      <c r="G603" t="s">
        <v>1974</v>
      </c>
    </row>
    <row r="604" spans="1:7" x14ac:dyDescent="0.2">
      <c r="A604" t="s">
        <v>1976</v>
      </c>
      <c r="B604" t="s">
        <v>630</v>
      </c>
      <c r="C604" s="214">
        <v>-0.09</v>
      </c>
      <c r="D604" s="214">
        <v>0.75</v>
      </c>
      <c r="E604">
        <v>8</v>
      </c>
      <c r="F604" t="s">
        <v>1977</v>
      </c>
      <c r="G604" t="s">
        <v>1976</v>
      </c>
    </row>
    <row r="605" spans="1:7" x14ac:dyDescent="0.2">
      <c r="A605" t="s">
        <v>1978</v>
      </c>
      <c r="B605" t="s">
        <v>630</v>
      </c>
      <c r="C605" s="214">
        <v>-0.09</v>
      </c>
      <c r="D605" s="214">
        <v>0.75</v>
      </c>
      <c r="E605">
        <v>8</v>
      </c>
      <c r="F605" t="s">
        <v>1977</v>
      </c>
      <c r="G605" t="s">
        <v>1978</v>
      </c>
    </row>
    <row r="606" spans="1:7" x14ac:dyDescent="0.2">
      <c r="A606" t="s">
        <v>1979</v>
      </c>
      <c r="B606" t="s">
        <v>630</v>
      </c>
      <c r="C606" s="214">
        <v>-0.1</v>
      </c>
      <c r="D606" s="214">
        <v>0.69</v>
      </c>
      <c r="E606">
        <v>36</v>
      </c>
      <c r="F606" t="s">
        <v>1980</v>
      </c>
      <c r="G606" t="s">
        <v>1979</v>
      </c>
    </row>
    <row r="607" spans="1:7" x14ac:dyDescent="0.2">
      <c r="A607" t="s">
        <v>1981</v>
      </c>
      <c r="B607" t="s">
        <v>630</v>
      </c>
      <c r="C607" s="214">
        <v>-0.1</v>
      </c>
      <c r="D607" s="214">
        <v>0.69</v>
      </c>
      <c r="E607">
        <v>5</v>
      </c>
      <c r="F607" t="s">
        <v>1982</v>
      </c>
      <c r="G607" t="s">
        <v>1981</v>
      </c>
    </row>
    <row r="608" spans="1:7" x14ac:dyDescent="0.2">
      <c r="A608" t="s">
        <v>1983</v>
      </c>
      <c r="B608" t="s">
        <v>630</v>
      </c>
      <c r="C608" s="214">
        <v>-0.1</v>
      </c>
      <c r="D608" s="214">
        <v>0.72</v>
      </c>
      <c r="E608">
        <v>124</v>
      </c>
      <c r="F608" t="s">
        <v>1984</v>
      </c>
      <c r="G608" t="s">
        <v>1985</v>
      </c>
    </row>
    <row r="609" spans="1:7" x14ac:dyDescent="0.2">
      <c r="A609" t="s">
        <v>1986</v>
      </c>
      <c r="B609" t="s">
        <v>630</v>
      </c>
      <c r="C609" s="214">
        <v>-0.1</v>
      </c>
      <c r="D609" s="214">
        <v>0.74</v>
      </c>
      <c r="E609">
        <v>19</v>
      </c>
      <c r="F609" t="s">
        <v>1987</v>
      </c>
      <c r="G609" t="s">
        <v>1988</v>
      </c>
    </row>
    <row r="610" spans="1:7" x14ac:dyDescent="0.2">
      <c r="A610" t="s">
        <v>1989</v>
      </c>
      <c r="B610" t="s">
        <v>630</v>
      </c>
      <c r="C610" s="214">
        <v>-0.1</v>
      </c>
      <c r="D610" s="214">
        <v>0.75</v>
      </c>
      <c r="E610">
        <v>16</v>
      </c>
      <c r="F610" t="s">
        <v>1990</v>
      </c>
      <c r="G610" t="s">
        <v>1989</v>
      </c>
    </row>
    <row r="611" spans="1:7" x14ac:dyDescent="0.2">
      <c r="A611" t="s">
        <v>1991</v>
      </c>
      <c r="B611" t="s">
        <v>630</v>
      </c>
      <c r="C611" s="214">
        <v>-0.11</v>
      </c>
      <c r="D611" s="214">
        <v>0.6</v>
      </c>
      <c r="E611">
        <v>388</v>
      </c>
      <c r="F611" t="s">
        <v>1992</v>
      </c>
      <c r="G611" t="s">
        <v>1991</v>
      </c>
    </row>
    <row r="612" spans="1:7" x14ac:dyDescent="0.2">
      <c r="A612" t="s">
        <v>1993</v>
      </c>
      <c r="B612" t="s">
        <v>630</v>
      </c>
      <c r="C612" s="214">
        <v>-0.11</v>
      </c>
      <c r="D612" s="214">
        <v>0.64</v>
      </c>
      <c r="E612">
        <v>49</v>
      </c>
      <c r="F612" t="s">
        <v>1994</v>
      </c>
      <c r="G612" t="s">
        <v>1993</v>
      </c>
    </row>
    <row r="613" spans="1:7" x14ac:dyDescent="0.2">
      <c r="A613" t="s">
        <v>1995</v>
      </c>
      <c r="B613" t="s">
        <v>630</v>
      </c>
      <c r="C613" s="214">
        <v>-0.11</v>
      </c>
      <c r="D613" s="214">
        <v>0.65</v>
      </c>
      <c r="E613">
        <v>7</v>
      </c>
      <c r="F613" t="s">
        <v>1996</v>
      </c>
      <c r="G613" t="s">
        <v>1997</v>
      </c>
    </row>
    <row r="614" spans="1:7" x14ac:dyDescent="0.2">
      <c r="A614" t="s">
        <v>1998</v>
      </c>
      <c r="B614" t="s">
        <v>630</v>
      </c>
      <c r="C614" s="214">
        <v>-0.11</v>
      </c>
      <c r="D614" s="214">
        <v>0.65</v>
      </c>
      <c r="E614">
        <v>7</v>
      </c>
      <c r="F614" t="s">
        <v>1999</v>
      </c>
      <c r="G614" t="s">
        <v>1998</v>
      </c>
    </row>
    <row r="615" spans="1:7" x14ac:dyDescent="0.2">
      <c r="A615" t="s">
        <v>2000</v>
      </c>
      <c r="B615" t="s">
        <v>630</v>
      </c>
      <c r="C615" s="214">
        <v>-0.11</v>
      </c>
      <c r="D615" s="214">
        <v>0.66</v>
      </c>
      <c r="E615">
        <v>109</v>
      </c>
      <c r="F615" t="s">
        <v>2001</v>
      </c>
      <c r="G615" t="s">
        <v>2000</v>
      </c>
    </row>
    <row r="616" spans="1:7" x14ac:dyDescent="0.2">
      <c r="A616" t="s">
        <v>2002</v>
      </c>
      <c r="B616" t="s">
        <v>630</v>
      </c>
      <c r="C616" s="214">
        <v>-0.11</v>
      </c>
      <c r="D616" s="214">
        <v>0.67</v>
      </c>
      <c r="E616">
        <v>12</v>
      </c>
      <c r="F616" t="s">
        <v>2003</v>
      </c>
      <c r="G616" t="s">
        <v>2002</v>
      </c>
    </row>
    <row r="617" spans="1:7" x14ac:dyDescent="0.2">
      <c r="A617" t="s">
        <v>2004</v>
      </c>
      <c r="B617" t="s">
        <v>630</v>
      </c>
      <c r="C617" s="214">
        <v>-0.11</v>
      </c>
      <c r="D617" s="214">
        <v>0.68</v>
      </c>
      <c r="E617">
        <v>26</v>
      </c>
      <c r="F617" t="s">
        <v>2005</v>
      </c>
      <c r="G617" t="s">
        <v>2004</v>
      </c>
    </row>
    <row r="618" spans="1:7" x14ac:dyDescent="0.2">
      <c r="A618" t="s">
        <v>2006</v>
      </c>
      <c r="B618" t="s">
        <v>630</v>
      </c>
      <c r="C618" s="214">
        <v>-0.11</v>
      </c>
      <c r="D618" s="214">
        <v>0.72</v>
      </c>
      <c r="E618">
        <v>9</v>
      </c>
      <c r="F618" t="s">
        <v>2007</v>
      </c>
      <c r="G618" t="s">
        <v>2006</v>
      </c>
    </row>
    <row r="619" spans="1:7" x14ac:dyDescent="0.2">
      <c r="A619" t="s">
        <v>2008</v>
      </c>
      <c r="B619" t="s">
        <v>630</v>
      </c>
      <c r="C619" s="214">
        <v>-0.12</v>
      </c>
      <c r="D619" s="214">
        <v>0.59</v>
      </c>
      <c r="E619">
        <v>47</v>
      </c>
      <c r="F619" t="s">
        <v>2009</v>
      </c>
      <c r="G619" t="s">
        <v>2008</v>
      </c>
    </row>
    <row r="620" spans="1:7" x14ac:dyDescent="0.2">
      <c r="A620" t="s">
        <v>2010</v>
      </c>
      <c r="B620" t="s">
        <v>630</v>
      </c>
      <c r="C620" s="214">
        <v>-0.12</v>
      </c>
      <c r="D620" s="214">
        <v>0.59</v>
      </c>
      <c r="E620">
        <v>30</v>
      </c>
      <c r="F620" t="s">
        <v>2011</v>
      </c>
      <c r="G620" t="s">
        <v>2010</v>
      </c>
    </row>
    <row r="621" spans="1:7" x14ac:dyDescent="0.2">
      <c r="A621" t="s">
        <v>2012</v>
      </c>
      <c r="B621" t="s">
        <v>630</v>
      </c>
      <c r="C621" s="214">
        <v>-0.13</v>
      </c>
      <c r="D621" s="214">
        <v>0.61</v>
      </c>
      <c r="E621">
        <v>110</v>
      </c>
      <c r="F621" t="s">
        <v>2013</v>
      </c>
      <c r="G621" t="s">
        <v>2012</v>
      </c>
    </row>
    <row r="622" spans="1:7" x14ac:dyDescent="0.2">
      <c r="A622" t="s">
        <v>2014</v>
      </c>
      <c r="B622" t="s">
        <v>630</v>
      </c>
      <c r="C622" s="214">
        <v>-0.13</v>
      </c>
      <c r="D622" s="214">
        <v>0.63</v>
      </c>
      <c r="E622">
        <v>9</v>
      </c>
      <c r="F622" t="s">
        <v>2015</v>
      </c>
      <c r="G622" t="s">
        <v>2016</v>
      </c>
    </row>
    <row r="623" spans="1:7" x14ac:dyDescent="0.2">
      <c r="A623" t="s">
        <v>2017</v>
      </c>
      <c r="B623" t="s">
        <v>630</v>
      </c>
      <c r="C623" s="214">
        <v>-0.13</v>
      </c>
      <c r="D623" s="214">
        <v>0.63</v>
      </c>
      <c r="E623">
        <v>9</v>
      </c>
      <c r="F623" t="s">
        <v>2015</v>
      </c>
      <c r="G623" t="s">
        <v>2018</v>
      </c>
    </row>
    <row r="624" spans="1:7" x14ac:dyDescent="0.2">
      <c r="A624" t="s">
        <v>2019</v>
      </c>
      <c r="B624" t="s">
        <v>630</v>
      </c>
      <c r="C624" s="214">
        <v>-0.13</v>
      </c>
      <c r="D624" s="214">
        <v>0.64</v>
      </c>
      <c r="E624">
        <v>6</v>
      </c>
      <c r="F624" t="s">
        <v>2020</v>
      </c>
      <c r="G624" t="s">
        <v>2019</v>
      </c>
    </row>
    <row r="625" spans="1:7" x14ac:dyDescent="0.2">
      <c r="A625" t="s">
        <v>2021</v>
      </c>
      <c r="B625" t="s">
        <v>630</v>
      </c>
      <c r="C625" s="214">
        <v>-0.13</v>
      </c>
      <c r="D625" s="214">
        <v>0.67</v>
      </c>
      <c r="E625">
        <v>9</v>
      </c>
      <c r="F625" t="s">
        <v>2022</v>
      </c>
      <c r="G625" t="s">
        <v>2021</v>
      </c>
    </row>
    <row r="626" spans="1:7" x14ac:dyDescent="0.2">
      <c r="A626" t="s">
        <v>2023</v>
      </c>
      <c r="B626" t="s">
        <v>630</v>
      </c>
      <c r="C626" s="214">
        <v>-0.14000000000000001</v>
      </c>
      <c r="D626" s="214">
        <v>0.57999999999999996</v>
      </c>
      <c r="E626">
        <v>7</v>
      </c>
      <c r="F626" t="s">
        <v>2024</v>
      </c>
      <c r="G626" t="s">
        <v>2025</v>
      </c>
    </row>
    <row r="627" spans="1:7" x14ac:dyDescent="0.2">
      <c r="A627" t="s">
        <v>2026</v>
      </c>
      <c r="B627" t="s">
        <v>630</v>
      </c>
      <c r="C627" s="214">
        <v>-0.14000000000000001</v>
      </c>
      <c r="D627" s="214">
        <v>0.57999999999999996</v>
      </c>
      <c r="E627">
        <v>6</v>
      </c>
      <c r="F627" t="s">
        <v>2027</v>
      </c>
      <c r="G627" t="s">
        <v>2028</v>
      </c>
    </row>
    <row r="628" spans="1:7" x14ac:dyDescent="0.2">
      <c r="A628" t="s">
        <v>2029</v>
      </c>
      <c r="B628" t="s">
        <v>630</v>
      </c>
      <c r="C628" s="214">
        <v>-0.14000000000000001</v>
      </c>
      <c r="D628" s="214">
        <v>0.59</v>
      </c>
      <c r="E628">
        <v>70</v>
      </c>
      <c r="F628" t="s">
        <v>2030</v>
      </c>
      <c r="G628" t="s">
        <v>2029</v>
      </c>
    </row>
    <row r="629" spans="1:7" x14ac:dyDescent="0.2">
      <c r="A629" t="s">
        <v>2031</v>
      </c>
      <c r="B629" t="s">
        <v>630</v>
      </c>
      <c r="C629" s="214">
        <v>-0.14000000000000001</v>
      </c>
      <c r="D629" s="214">
        <v>0.62</v>
      </c>
      <c r="E629">
        <v>10</v>
      </c>
      <c r="F629" t="s">
        <v>2032</v>
      </c>
      <c r="G629" t="s">
        <v>2031</v>
      </c>
    </row>
    <row r="630" spans="1:7" x14ac:dyDescent="0.2">
      <c r="A630" t="s">
        <v>2033</v>
      </c>
      <c r="B630" t="s">
        <v>630</v>
      </c>
      <c r="C630" s="214">
        <v>-0.14000000000000001</v>
      </c>
      <c r="D630" s="214">
        <v>0.62</v>
      </c>
      <c r="E630">
        <v>12</v>
      </c>
      <c r="F630" t="s">
        <v>2034</v>
      </c>
      <c r="G630" t="s">
        <v>2035</v>
      </c>
    </row>
    <row r="631" spans="1:7" x14ac:dyDescent="0.2">
      <c r="A631" t="s">
        <v>2036</v>
      </c>
      <c r="B631" t="s">
        <v>630</v>
      </c>
      <c r="C631" s="214">
        <v>-0.14000000000000001</v>
      </c>
      <c r="D631" s="214">
        <v>0.63</v>
      </c>
      <c r="E631">
        <v>5</v>
      </c>
      <c r="F631" t="s">
        <v>2037</v>
      </c>
      <c r="G631" t="s">
        <v>2036</v>
      </c>
    </row>
    <row r="632" spans="1:7" x14ac:dyDescent="0.2">
      <c r="A632" t="s">
        <v>2038</v>
      </c>
      <c r="B632" t="s">
        <v>630</v>
      </c>
      <c r="C632" s="214">
        <v>-0.15</v>
      </c>
      <c r="D632" s="214">
        <v>0.49</v>
      </c>
      <c r="E632">
        <v>48</v>
      </c>
      <c r="F632" t="s">
        <v>2039</v>
      </c>
      <c r="G632" t="s">
        <v>2038</v>
      </c>
    </row>
    <row r="633" spans="1:7" x14ac:dyDescent="0.2">
      <c r="A633" t="s">
        <v>2040</v>
      </c>
      <c r="B633" t="s">
        <v>630</v>
      </c>
      <c r="C633" s="214">
        <v>-0.15</v>
      </c>
      <c r="D633" s="214">
        <v>0.55000000000000004</v>
      </c>
      <c r="E633">
        <v>99</v>
      </c>
      <c r="F633" t="s">
        <v>2041</v>
      </c>
      <c r="G633" t="s">
        <v>2040</v>
      </c>
    </row>
    <row r="634" spans="1:7" x14ac:dyDescent="0.2">
      <c r="A634" t="s">
        <v>2042</v>
      </c>
      <c r="B634" t="s">
        <v>630</v>
      </c>
      <c r="C634" s="214">
        <v>-0.15</v>
      </c>
      <c r="D634" s="214">
        <v>0.56000000000000005</v>
      </c>
      <c r="E634">
        <v>39</v>
      </c>
      <c r="F634" t="s">
        <v>2043</v>
      </c>
      <c r="G634" t="s">
        <v>2042</v>
      </c>
    </row>
    <row r="635" spans="1:7" x14ac:dyDescent="0.2">
      <c r="A635" t="s">
        <v>2044</v>
      </c>
      <c r="B635" t="s">
        <v>630</v>
      </c>
      <c r="C635" s="214">
        <v>-0.15</v>
      </c>
      <c r="D635" s="214">
        <v>0.61</v>
      </c>
      <c r="E635">
        <v>19</v>
      </c>
      <c r="F635" t="s">
        <v>2045</v>
      </c>
      <c r="G635" t="s">
        <v>2046</v>
      </c>
    </row>
    <row r="636" spans="1:7" x14ac:dyDescent="0.2">
      <c r="A636" t="s">
        <v>2047</v>
      </c>
      <c r="B636" t="s">
        <v>630</v>
      </c>
      <c r="C636" s="214">
        <v>-0.16</v>
      </c>
      <c r="D636" s="214">
        <v>0.46</v>
      </c>
      <c r="E636">
        <v>168</v>
      </c>
      <c r="F636" t="s">
        <v>2048</v>
      </c>
      <c r="G636" t="s">
        <v>2047</v>
      </c>
    </row>
    <row r="637" spans="1:7" x14ac:dyDescent="0.2">
      <c r="A637" t="s">
        <v>2049</v>
      </c>
      <c r="B637" t="s">
        <v>630</v>
      </c>
      <c r="C637" s="214">
        <v>-0.16</v>
      </c>
      <c r="D637" s="214">
        <v>0.51</v>
      </c>
      <c r="E637">
        <v>23</v>
      </c>
      <c r="F637" t="s">
        <v>2050</v>
      </c>
      <c r="G637" t="s">
        <v>2051</v>
      </c>
    </row>
    <row r="638" spans="1:7" x14ac:dyDescent="0.2">
      <c r="A638" t="s">
        <v>2052</v>
      </c>
      <c r="B638" t="s">
        <v>630</v>
      </c>
      <c r="C638" s="214">
        <v>-0.16</v>
      </c>
      <c r="D638" s="214">
        <v>0.52</v>
      </c>
      <c r="E638">
        <v>15</v>
      </c>
      <c r="F638" t="s">
        <v>2053</v>
      </c>
      <c r="G638" t="s">
        <v>2052</v>
      </c>
    </row>
    <row r="639" spans="1:7" x14ac:dyDescent="0.2">
      <c r="A639" t="s">
        <v>2054</v>
      </c>
      <c r="B639" t="s">
        <v>630</v>
      </c>
      <c r="C639" s="214">
        <v>-0.16</v>
      </c>
      <c r="D639" s="214">
        <v>0.54</v>
      </c>
      <c r="E639">
        <v>6</v>
      </c>
      <c r="F639" t="s">
        <v>2055</v>
      </c>
      <c r="G639" t="s">
        <v>2054</v>
      </c>
    </row>
    <row r="640" spans="1:7" x14ac:dyDescent="0.2">
      <c r="A640" t="s">
        <v>2056</v>
      </c>
      <c r="B640" t="s">
        <v>630</v>
      </c>
      <c r="C640" s="214">
        <v>-0.16</v>
      </c>
      <c r="D640" s="214">
        <v>0.55000000000000004</v>
      </c>
      <c r="E640">
        <v>15</v>
      </c>
      <c r="F640" t="s">
        <v>2057</v>
      </c>
      <c r="G640" t="s">
        <v>2058</v>
      </c>
    </row>
    <row r="641" spans="1:7" x14ac:dyDescent="0.2">
      <c r="A641" t="s">
        <v>2059</v>
      </c>
      <c r="B641" t="s">
        <v>630</v>
      </c>
      <c r="C641" s="214">
        <v>-0.16</v>
      </c>
      <c r="D641" s="214">
        <v>0.56000000000000005</v>
      </c>
      <c r="E641">
        <v>46</v>
      </c>
      <c r="F641" t="s">
        <v>2060</v>
      </c>
      <c r="G641" t="s">
        <v>2059</v>
      </c>
    </row>
    <row r="642" spans="1:7" x14ac:dyDescent="0.2">
      <c r="A642" t="s">
        <v>2061</v>
      </c>
      <c r="B642" t="s">
        <v>630</v>
      </c>
      <c r="C642" s="214">
        <v>-0.16</v>
      </c>
      <c r="D642" s="214">
        <v>0.6</v>
      </c>
      <c r="E642">
        <v>11</v>
      </c>
      <c r="F642" t="s">
        <v>2062</v>
      </c>
      <c r="G642" t="s">
        <v>2063</v>
      </c>
    </row>
    <row r="643" spans="1:7" x14ac:dyDescent="0.2">
      <c r="A643" t="s">
        <v>2064</v>
      </c>
      <c r="B643" t="s">
        <v>630</v>
      </c>
      <c r="C643" s="214">
        <v>-0.17</v>
      </c>
      <c r="D643" s="214">
        <v>0.48</v>
      </c>
      <c r="E643">
        <v>66</v>
      </c>
      <c r="F643" t="s">
        <v>2065</v>
      </c>
      <c r="G643" t="s">
        <v>2064</v>
      </c>
    </row>
    <row r="644" spans="1:7" x14ac:dyDescent="0.2">
      <c r="A644" t="s">
        <v>2066</v>
      </c>
      <c r="B644" t="s">
        <v>630</v>
      </c>
      <c r="C644" s="214">
        <v>-0.17</v>
      </c>
      <c r="D644" s="214">
        <v>0.52</v>
      </c>
      <c r="E644">
        <v>46</v>
      </c>
      <c r="F644" t="s">
        <v>2067</v>
      </c>
      <c r="G644" t="s">
        <v>2066</v>
      </c>
    </row>
    <row r="645" spans="1:7" x14ac:dyDescent="0.2">
      <c r="A645" t="s">
        <v>2068</v>
      </c>
      <c r="B645" t="s">
        <v>630</v>
      </c>
      <c r="C645" s="214">
        <v>-0.17</v>
      </c>
      <c r="D645" s="214">
        <v>0.56000000000000005</v>
      </c>
      <c r="E645">
        <v>24</v>
      </c>
      <c r="F645" t="s">
        <v>2069</v>
      </c>
      <c r="G645" t="s">
        <v>2070</v>
      </c>
    </row>
    <row r="646" spans="1:7" x14ac:dyDescent="0.2">
      <c r="A646" t="s">
        <v>2071</v>
      </c>
      <c r="B646" t="s">
        <v>630</v>
      </c>
      <c r="C646" s="214">
        <v>-0.17</v>
      </c>
      <c r="D646" s="214">
        <v>0.56000000000000005</v>
      </c>
      <c r="E646">
        <v>24</v>
      </c>
      <c r="F646" t="s">
        <v>2069</v>
      </c>
      <c r="G646" t="s">
        <v>2072</v>
      </c>
    </row>
    <row r="647" spans="1:7" x14ac:dyDescent="0.2">
      <c r="A647" t="s">
        <v>2073</v>
      </c>
      <c r="B647" t="s">
        <v>630</v>
      </c>
      <c r="C647" s="214">
        <v>-0.17</v>
      </c>
      <c r="D647" s="214">
        <v>0.57999999999999996</v>
      </c>
      <c r="E647">
        <v>6</v>
      </c>
      <c r="F647" t="s">
        <v>2074</v>
      </c>
      <c r="G647" t="s">
        <v>2073</v>
      </c>
    </row>
    <row r="648" spans="1:7" x14ac:dyDescent="0.2">
      <c r="A648" t="s">
        <v>2075</v>
      </c>
      <c r="B648" t="s">
        <v>630</v>
      </c>
      <c r="C648" s="214">
        <v>-0.18</v>
      </c>
      <c r="D648" s="214">
        <v>0.48</v>
      </c>
      <c r="E648">
        <v>6</v>
      </c>
      <c r="F648" t="s">
        <v>2076</v>
      </c>
      <c r="G648" t="s">
        <v>2075</v>
      </c>
    </row>
    <row r="649" spans="1:7" x14ac:dyDescent="0.2">
      <c r="A649" t="s">
        <v>2077</v>
      </c>
      <c r="B649" t="s">
        <v>630</v>
      </c>
      <c r="C649" s="214">
        <v>-0.18</v>
      </c>
      <c r="D649" s="214">
        <v>0.49</v>
      </c>
      <c r="E649">
        <v>53</v>
      </c>
      <c r="F649" t="s">
        <v>2078</v>
      </c>
      <c r="G649" t="s">
        <v>2079</v>
      </c>
    </row>
    <row r="650" spans="1:7" x14ac:dyDescent="0.2">
      <c r="A650" t="s">
        <v>2080</v>
      </c>
      <c r="B650" t="s">
        <v>630</v>
      </c>
      <c r="C650" s="214">
        <v>-0.18</v>
      </c>
      <c r="D650" s="214">
        <v>0.5</v>
      </c>
      <c r="E650">
        <v>6</v>
      </c>
      <c r="F650" t="s">
        <v>2081</v>
      </c>
      <c r="G650" t="s">
        <v>2080</v>
      </c>
    </row>
    <row r="651" spans="1:7" x14ac:dyDescent="0.2">
      <c r="A651" t="s">
        <v>2082</v>
      </c>
      <c r="B651" t="s">
        <v>630</v>
      </c>
      <c r="C651" s="214">
        <v>-0.18</v>
      </c>
      <c r="D651" s="214">
        <v>0.52</v>
      </c>
      <c r="E651">
        <v>16</v>
      </c>
      <c r="F651" t="s">
        <v>2083</v>
      </c>
      <c r="G651" t="s">
        <v>2082</v>
      </c>
    </row>
    <row r="652" spans="1:7" x14ac:dyDescent="0.2">
      <c r="A652" t="s">
        <v>2084</v>
      </c>
      <c r="B652" t="s">
        <v>630</v>
      </c>
      <c r="C652" s="214">
        <v>-0.18</v>
      </c>
      <c r="D652" s="214">
        <v>0.52</v>
      </c>
      <c r="E652">
        <v>30</v>
      </c>
      <c r="F652" t="s">
        <v>2085</v>
      </c>
      <c r="G652" t="s">
        <v>2086</v>
      </c>
    </row>
    <row r="653" spans="1:7" x14ac:dyDescent="0.2">
      <c r="A653" t="s">
        <v>2087</v>
      </c>
      <c r="B653" t="s">
        <v>630</v>
      </c>
      <c r="C653" s="214">
        <v>-0.18</v>
      </c>
      <c r="D653" s="214">
        <v>0.56999999999999995</v>
      </c>
      <c r="E653">
        <v>7</v>
      </c>
      <c r="F653" t="s">
        <v>2088</v>
      </c>
      <c r="G653" t="s">
        <v>2087</v>
      </c>
    </row>
    <row r="654" spans="1:7" x14ac:dyDescent="0.2">
      <c r="A654" t="s">
        <v>2089</v>
      </c>
      <c r="B654" t="s">
        <v>630</v>
      </c>
      <c r="C654" s="214">
        <v>-0.19</v>
      </c>
      <c r="D654" s="214">
        <v>0.4</v>
      </c>
      <c r="E654">
        <v>6</v>
      </c>
      <c r="F654" t="s">
        <v>2090</v>
      </c>
      <c r="G654" t="s">
        <v>2091</v>
      </c>
    </row>
    <row r="655" spans="1:7" x14ac:dyDescent="0.2">
      <c r="A655" t="s">
        <v>2092</v>
      </c>
      <c r="B655" t="s">
        <v>630</v>
      </c>
      <c r="C655" s="214">
        <v>-0.19</v>
      </c>
      <c r="D655" s="214">
        <v>0.4</v>
      </c>
      <c r="E655">
        <v>6</v>
      </c>
      <c r="F655" t="s">
        <v>2090</v>
      </c>
      <c r="G655" t="s">
        <v>2092</v>
      </c>
    </row>
    <row r="656" spans="1:7" x14ac:dyDescent="0.2">
      <c r="A656" t="s">
        <v>2093</v>
      </c>
      <c r="B656" t="s">
        <v>630</v>
      </c>
      <c r="C656" s="214">
        <v>-0.19</v>
      </c>
      <c r="D656" s="214">
        <v>0.4</v>
      </c>
      <c r="E656">
        <v>6</v>
      </c>
      <c r="F656" t="s">
        <v>2094</v>
      </c>
      <c r="G656" t="s">
        <v>2093</v>
      </c>
    </row>
    <row r="657" spans="1:7" x14ac:dyDescent="0.2">
      <c r="A657" t="s">
        <v>2095</v>
      </c>
      <c r="B657" t="s">
        <v>630</v>
      </c>
      <c r="C657" s="214">
        <v>-0.19</v>
      </c>
      <c r="D657" s="214">
        <v>0.42</v>
      </c>
      <c r="E657">
        <v>52</v>
      </c>
      <c r="F657" t="s">
        <v>2096</v>
      </c>
      <c r="G657" t="s">
        <v>2095</v>
      </c>
    </row>
    <row r="658" spans="1:7" x14ac:dyDescent="0.2">
      <c r="A658" t="s">
        <v>2097</v>
      </c>
      <c r="B658" t="s">
        <v>630</v>
      </c>
      <c r="C658" s="214">
        <v>-0.19</v>
      </c>
      <c r="D658" s="214">
        <v>0.46</v>
      </c>
      <c r="E658">
        <v>50</v>
      </c>
      <c r="F658" t="s">
        <v>2098</v>
      </c>
      <c r="G658" t="s">
        <v>2097</v>
      </c>
    </row>
    <row r="659" spans="1:7" x14ac:dyDescent="0.2">
      <c r="A659" t="s">
        <v>2099</v>
      </c>
      <c r="B659" t="s">
        <v>630</v>
      </c>
      <c r="C659" s="214">
        <v>-0.19</v>
      </c>
      <c r="D659" s="214">
        <v>0.51</v>
      </c>
      <c r="E659">
        <v>16</v>
      </c>
      <c r="F659" t="s">
        <v>2100</v>
      </c>
      <c r="G659" t="s">
        <v>2099</v>
      </c>
    </row>
    <row r="660" spans="1:7" x14ac:dyDescent="0.2">
      <c r="A660" t="s">
        <v>2101</v>
      </c>
      <c r="B660" t="s">
        <v>630</v>
      </c>
      <c r="C660" s="214">
        <v>-0.19</v>
      </c>
      <c r="D660" s="214">
        <v>0.51</v>
      </c>
      <c r="E660">
        <v>6</v>
      </c>
      <c r="F660" t="s">
        <v>2102</v>
      </c>
      <c r="G660" t="s">
        <v>2101</v>
      </c>
    </row>
    <row r="661" spans="1:7" x14ac:dyDescent="0.2">
      <c r="A661" t="s">
        <v>2103</v>
      </c>
      <c r="B661" t="s">
        <v>630</v>
      </c>
      <c r="C661" s="214">
        <v>-0.19</v>
      </c>
      <c r="D661" s="214">
        <v>0.53</v>
      </c>
      <c r="E661">
        <v>9</v>
      </c>
      <c r="F661" t="s">
        <v>2104</v>
      </c>
      <c r="G661" t="s">
        <v>2103</v>
      </c>
    </row>
    <row r="662" spans="1:7" x14ac:dyDescent="0.2">
      <c r="A662" t="s">
        <v>2105</v>
      </c>
      <c r="B662" t="s">
        <v>630</v>
      </c>
      <c r="C662" s="214">
        <v>-0.19</v>
      </c>
      <c r="D662" s="214">
        <v>0.54</v>
      </c>
      <c r="E662">
        <v>7</v>
      </c>
      <c r="F662" t="s">
        <v>2106</v>
      </c>
      <c r="G662" t="s">
        <v>2107</v>
      </c>
    </row>
    <row r="663" spans="1:7" x14ac:dyDescent="0.2">
      <c r="A663" t="s">
        <v>2108</v>
      </c>
      <c r="B663" t="s">
        <v>630</v>
      </c>
      <c r="C663" s="214">
        <v>-0.2</v>
      </c>
      <c r="D663" s="214">
        <v>0.42</v>
      </c>
      <c r="E663">
        <v>148</v>
      </c>
      <c r="F663" t="s">
        <v>2109</v>
      </c>
      <c r="G663" t="s">
        <v>2108</v>
      </c>
    </row>
    <row r="664" spans="1:7" x14ac:dyDescent="0.2">
      <c r="A664" t="s">
        <v>2110</v>
      </c>
      <c r="B664" t="s">
        <v>630</v>
      </c>
      <c r="C664" s="214">
        <v>-0.2</v>
      </c>
      <c r="D664" s="214">
        <v>0.42</v>
      </c>
      <c r="E664">
        <v>40</v>
      </c>
      <c r="F664" t="s">
        <v>2111</v>
      </c>
      <c r="G664" t="s">
        <v>2112</v>
      </c>
    </row>
    <row r="665" spans="1:7" x14ac:dyDescent="0.2">
      <c r="A665" t="s">
        <v>2113</v>
      </c>
      <c r="B665" t="s">
        <v>630</v>
      </c>
      <c r="C665" s="214">
        <v>-0.2</v>
      </c>
      <c r="D665" s="214">
        <v>0.42</v>
      </c>
      <c r="E665">
        <v>40</v>
      </c>
      <c r="F665" t="s">
        <v>2111</v>
      </c>
      <c r="G665" t="s">
        <v>2114</v>
      </c>
    </row>
    <row r="666" spans="1:7" x14ac:dyDescent="0.2">
      <c r="A666" t="s">
        <v>2115</v>
      </c>
      <c r="B666" t="s">
        <v>630</v>
      </c>
      <c r="C666" s="214">
        <v>-0.2</v>
      </c>
      <c r="D666" s="214">
        <v>0.42</v>
      </c>
      <c r="E666">
        <v>40</v>
      </c>
      <c r="F666" t="s">
        <v>2111</v>
      </c>
      <c r="G666" t="s">
        <v>2116</v>
      </c>
    </row>
    <row r="667" spans="1:7" x14ac:dyDescent="0.2">
      <c r="A667" t="s">
        <v>2117</v>
      </c>
      <c r="B667" t="s">
        <v>630</v>
      </c>
      <c r="C667" s="214">
        <v>-0.2</v>
      </c>
      <c r="D667" s="214">
        <v>0.42</v>
      </c>
      <c r="E667">
        <v>40</v>
      </c>
      <c r="F667" t="s">
        <v>2111</v>
      </c>
      <c r="G667" t="s">
        <v>2118</v>
      </c>
    </row>
    <row r="668" spans="1:7" x14ac:dyDescent="0.2">
      <c r="A668" t="s">
        <v>2119</v>
      </c>
      <c r="B668" t="s">
        <v>630</v>
      </c>
      <c r="C668" s="214">
        <v>-0.2</v>
      </c>
      <c r="D668" s="214">
        <v>0.43</v>
      </c>
      <c r="E668">
        <v>6</v>
      </c>
      <c r="F668" t="s">
        <v>2120</v>
      </c>
      <c r="G668" t="s">
        <v>2119</v>
      </c>
    </row>
    <row r="669" spans="1:7" x14ac:dyDescent="0.2">
      <c r="A669" t="s">
        <v>2121</v>
      </c>
      <c r="B669" t="s">
        <v>630</v>
      </c>
      <c r="C669" s="214">
        <v>-0.2</v>
      </c>
      <c r="D669" s="214">
        <v>0.44</v>
      </c>
      <c r="E669">
        <v>12</v>
      </c>
      <c r="F669" t="s">
        <v>2122</v>
      </c>
      <c r="G669" t="s">
        <v>2121</v>
      </c>
    </row>
    <row r="670" spans="1:7" x14ac:dyDescent="0.2">
      <c r="A670" t="s">
        <v>2123</v>
      </c>
      <c r="B670" t="s">
        <v>630</v>
      </c>
      <c r="C670" s="214">
        <v>-0.2</v>
      </c>
      <c r="D670" s="214">
        <v>0.44</v>
      </c>
      <c r="E670">
        <v>29</v>
      </c>
      <c r="F670" t="s">
        <v>2124</v>
      </c>
      <c r="G670" t="s">
        <v>2125</v>
      </c>
    </row>
    <row r="671" spans="1:7" x14ac:dyDescent="0.2">
      <c r="A671" t="s">
        <v>2126</v>
      </c>
      <c r="B671" t="s">
        <v>630</v>
      </c>
      <c r="C671" s="214">
        <v>-0.2</v>
      </c>
      <c r="D671" s="214">
        <v>0.45</v>
      </c>
      <c r="E671">
        <v>33</v>
      </c>
      <c r="F671" t="s">
        <v>2127</v>
      </c>
      <c r="G671" t="s">
        <v>2128</v>
      </c>
    </row>
    <row r="672" spans="1:7" x14ac:dyDescent="0.2">
      <c r="A672" t="s">
        <v>2129</v>
      </c>
      <c r="B672" t="s">
        <v>630</v>
      </c>
      <c r="C672" s="214">
        <v>-0.2</v>
      </c>
      <c r="D672" s="214">
        <v>0.49</v>
      </c>
      <c r="E672">
        <v>26</v>
      </c>
      <c r="F672" t="s">
        <v>2130</v>
      </c>
      <c r="G672" t="s">
        <v>2129</v>
      </c>
    </row>
    <row r="673" spans="1:7" x14ac:dyDescent="0.2">
      <c r="A673" t="s">
        <v>2131</v>
      </c>
      <c r="B673" t="s">
        <v>630</v>
      </c>
      <c r="C673" s="214">
        <v>-0.21</v>
      </c>
      <c r="D673" s="214">
        <v>0.38</v>
      </c>
      <c r="E673">
        <v>12</v>
      </c>
      <c r="F673" t="s">
        <v>2132</v>
      </c>
      <c r="G673" t="s">
        <v>2131</v>
      </c>
    </row>
    <row r="674" spans="1:7" x14ac:dyDescent="0.2">
      <c r="A674" t="s">
        <v>2133</v>
      </c>
      <c r="B674" t="s">
        <v>630</v>
      </c>
      <c r="C674" s="214">
        <v>-0.21</v>
      </c>
      <c r="D674" s="214">
        <v>0.41</v>
      </c>
      <c r="E674">
        <v>27</v>
      </c>
      <c r="F674" t="s">
        <v>2134</v>
      </c>
      <c r="G674" t="s">
        <v>2133</v>
      </c>
    </row>
    <row r="675" spans="1:7" x14ac:dyDescent="0.2">
      <c r="A675" t="s">
        <v>2135</v>
      </c>
      <c r="B675" t="s">
        <v>630</v>
      </c>
      <c r="C675" s="214">
        <v>-0.21</v>
      </c>
      <c r="D675" s="214">
        <v>0.41</v>
      </c>
      <c r="E675">
        <v>21</v>
      </c>
      <c r="F675" t="s">
        <v>2136</v>
      </c>
      <c r="G675" t="s">
        <v>2135</v>
      </c>
    </row>
    <row r="676" spans="1:7" x14ac:dyDescent="0.2">
      <c r="A676" t="s">
        <v>2137</v>
      </c>
      <c r="B676" t="s">
        <v>630</v>
      </c>
      <c r="C676" s="214">
        <v>-0.21</v>
      </c>
      <c r="D676" s="214">
        <v>0.43</v>
      </c>
      <c r="E676">
        <v>39</v>
      </c>
      <c r="F676" t="s">
        <v>2138</v>
      </c>
      <c r="G676" t="s">
        <v>2137</v>
      </c>
    </row>
    <row r="677" spans="1:7" x14ac:dyDescent="0.2">
      <c r="A677" t="s">
        <v>2139</v>
      </c>
      <c r="B677" t="s">
        <v>630</v>
      </c>
      <c r="C677" s="214">
        <v>-0.21</v>
      </c>
      <c r="D677" s="214">
        <v>0.46</v>
      </c>
      <c r="E677">
        <v>22</v>
      </c>
      <c r="F677" t="s">
        <v>2140</v>
      </c>
      <c r="G677" t="s">
        <v>2139</v>
      </c>
    </row>
    <row r="678" spans="1:7" x14ac:dyDescent="0.2">
      <c r="A678" t="s">
        <v>2141</v>
      </c>
      <c r="B678" t="s">
        <v>630</v>
      </c>
      <c r="C678" s="214">
        <v>-0.21</v>
      </c>
      <c r="D678" s="214">
        <v>0.48</v>
      </c>
      <c r="E678">
        <v>32</v>
      </c>
      <c r="F678" t="s">
        <v>2142</v>
      </c>
      <c r="G678" t="s">
        <v>2143</v>
      </c>
    </row>
    <row r="679" spans="1:7" x14ac:dyDescent="0.2">
      <c r="A679" t="s">
        <v>2144</v>
      </c>
      <c r="B679" t="s">
        <v>630</v>
      </c>
      <c r="C679" s="214">
        <v>-0.22</v>
      </c>
      <c r="D679" s="214">
        <v>0.32</v>
      </c>
      <c r="E679">
        <v>199</v>
      </c>
      <c r="F679" t="s">
        <v>2145</v>
      </c>
      <c r="G679" t="s">
        <v>2144</v>
      </c>
    </row>
    <row r="680" spans="1:7" x14ac:dyDescent="0.2">
      <c r="A680" t="s">
        <v>2146</v>
      </c>
      <c r="B680" t="s">
        <v>630</v>
      </c>
      <c r="C680" s="214">
        <v>-0.22</v>
      </c>
      <c r="D680" s="214">
        <v>0.42</v>
      </c>
      <c r="E680">
        <v>36</v>
      </c>
      <c r="F680" t="s">
        <v>2147</v>
      </c>
      <c r="G680" t="s">
        <v>2146</v>
      </c>
    </row>
    <row r="681" spans="1:7" x14ac:dyDescent="0.2">
      <c r="A681" t="s">
        <v>2148</v>
      </c>
      <c r="B681" t="s">
        <v>630</v>
      </c>
      <c r="C681" s="214">
        <v>-0.22</v>
      </c>
      <c r="D681" s="214">
        <v>0.43</v>
      </c>
      <c r="E681">
        <v>8</v>
      </c>
      <c r="F681" t="s">
        <v>2149</v>
      </c>
      <c r="G681" t="s">
        <v>2148</v>
      </c>
    </row>
    <row r="682" spans="1:7" x14ac:dyDescent="0.2">
      <c r="A682" t="s">
        <v>2150</v>
      </c>
      <c r="B682" t="s">
        <v>630</v>
      </c>
      <c r="C682" s="214">
        <v>-0.22</v>
      </c>
      <c r="D682" s="214">
        <v>0.43</v>
      </c>
      <c r="E682">
        <v>8</v>
      </c>
      <c r="F682" t="s">
        <v>2149</v>
      </c>
      <c r="G682" t="s">
        <v>2150</v>
      </c>
    </row>
    <row r="683" spans="1:7" x14ac:dyDescent="0.2">
      <c r="A683" t="s">
        <v>2151</v>
      </c>
      <c r="B683" t="s">
        <v>630</v>
      </c>
      <c r="C683" s="214">
        <v>-0.22</v>
      </c>
      <c r="D683" s="214">
        <v>0.43</v>
      </c>
      <c r="E683">
        <v>8</v>
      </c>
      <c r="F683" t="s">
        <v>2152</v>
      </c>
      <c r="G683" t="s">
        <v>2151</v>
      </c>
    </row>
    <row r="684" spans="1:7" x14ac:dyDescent="0.2">
      <c r="A684" t="s">
        <v>2153</v>
      </c>
      <c r="B684" t="s">
        <v>630</v>
      </c>
      <c r="C684" s="214">
        <v>-0.22</v>
      </c>
      <c r="D684" s="214">
        <v>0.43</v>
      </c>
      <c r="E684">
        <v>8</v>
      </c>
      <c r="F684" t="s">
        <v>2152</v>
      </c>
      <c r="G684" t="s">
        <v>2153</v>
      </c>
    </row>
    <row r="685" spans="1:7" x14ac:dyDescent="0.2">
      <c r="A685" t="s">
        <v>2154</v>
      </c>
      <c r="B685" t="s">
        <v>630</v>
      </c>
      <c r="C685" s="214">
        <v>-0.22</v>
      </c>
      <c r="D685" s="214">
        <v>0.48</v>
      </c>
      <c r="E685">
        <v>12</v>
      </c>
      <c r="F685" t="s">
        <v>2155</v>
      </c>
      <c r="G685" t="s">
        <v>2154</v>
      </c>
    </row>
    <row r="686" spans="1:7" x14ac:dyDescent="0.2">
      <c r="A686" t="s">
        <v>2156</v>
      </c>
      <c r="B686" t="s">
        <v>630</v>
      </c>
      <c r="C686" s="214">
        <v>-0.23</v>
      </c>
      <c r="D686" s="214">
        <v>0.32</v>
      </c>
      <c r="E686">
        <v>20</v>
      </c>
      <c r="F686" t="s">
        <v>2157</v>
      </c>
      <c r="G686" t="s">
        <v>2156</v>
      </c>
    </row>
    <row r="687" spans="1:7" x14ac:dyDescent="0.2">
      <c r="A687" t="s">
        <v>2158</v>
      </c>
      <c r="B687" t="s">
        <v>630</v>
      </c>
      <c r="C687" s="214">
        <v>-0.23</v>
      </c>
      <c r="D687" s="214">
        <v>0.33</v>
      </c>
      <c r="E687">
        <v>10</v>
      </c>
      <c r="F687" t="s">
        <v>2159</v>
      </c>
      <c r="G687" t="s">
        <v>2158</v>
      </c>
    </row>
    <row r="688" spans="1:7" x14ac:dyDescent="0.2">
      <c r="A688" t="s">
        <v>2160</v>
      </c>
      <c r="B688" t="s">
        <v>630</v>
      </c>
      <c r="C688" s="214">
        <v>-0.23</v>
      </c>
      <c r="D688" s="214">
        <v>0.35</v>
      </c>
      <c r="E688">
        <v>20</v>
      </c>
      <c r="F688" t="s">
        <v>2161</v>
      </c>
      <c r="G688" t="s">
        <v>2162</v>
      </c>
    </row>
    <row r="689" spans="1:7" x14ac:dyDescent="0.2">
      <c r="A689" t="s">
        <v>2163</v>
      </c>
      <c r="B689" t="s">
        <v>630</v>
      </c>
      <c r="C689" s="214">
        <v>-0.23</v>
      </c>
      <c r="D689" s="214">
        <v>0.35</v>
      </c>
      <c r="E689">
        <v>39</v>
      </c>
      <c r="F689" t="s">
        <v>2164</v>
      </c>
      <c r="G689" t="s">
        <v>2165</v>
      </c>
    </row>
    <row r="690" spans="1:7" x14ac:dyDescent="0.2">
      <c r="A690" t="s">
        <v>2166</v>
      </c>
      <c r="B690" t="s">
        <v>630</v>
      </c>
      <c r="C690" s="214">
        <v>-0.23</v>
      </c>
      <c r="D690" s="214">
        <v>0.35</v>
      </c>
      <c r="E690">
        <v>39</v>
      </c>
      <c r="F690" t="s">
        <v>2164</v>
      </c>
      <c r="G690" t="s">
        <v>2167</v>
      </c>
    </row>
    <row r="691" spans="1:7" x14ac:dyDescent="0.2">
      <c r="A691" t="s">
        <v>2168</v>
      </c>
      <c r="B691" t="s">
        <v>630</v>
      </c>
      <c r="C691" s="214">
        <v>-0.23</v>
      </c>
      <c r="D691" s="214">
        <v>0.35</v>
      </c>
      <c r="E691">
        <v>39</v>
      </c>
      <c r="F691" t="s">
        <v>2164</v>
      </c>
      <c r="G691" t="s">
        <v>2168</v>
      </c>
    </row>
    <row r="692" spans="1:7" x14ac:dyDescent="0.2">
      <c r="A692" t="s">
        <v>2169</v>
      </c>
      <c r="B692" t="s">
        <v>630</v>
      </c>
      <c r="C692" s="214">
        <v>-0.23</v>
      </c>
      <c r="D692" s="214">
        <v>0.35</v>
      </c>
      <c r="E692">
        <v>39</v>
      </c>
      <c r="F692" t="s">
        <v>2164</v>
      </c>
      <c r="G692" t="s">
        <v>2170</v>
      </c>
    </row>
    <row r="693" spans="1:7" x14ac:dyDescent="0.2">
      <c r="A693" t="s">
        <v>2171</v>
      </c>
      <c r="B693" t="s">
        <v>630</v>
      </c>
      <c r="C693" s="214">
        <v>-0.23</v>
      </c>
      <c r="D693" s="214">
        <v>0.36</v>
      </c>
      <c r="E693">
        <v>8</v>
      </c>
      <c r="F693" t="s">
        <v>2172</v>
      </c>
      <c r="G693" t="s">
        <v>2171</v>
      </c>
    </row>
    <row r="694" spans="1:7" x14ac:dyDescent="0.2">
      <c r="A694" t="s">
        <v>2173</v>
      </c>
      <c r="B694" t="s">
        <v>630</v>
      </c>
      <c r="C694" s="214">
        <v>-0.23</v>
      </c>
      <c r="D694" s="214">
        <v>0.36</v>
      </c>
      <c r="E694">
        <v>13</v>
      </c>
      <c r="F694" t="s">
        <v>2174</v>
      </c>
      <c r="G694" t="s">
        <v>2175</v>
      </c>
    </row>
    <row r="695" spans="1:7" x14ac:dyDescent="0.2">
      <c r="A695" t="s">
        <v>2176</v>
      </c>
      <c r="B695" t="s">
        <v>630</v>
      </c>
      <c r="C695" s="214">
        <v>-0.23</v>
      </c>
      <c r="D695" s="214">
        <v>0.37</v>
      </c>
      <c r="E695">
        <v>24</v>
      </c>
      <c r="F695" t="s">
        <v>2177</v>
      </c>
      <c r="G695" t="s">
        <v>2178</v>
      </c>
    </row>
    <row r="696" spans="1:7" x14ac:dyDescent="0.2">
      <c r="A696" t="s">
        <v>2179</v>
      </c>
      <c r="B696" t="s">
        <v>630</v>
      </c>
      <c r="C696" s="214">
        <v>-0.23</v>
      </c>
      <c r="D696" s="214">
        <v>0.37</v>
      </c>
      <c r="E696">
        <v>24</v>
      </c>
      <c r="F696" t="s">
        <v>2177</v>
      </c>
      <c r="G696" t="s">
        <v>2179</v>
      </c>
    </row>
    <row r="697" spans="1:7" x14ac:dyDescent="0.2">
      <c r="A697" t="s">
        <v>2180</v>
      </c>
      <c r="B697" t="s">
        <v>630</v>
      </c>
      <c r="C697" s="214">
        <v>-0.23</v>
      </c>
      <c r="D697" s="214">
        <v>0.37</v>
      </c>
      <c r="E697">
        <v>31</v>
      </c>
      <c r="F697" t="s">
        <v>2181</v>
      </c>
      <c r="G697" t="s">
        <v>2182</v>
      </c>
    </row>
    <row r="698" spans="1:7" x14ac:dyDescent="0.2">
      <c r="A698" t="s">
        <v>2183</v>
      </c>
      <c r="B698" t="s">
        <v>630</v>
      </c>
      <c r="C698" s="214">
        <v>-0.23</v>
      </c>
      <c r="D698" s="214">
        <v>0.37</v>
      </c>
      <c r="E698">
        <v>14</v>
      </c>
      <c r="F698" t="s">
        <v>2184</v>
      </c>
      <c r="G698" t="s">
        <v>2183</v>
      </c>
    </row>
    <row r="699" spans="1:7" x14ac:dyDescent="0.2">
      <c r="A699" t="s">
        <v>2185</v>
      </c>
      <c r="B699" t="s">
        <v>630</v>
      </c>
      <c r="C699" s="214">
        <v>-0.23</v>
      </c>
      <c r="D699" s="214">
        <v>0.37</v>
      </c>
      <c r="E699">
        <v>10</v>
      </c>
      <c r="F699" t="s">
        <v>2186</v>
      </c>
      <c r="G699" t="s">
        <v>2185</v>
      </c>
    </row>
    <row r="700" spans="1:7" x14ac:dyDescent="0.2">
      <c r="A700" t="s">
        <v>2187</v>
      </c>
      <c r="B700" t="s">
        <v>630</v>
      </c>
      <c r="C700" s="214">
        <v>-0.23</v>
      </c>
      <c r="D700" s="214">
        <v>0.41</v>
      </c>
      <c r="E700">
        <v>13</v>
      </c>
      <c r="F700" t="s">
        <v>2188</v>
      </c>
      <c r="G700" t="s">
        <v>2187</v>
      </c>
    </row>
    <row r="701" spans="1:7" x14ac:dyDescent="0.2">
      <c r="A701" t="s">
        <v>2189</v>
      </c>
      <c r="B701" t="s">
        <v>630</v>
      </c>
      <c r="C701" s="214">
        <v>-0.23</v>
      </c>
      <c r="D701" s="214">
        <v>0.41</v>
      </c>
      <c r="E701">
        <v>5</v>
      </c>
      <c r="F701" t="s">
        <v>2190</v>
      </c>
      <c r="G701" t="s">
        <v>2189</v>
      </c>
    </row>
    <row r="702" spans="1:7" x14ac:dyDescent="0.2">
      <c r="A702" t="s">
        <v>2191</v>
      </c>
      <c r="B702" t="s">
        <v>630</v>
      </c>
      <c r="C702" s="214">
        <v>-0.23</v>
      </c>
      <c r="D702" s="214">
        <v>0.41</v>
      </c>
      <c r="E702">
        <v>8</v>
      </c>
      <c r="F702" t="s">
        <v>2192</v>
      </c>
      <c r="G702" t="s">
        <v>2193</v>
      </c>
    </row>
    <row r="703" spans="1:7" x14ac:dyDescent="0.2">
      <c r="A703" t="s">
        <v>2194</v>
      </c>
      <c r="B703" t="s">
        <v>630</v>
      </c>
      <c r="C703" s="214">
        <v>-0.23</v>
      </c>
      <c r="D703" s="214">
        <v>0.43</v>
      </c>
      <c r="E703">
        <v>36</v>
      </c>
      <c r="F703" t="s">
        <v>2195</v>
      </c>
      <c r="G703" t="s">
        <v>2194</v>
      </c>
    </row>
    <row r="704" spans="1:7" x14ac:dyDescent="0.2">
      <c r="A704" t="s">
        <v>2196</v>
      </c>
      <c r="B704" t="s">
        <v>630</v>
      </c>
      <c r="C704" s="214">
        <v>-0.23</v>
      </c>
      <c r="D704" s="214">
        <v>0.44</v>
      </c>
      <c r="E704">
        <v>5</v>
      </c>
      <c r="F704" t="s">
        <v>2197</v>
      </c>
      <c r="G704" t="s">
        <v>2198</v>
      </c>
    </row>
    <row r="705" spans="1:7" x14ac:dyDescent="0.2">
      <c r="A705" t="s">
        <v>2199</v>
      </c>
      <c r="B705" t="s">
        <v>630</v>
      </c>
      <c r="C705" s="214">
        <v>-0.23</v>
      </c>
      <c r="D705" s="214">
        <v>0.46</v>
      </c>
      <c r="E705">
        <v>10</v>
      </c>
      <c r="F705" t="s">
        <v>2200</v>
      </c>
      <c r="G705" t="s">
        <v>2199</v>
      </c>
    </row>
    <row r="706" spans="1:7" x14ac:dyDescent="0.2">
      <c r="A706" t="s">
        <v>2201</v>
      </c>
      <c r="B706" t="s">
        <v>630</v>
      </c>
      <c r="C706" s="214">
        <v>-0.23</v>
      </c>
      <c r="D706" s="214">
        <v>0.46</v>
      </c>
      <c r="E706">
        <v>10</v>
      </c>
      <c r="F706" t="s">
        <v>2200</v>
      </c>
      <c r="G706" t="s">
        <v>2201</v>
      </c>
    </row>
    <row r="707" spans="1:7" x14ac:dyDescent="0.2">
      <c r="A707" t="s">
        <v>2202</v>
      </c>
      <c r="B707" t="s">
        <v>630</v>
      </c>
      <c r="C707" s="214">
        <v>-0.24</v>
      </c>
      <c r="D707" s="214">
        <v>0.31</v>
      </c>
      <c r="E707">
        <v>62</v>
      </c>
      <c r="F707" t="s">
        <v>2203</v>
      </c>
      <c r="G707" t="s">
        <v>2202</v>
      </c>
    </row>
    <row r="708" spans="1:7" x14ac:dyDescent="0.2">
      <c r="A708" t="s">
        <v>2204</v>
      </c>
      <c r="B708" t="s">
        <v>630</v>
      </c>
      <c r="C708" s="214">
        <v>-0.24</v>
      </c>
      <c r="D708" s="214">
        <v>0.33</v>
      </c>
      <c r="E708">
        <v>12</v>
      </c>
      <c r="F708" t="s">
        <v>2205</v>
      </c>
      <c r="G708" t="s">
        <v>2204</v>
      </c>
    </row>
    <row r="709" spans="1:7" x14ac:dyDescent="0.2">
      <c r="A709" t="s">
        <v>2206</v>
      </c>
      <c r="B709" t="s">
        <v>630</v>
      </c>
      <c r="C709" s="214">
        <v>-0.24</v>
      </c>
      <c r="D709" s="214">
        <v>0.36</v>
      </c>
      <c r="E709">
        <v>5</v>
      </c>
      <c r="F709" t="s">
        <v>2207</v>
      </c>
      <c r="G709" t="s">
        <v>2206</v>
      </c>
    </row>
    <row r="710" spans="1:7" x14ac:dyDescent="0.2">
      <c r="A710" t="s">
        <v>2208</v>
      </c>
      <c r="B710" t="s">
        <v>630</v>
      </c>
      <c r="C710" s="214">
        <v>-0.24</v>
      </c>
      <c r="D710" s="214">
        <v>0.38</v>
      </c>
      <c r="E710">
        <v>35</v>
      </c>
      <c r="F710" t="s">
        <v>2209</v>
      </c>
      <c r="G710" t="s">
        <v>2208</v>
      </c>
    </row>
    <row r="711" spans="1:7" x14ac:dyDescent="0.2">
      <c r="A711" t="s">
        <v>2210</v>
      </c>
      <c r="B711" t="s">
        <v>630</v>
      </c>
      <c r="C711" s="214">
        <v>-0.24</v>
      </c>
      <c r="D711" s="214">
        <v>0.38</v>
      </c>
      <c r="E711">
        <v>41</v>
      </c>
      <c r="F711" t="s">
        <v>2211</v>
      </c>
      <c r="G711" t="s">
        <v>2210</v>
      </c>
    </row>
    <row r="712" spans="1:7" x14ac:dyDescent="0.2">
      <c r="A712" t="s">
        <v>2212</v>
      </c>
      <c r="B712" t="s">
        <v>630</v>
      </c>
      <c r="C712" s="214">
        <v>-0.24</v>
      </c>
      <c r="D712" s="214">
        <v>0.38</v>
      </c>
      <c r="E712">
        <v>27</v>
      </c>
      <c r="F712" t="s">
        <v>2213</v>
      </c>
      <c r="G712" t="s">
        <v>2212</v>
      </c>
    </row>
    <row r="713" spans="1:7" x14ac:dyDescent="0.2">
      <c r="A713" t="s">
        <v>2214</v>
      </c>
      <c r="B713" t="s">
        <v>630</v>
      </c>
      <c r="C713" s="214">
        <v>-0.24</v>
      </c>
      <c r="D713" s="214">
        <v>0.4</v>
      </c>
      <c r="E713">
        <v>7</v>
      </c>
      <c r="F713" t="s">
        <v>2215</v>
      </c>
      <c r="G713" t="s">
        <v>2216</v>
      </c>
    </row>
    <row r="714" spans="1:7" x14ac:dyDescent="0.2">
      <c r="A714" t="s">
        <v>2217</v>
      </c>
      <c r="B714" t="s">
        <v>630</v>
      </c>
      <c r="C714" s="214">
        <v>-0.25</v>
      </c>
      <c r="D714" s="214">
        <v>0.25</v>
      </c>
      <c r="E714">
        <v>42</v>
      </c>
      <c r="F714" t="s">
        <v>2218</v>
      </c>
      <c r="G714" t="s">
        <v>2217</v>
      </c>
    </row>
    <row r="715" spans="1:7" x14ac:dyDescent="0.2">
      <c r="A715" t="s">
        <v>2219</v>
      </c>
      <c r="B715" t="s">
        <v>630</v>
      </c>
      <c r="C715" s="214">
        <v>-0.25</v>
      </c>
      <c r="D715" s="214">
        <v>0.25</v>
      </c>
      <c r="E715">
        <v>5</v>
      </c>
      <c r="F715" t="s">
        <v>2220</v>
      </c>
      <c r="G715" t="s">
        <v>2221</v>
      </c>
    </row>
    <row r="716" spans="1:7" x14ac:dyDescent="0.2">
      <c r="A716" t="s">
        <v>2222</v>
      </c>
      <c r="B716" t="s">
        <v>630</v>
      </c>
      <c r="C716" s="214">
        <v>-0.25</v>
      </c>
      <c r="D716" s="214">
        <v>0.3</v>
      </c>
      <c r="E716">
        <v>44</v>
      </c>
      <c r="F716" t="s">
        <v>2223</v>
      </c>
      <c r="G716" t="s">
        <v>2222</v>
      </c>
    </row>
    <row r="717" spans="1:7" x14ac:dyDescent="0.2">
      <c r="A717" t="s">
        <v>2224</v>
      </c>
      <c r="B717" t="s">
        <v>630</v>
      </c>
      <c r="C717" s="214">
        <v>-0.25</v>
      </c>
      <c r="D717" s="214">
        <v>0.33</v>
      </c>
      <c r="E717">
        <v>13</v>
      </c>
      <c r="F717" t="s">
        <v>2225</v>
      </c>
      <c r="G717" t="s">
        <v>2224</v>
      </c>
    </row>
    <row r="718" spans="1:7" x14ac:dyDescent="0.2">
      <c r="A718" t="s">
        <v>2226</v>
      </c>
      <c r="B718" t="s">
        <v>630</v>
      </c>
      <c r="C718" s="214">
        <v>-0.25</v>
      </c>
      <c r="D718" s="214">
        <v>0.33</v>
      </c>
      <c r="E718">
        <v>9</v>
      </c>
      <c r="F718" t="s">
        <v>2227</v>
      </c>
      <c r="G718" t="s">
        <v>2228</v>
      </c>
    </row>
    <row r="719" spans="1:7" x14ac:dyDescent="0.2">
      <c r="A719" t="s">
        <v>2229</v>
      </c>
      <c r="B719" t="s">
        <v>630</v>
      </c>
      <c r="C719" s="214">
        <v>-0.25</v>
      </c>
      <c r="D719" s="214">
        <v>0.34</v>
      </c>
      <c r="E719">
        <v>46</v>
      </c>
      <c r="F719" t="s">
        <v>2230</v>
      </c>
      <c r="G719" t="s">
        <v>2229</v>
      </c>
    </row>
    <row r="720" spans="1:7" x14ac:dyDescent="0.2">
      <c r="A720" t="s">
        <v>2231</v>
      </c>
      <c r="B720" t="s">
        <v>630</v>
      </c>
      <c r="C720" s="214">
        <v>-0.25</v>
      </c>
      <c r="D720" s="214">
        <v>0.35</v>
      </c>
      <c r="E720">
        <v>36</v>
      </c>
      <c r="F720" t="s">
        <v>2232</v>
      </c>
      <c r="G720" t="s">
        <v>2231</v>
      </c>
    </row>
    <row r="721" spans="1:7" x14ac:dyDescent="0.2">
      <c r="A721" t="s">
        <v>2233</v>
      </c>
      <c r="B721" t="s">
        <v>630</v>
      </c>
      <c r="C721" s="214">
        <v>-0.25</v>
      </c>
      <c r="D721" s="214">
        <v>0.38</v>
      </c>
      <c r="E721">
        <v>5</v>
      </c>
      <c r="F721" t="s">
        <v>2234</v>
      </c>
      <c r="G721" t="s">
        <v>2235</v>
      </c>
    </row>
    <row r="722" spans="1:7" x14ac:dyDescent="0.2">
      <c r="A722" t="s">
        <v>2236</v>
      </c>
      <c r="B722" t="s">
        <v>630</v>
      </c>
      <c r="C722" s="214">
        <v>-0.25</v>
      </c>
      <c r="D722" s="214">
        <v>0.38</v>
      </c>
      <c r="E722">
        <v>71</v>
      </c>
      <c r="F722" t="s">
        <v>2237</v>
      </c>
      <c r="G722" t="s">
        <v>2236</v>
      </c>
    </row>
    <row r="723" spans="1:7" x14ac:dyDescent="0.2">
      <c r="A723" t="s">
        <v>2238</v>
      </c>
      <c r="B723" t="s">
        <v>630</v>
      </c>
      <c r="C723" s="214">
        <v>-0.25</v>
      </c>
      <c r="D723" s="214">
        <v>0.39</v>
      </c>
      <c r="E723">
        <v>6</v>
      </c>
      <c r="F723" t="s">
        <v>2239</v>
      </c>
      <c r="G723" t="s">
        <v>2240</v>
      </c>
    </row>
    <row r="724" spans="1:7" x14ac:dyDescent="0.2">
      <c r="A724" t="s">
        <v>2241</v>
      </c>
      <c r="B724" t="s">
        <v>630</v>
      </c>
      <c r="C724" s="214">
        <v>-0.25</v>
      </c>
      <c r="D724" s="214">
        <v>0.39</v>
      </c>
      <c r="E724">
        <v>27</v>
      </c>
      <c r="F724" t="s">
        <v>2242</v>
      </c>
      <c r="G724" t="s">
        <v>2241</v>
      </c>
    </row>
    <row r="725" spans="1:7" x14ac:dyDescent="0.2">
      <c r="A725" t="s">
        <v>2243</v>
      </c>
      <c r="B725" t="s">
        <v>630</v>
      </c>
      <c r="C725" s="214">
        <v>-0.25</v>
      </c>
      <c r="D725" s="214">
        <v>0.39</v>
      </c>
      <c r="E725">
        <v>8</v>
      </c>
      <c r="F725" t="s">
        <v>2244</v>
      </c>
      <c r="G725" t="s">
        <v>2243</v>
      </c>
    </row>
    <row r="726" spans="1:7" x14ac:dyDescent="0.2">
      <c r="A726" t="s">
        <v>2245</v>
      </c>
      <c r="B726" t="s">
        <v>630</v>
      </c>
      <c r="C726" s="214">
        <v>-0.25</v>
      </c>
      <c r="D726" s="214">
        <v>0.41</v>
      </c>
      <c r="E726">
        <v>6</v>
      </c>
      <c r="F726" t="s">
        <v>2246</v>
      </c>
      <c r="G726" t="s">
        <v>2247</v>
      </c>
    </row>
    <row r="727" spans="1:7" x14ac:dyDescent="0.2">
      <c r="A727" t="s">
        <v>2248</v>
      </c>
      <c r="B727" t="s">
        <v>630</v>
      </c>
      <c r="C727" s="214">
        <v>-0.26</v>
      </c>
      <c r="D727" s="214">
        <v>0.25</v>
      </c>
      <c r="E727">
        <v>23</v>
      </c>
      <c r="F727" t="s">
        <v>2249</v>
      </c>
      <c r="G727" t="s">
        <v>2248</v>
      </c>
    </row>
    <row r="728" spans="1:7" x14ac:dyDescent="0.2">
      <c r="A728" t="s">
        <v>2250</v>
      </c>
      <c r="B728" t="s">
        <v>630</v>
      </c>
      <c r="C728" s="214">
        <v>-0.26</v>
      </c>
      <c r="D728" s="214">
        <v>0.28999999999999998</v>
      </c>
      <c r="E728">
        <v>28</v>
      </c>
      <c r="F728" t="s">
        <v>2251</v>
      </c>
      <c r="G728" t="s">
        <v>2252</v>
      </c>
    </row>
    <row r="729" spans="1:7" x14ac:dyDescent="0.2">
      <c r="A729" t="s">
        <v>2253</v>
      </c>
      <c r="B729" t="s">
        <v>630</v>
      </c>
      <c r="C729" s="214">
        <v>-0.26</v>
      </c>
      <c r="D729" s="214">
        <v>0.3</v>
      </c>
      <c r="E729">
        <v>5</v>
      </c>
      <c r="F729" t="s">
        <v>2254</v>
      </c>
      <c r="G729" t="s">
        <v>2253</v>
      </c>
    </row>
    <row r="730" spans="1:7" x14ac:dyDescent="0.2">
      <c r="A730" t="s">
        <v>2255</v>
      </c>
      <c r="B730" t="s">
        <v>630</v>
      </c>
      <c r="C730" s="214">
        <v>-0.26</v>
      </c>
      <c r="D730" s="214">
        <v>0.3</v>
      </c>
      <c r="E730">
        <v>47</v>
      </c>
      <c r="F730" t="s">
        <v>2256</v>
      </c>
      <c r="G730" t="s">
        <v>2257</v>
      </c>
    </row>
    <row r="731" spans="1:7" x14ac:dyDescent="0.2">
      <c r="A731" t="s">
        <v>2258</v>
      </c>
      <c r="B731" t="s">
        <v>630</v>
      </c>
      <c r="C731" s="214">
        <v>-0.26</v>
      </c>
      <c r="D731" s="214">
        <v>0.3</v>
      </c>
      <c r="E731">
        <v>47</v>
      </c>
      <c r="F731" t="s">
        <v>2256</v>
      </c>
      <c r="G731" t="s">
        <v>2259</v>
      </c>
    </row>
    <row r="732" spans="1:7" x14ac:dyDescent="0.2">
      <c r="A732" t="s">
        <v>2260</v>
      </c>
      <c r="B732" t="s">
        <v>630</v>
      </c>
      <c r="C732" s="214">
        <v>-0.26</v>
      </c>
      <c r="D732" s="214">
        <v>0.3</v>
      </c>
      <c r="E732">
        <v>57</v>
      </c>
      <c r="F732" t="s">
        <v>2261</v>
      </c>
      <c r="G732" t="s">
        <v>2260</v>
      </c>
    </row>
    <row r="733" spans="1:7" x14ac:dyDescent="0.2">
      <c r="A733" t="s">
        <v>2262</v>
      </c>
      <c r="B733" t="s">
        <v>630</v>
      </c>
      <c r="C733" s="214">
        <v>-0.26</v>
      </c>
      <c r="D733" s="214">
        <v>0.31</v>
      </c>
      <c r="E733">
        <v>22</v>
      </c>
      <c r="F733" t="s">
        <v>2263</v>
      </c>
      <c r="G733" t="s">
        <v>2262</v>
      </c>
    </row>
    <row r="734" spans="1:7" x14ac:dyDescent="0.2">
      <c r="A734" t="s">
        <v>2264</v>
      </c>
      <c r="B734" t="s">
        <v>630</v>
      </c>
      <c r="C734" s="214">
        <v>-0.26</v>
      </c>
      <c r="D734" s="214">
        <v>0.32</v>
      </c>
      <c r="E734">
        <v>36</v>
      </c>
      <c r="F734" t="s">
        <v>2265</v>
      </c>
      <c r="G734" t="s">
        <v>2264</v>
      </c>
    </row>
    <row r="735" spans="1:7" x14ac:dyDescent="0.2">
      <c r="A735" t="s">
        <v>2266</v>
      </c>
      <c r="B735" t="s">
        <v>630</v>
      </c>
      <c r="C735" s="214">
        <v>-0.26</v>
      </c>
      <c r="D735" s="214">
        <v>0.33</v>
      </c>
      <c r="E735">
        <v>38</v>
      </c>
      <c r="F735" t="s">
        <v>2267</v>
      </c>
      <c r="G735" t="s">
        <v>2266</v>
      </c>
    </row>
    <row r="736" spans="1:7" x14ac:dyDescent="0.2">
      <c r="A736" t="s">
        <v>2268</v>
      </c>
      <c r="B736" t="s">
        <v>630</v>
      </c>
      <c r="C736" s="214">
        <v>-0.26</v>
      </c>
      <c r="D736" s="214">
        <v>0.33</v>
      </c>
      <c r="E736">
        <v>38</v>
      </c>
      <c r="F736" t="s">
        <v>2267</v>
      </c>
      <c r="G736" t="s">
        <v>2268</v>
      </c>
    </row>
    <row r="737" spans="1:7" x14ac:dyDescent="0.2">
      <c r="A737" t="s">
        <v>2269</v>
      </c>
      <c r="B737" t="s">
        <v>630</v>
      </c>
      <c r="C737" s="214">
        <v>-0.26</v>
      </c>
      <c r="D737" s="214">
        <v>0.34</v>
      </c>
      <c r="E737">
        <v>24</v>
      </c>
      <c r="F737" t="s">
        <v>2270</v>
      </c>
      <c r="G737" t="s">
        <v>2271</v>
      </c>
    </row>
    <row r="738" spans="1:7" x14ac:dyDescent="0.2">
      <c r="A738" t="s">
        <v>2272</v>
      </c>
      <c r="B738" t="s">
        <v>630</v>
      </c>
      <c r="C738" s="214">
        <v>-0.26</v>
      </c>
      <c r="D738" s="214">
        <v>0.35</v>
      </c>
      <c r="E738">
        <v>8</v>
      </c>
      <c r="F738" t="s">
        <v>2273</v>
      </c>
      <c r="G738" t="s">
        <v>2274</v>
      </c>
    </row>
    <row r="739" spans="1:7" x14ac:dyDescent="0.2">
      <c r="A739" t="s">
        <v>2275</v>
      </c>
      <c r="B739" t="s">
        <v>630</v>
      </c>
      <c r="C739" s="214">
        <v>-0.26</v>
      </c>
      <c r="D739" s="214">
        <v>0.36</v>
      </c>
      <c r="E739">
        <v>5</v>
      </c>
      <c r="F739" t="s">
        <v>2276</v>
      </c>
      <c r="G739" t="s">
        <v>2275</v>
      </c>
    </row>
    <row r="740" spans="1:7" x14ac:dyDescent="0.2">
      <c r="A740" t="s">
        <v>2277</v>
      </c>
      <c r="B740" t="s">
        <v>630</v>
      </c>
      <c r="C740" s="214">
        <v>-0.26</v>
      </c>
      <c r="D740" s="214">
        <v>0.36</v>
      </c>
      <c r="E740">
        <v>9</v>
      </c>
      <c r="F740" t="s">
        <v>2278</v>
      </c>
      <c r="G740" t="s">
        <v>2277</v>
      </c>
    </row>
    <row r="741" spans="1:7" x14ac:dyDescent="0.2">
      <c r="A741" t="s">
        <v>2279</v>
      </c>
      <c r="B741" t="s">
        <v>630</v>
      </c>
      <c r="C741" s="214">
        <v>-0.26</v>
      </c>
      <c r="D741" s="214">
        <v>0.37</v>
      </c>
      <c r="E741">
        <v>15</v>
      </c>
      <c r="F741" t="s">
        <v>2280</v>
      </c>
      <c r="G741" t="s">
        <v>2279</v>
      </c>
    </row>
    <row r="742" spans="1:7" x14ac:dyDescent="0.2">
      <c r="A742" t="s">
        <v>2281</v>
      </c>
      <c r="B742" t="s">
        <v>630</v>
      </c>
      <c r="C742" s="214">
        <v>-0.26</v>
      </c>
      <c r="D742" s="214">
        <v>0.39</v>
      </c>
      <c r="E742">
        <v>5</v>
      </c>
      <c r="F742" t="s">
        <v>2282</v>
      </c>
      <c r="G742" t="s">
        <v>2281</v>
      </c>
    </row>
    <row r="743" spans="1:7" x14ac:dyDescent="0.2">
      <c r="A743" t="s">
        <v>2283</v>
      </c>
      <c r="B743" t="s">
        <v>630</v>
      </c>
      <c r="C743" s="214">
        <v>-0.27</v>
      </c>
      <c r="D743" s="214">
        <v>0.22</v>
      </c>
      <c r="E743">
        <v>7</v>
      </c>
      <c r="F743" t="s">
        <v>2284</v>
      </c>
      <c r="G743" t="s">
        <v>2283</v>
      </c>
    </row>
    <row r="744" spans="1:7" x14ac:dyDescent="0.2">
      <c r="A744" t="s">
        <v>2285</v>
      </c>
      <c r="B744" t="s">
        <v>630</v>
      </c>
      <c r="C744" s="214">
        <v>-0.27</v>
      </c>
      <c r="D744" s="214">
        <v>0.24</v>
      </c>
      <c r="E744">
        <v>43</v>
      </c>
      <c r="F744" t="s">
        <v>2286</v>
      </c>
      <c r="G744" t="s">
        <v>2285</v>
      </c>
    </row>
    <row r="745" spans="1:7" x14ac:dyDescent="0.2">
      <c r="A745" t="s">
        <v>2287</v>
      </c>
      <c r="B745" t="s">
        <v>630</v>
      </c>
      <c r="C745" s="214">
        <v>-0.27</v>
      </c>
      <c r="D745" s="214">
        <v>0.28999999999999998</v>
      </c>
      <c r="E745">
        <v>16</v>
      </c>
      <c r="F745" t="s">
        <v>2288</v>
      </c>
      <c r="G745" t="s">
        <v>2287</v>
      </c>
    </row>
    <row r="746" spans="1:7" x14ac:dyDescent="0.2">
      <c r="A746" t="s">
        <v>2289</v>
      </c>
      <c r="B746" t="s">
        <v>630</v>
      </c>
      <c r="C746" s="214">
        <v>-0.27</v>
      </c>
      <c r="D746" s="214">
        <v>0.31</v>
      </c>
      <c r="E746">
        <v>33</v>
      </c>
      <c r="F746" t="s">
        <v>2290</v>
      </c>
      <c r="G746" t="s">
        <v>2291</v>
      </c>
    </row>
    <row r="747" spans="1:7" x14ac:dyDescent="0.2">
      <c r="A747" t="s">
        <v>2292</v>
      </c>
      <c r="B747" t="s">
        <v>630</v>
      </c>
      <c r="C747" s="214">
        <v>-0.27</v>
      </c>
      <c r="D747" s="214">
        <v>0.31</v>
      </c>
      <c r="E747">
        <v>33</v>
      </c>
      <c r="F747" t="s">
        <v>2290</v>
      </c>
      <c r="G747" t="s">
        <v>2293</v>
      </c>
    </row>
    <row r="748" spans="1:7" x14ac:dyDescent="0.2">
      <c r="A748" t="s">
        <v>2294</v>
      </c>
      <c r="B748" t="s">
        <v>630</v>
      </c>
      <c r="C748" s="214">
        <v>-0.27</v>
      </c>
      <c r="D748" s="214">
        <v>0.31</v>
      </c>
      <c r="E748">
        <v>33</v>
      </c>
      <c r="F748" t="s">
        <v>2290</v>
      </c>
      <c r="G748" t="s">
        <v>2295</v>
      </c>
    </row>
    <row r="749" spans="1:7" x14ac:dyDescent="0.2">
      <c r="A749" t="s">
        <v>2296</v>
      </c>
      <c r="B749" t="s">
        <v>630</v>
      </c>
      <c r="C749" s="214">
        <v>-0.27</v>
      </c>
      <c r="D749" s="214">
        <v>0.31</v>
      </c>
      <c r="E749">
        <v>33</v>
      </c>
      <c r="F749" t="s">
        <v>2290</v>
      </c>
      <c r="G749" t="s">
        <v>2296</v>
      </c>
    </row>
    <row r="750" spans="1:7" x14ac:dyDescent="0.2">
      <c r="A750" t="s">
        <v>2297</v>
      </c>
      <c r="B750" t="s">
        <v>630</v>
      </c>
      <c r="C750" s="214">
        <v>-0.27</v>
      </c>
      <c r="D750" s="214">
        <v>0.31</v>
      </c>
      <c r="E750">
        <v>33</v>
      </c>
      <c r="F750" t="s">
        <v>2290</v>
      </c>
      <c r="G750" t="s">
        <v>2298</v>
      </c>
    </row>
    <row r="751" spans="1:7" x14ac:dyDescent="0.2">
      <c r="A751" t="s">
        <v>2299</v>
      </c>
      <c r="B751" t="s">
        <v>630</v>
      </c>
      <c r="C751" s="214">
        <v>-0.27</v>
      </c>
      <c r="D751" s="214">
        <v>0.31</v>
      </c>
      <c r="E751">
        <v>28</v>
      </c>
      <c r="F751" t="s">
        <v>2300</v>
      </c>
      <c r="G751" t="s">
        <v>2299</v>
      </c>
    </row>
    <row r="752" spans="1:7" x14ac:dyDescent="0.2">
      <c r="A752" t="s">
        <v>2301</v>
      </c>
      <c r="B752" t="s">
        <v>630</v>
      </c>
      <c r="C752" s="214">
        <v>-0.27</v>
      </c>
      <c r="D752" s="214">
        <v>0.32</v>
      </c>
      <c r="E752">
        <v>437</v>
      </c>
      <c r="F752" t="s">
        <v>2302</v>
      </c>
      <c r="G752" t="s">
        <v>2301</v>
      </c>
    </row>
    <row r="753" spans="1:7" x14ac:dyDescent="0.2">
      <c r="A753" t="s">
        <v>2303</v>
      </c>
      <c r="B753" t="s">
        <v>630</v>
      </c>
      <c r="C753" s="214">
        <v>-0.27</v>
      </c>
      <c r="D753" s="214">
        <v>0.34</v>
      </c>
      <c r="E753">
        <v>9</v>
      </c>
      <c r="F753" t="s">
        <v>2304</v>
      </c>
      <c r="G753" t="s">
        <v>2305</v>
      </c>
    </row>
    <row r="754" spans="1:7" x14ac:dyDescent="0.2">
      <c r="A754" t="s">
        <v>2306</v>
      </c>
      <c r="B754" t="s">
        <v>630</v>
      </c>
      <c r="C754" s="214">
        <v>-0.27</v>
      </c>
      <c r="D754" s="214">
        <v>0.34</v>
      </c>
      <c r="E754">
        <v>8</v>
      </c>
      <c r="F754" t="s">
        <v>2307</v>
      </c>
      <c r="G754" t="s">
        <v>2306</v>
      </c>
    </row>
    <row r="755" spans="1:7" x14ac:dyDescent="0.2">
      <c r="A755" t="s">
        <v>2308</v>
      </c>
      <c r="B755" t="s">
        <v>630</v>
      </c>
      <c r="C755" s="214">
        <v>-0.28000000000000003</v>
      </c>
      <c r="D755" s="214">
        <v>0.24</v>
      </c>
      <c r="E755">
        <v>10</v>
      </c>
      <c r="F755" t="s">
        <v>2309</v>
      </c>
      <c r="G755" t="s">
        <v>2308</v>
      </c>
    </row>
    <row r="756" spans="1:7" x14ac:dyDescent="0.2">
      <c r="A756" t="s">
        <v>2026</v>
      </c>
      <c r="B756" t="s">
        <v>630</v>
      </c>
      <c r="C756" s="214">
        <v>-0.28000000000000003</v>
      </c>
      <c r="D756" s="214">
        <v>0.25</v>
      </c>
      <c r="E756">
        <v>8</v>
      </c>
      <c r="F756" t="s">
        <v>2310</v>
      </c>
      <c r="G756" t="s">
        <v>2311</v>
      </c>
    </row>
    <row r="757" spans="1:7" x14ac:dyDescent="0.2">
      <c r="A757" t="s">
        <v>2312</v>
      </c>
      <c r="B757" t="s">
        <v>630</v>
      </c>
      <c r="C757" s="214">
        <v>-0.28000000000000003</v>
      </c>
      <c r="D757" s="214">
        <v>0.25</v>
      </c>
      <c r="E757">
        <v>33</v>
      </c>
      <c r="F757" t="s">
        <v>2313</v>
      </c>
      <c r="G757" t="s">
        <v>2312</v>
      </c>
    </row>
    <row r="758" spans="1:7" x14ac:dyDescent="0.2">
      <c r="A758" t="s">
        <v>2314</v>
      </c>
      <c r="B758" t="s">
        <v>630</v>
      </c>
      <c r="C758" s="214">
        <v>-0.28000000000000003</v>
      </c>
      <c r="D758" s="214">
        <v>0.27</v>
      </c>
      <c r="E758">
        <v>13</v>
      </c>
      <c r="F758" t="s">
        <v>2315</v>
      </c>
      <c r="G758" t="s">
        <v>2314</v>
      </c>
    </row>
    <row r="759" spans="1:7" x14ac:dyDescent="0.2">
      <c r="A759" t="s">
        <v>2316</v>
      </c>
      <c r="B759" t="s">
        <v>630</v>
      </c>
      <c r="C759" s="214">
        <v>-0.28000000000000003</v>
      </c>
      <c r="D759" s="214">
        <v>0.27</v>
      </c>
      <c r="E759">
        <v>13</v>
      </c>
      <c r="F759" t="s">
        <v>2315</v>
      </c>
      <c r="G759" t="s">
        <v>2316</v>
      </c>
    </row>
    <row r="760" spans="1:7" x14ac:dyDescent="0.2">
      <c r="A760" t="s">
        <v>2317</v>
      </c>
      <c r="B760" t="s">
        <v>630</v>
      </c>
      <c r="C760" s="214">
        <v>-0.28000000000000003</v>
      </c>
      <c r="D760" s="214">
        <v>0.3</v>
      </c>
      <c r="E760">
        <v>15</v>
      </c>
      <c r="F760" t="s">
        <v>2318</v>
      </c>
      <c r="G760" t="s">
        <v>2317</v>
      </c>
    </row>
    <row r="761" spans="1:7" x14ac:dyDescent="0.2">
      <c r="A761" t="s">
        <v>2319</v>
      </c>
      <c r="B761" t="s">
        <v>630</v>
      </c>
      <c r="C761" s="214">
        <v>-0.28000000000000003</v>
      </c>
      <c r="D761" s="214">
        <v>0.31</v>
      </c>
      <c r="E761">
        <v>34</v>
      </c>
      <c r="F761" t="s">
        <v>2320</v>
      </c>
      <c r="G761" t="s">
        <v>2319</v>
      </c>
    </row>
    <row r="762" spans="1:7" x14ac:dyDescent="0.2">
      <c r="A762" t="s">
        <v>2321</v>
      </c>
      <c r="B762" t="s">
        <v>630</v>
      </c>
      <c r="C762" s="214">
        <v>-0.28000000000000003</v>
      </c>
      <c r="D762" s="214">
        <v>0.32</v>
      </c>
      <c r="E762">
        <v>5</v>
      </c>
      <c r="F762" t="s">
        <v>2322</v>
      </c>
      <c r="G762" t="s">
        <v>2321</v>
      </c>
    </row>
    <row r="763" spans="1:7" x14ac:dyDescent="0.2">
      <c r="A763" t="s">
        <v>2323</v>
      </c>
      <c r="B763" t="s">
        <v>630</v>
      </c>
      <c r="C763" s="214">
        <v>-0.28000000000000003</v>
      </c>
      <c r="D763" s="214">
        <v>0.33</v>
      </c>
      <c r="E763">
        <v>21</v>
      </c>
      <c r="F763" t="s">
        <v>2324</v>
      </c>
      <c r="G763" t="s">
        <v>2323</v>
      </c>
    </row>
    <row r="764" spans="1:7" x14ac:dyDescent="0.2">
      <c r="A764" t="s">
        <v>2325</v>
      </c>
      <c r="B764" t="s">
        <v>630</v>
      </c>
      <c r="C764" s="214">
        <v>-0.28000000000000003</v>
      </c>
      <c r="D764" s="214">
        <v>0.36</v>
      </c>
      <c r="E764">
        <v>5</v>
      </c>
      <c r="F764" t="s">
        <v>2326</v>
      </c>
      <c r="G764" t="s">
        <v>2325</v>
      </c>
    </row>
    <row r="765" spans="1:7" x14ac:dyDescent="0.2">
      <c r="A765" t="s">
        <v>2327</v>
      </c>
      <c r="B765" t="s">
        <v>630</v>
      </c>
      <c r="C765" s="214">
        <v>-0.28000000000000003</v>
      </c>
      <c r="D765" s="214">
        <v>0.39</v>
      </c>
      <c r="E765">
        <v>5</v>
      </c>
      <c r="F765" t="s">
        <v>2328</v>
      </c>
      <c r="G765" t="s">
        <v>2329</v>
      </c>
    </row>
    <row r="766" spans="1:7" x14ac:dyDescent="0.2">
      <c r="A766" t="s">
        <v>2330</v>
      </c>
      <c r="B766" t="s">
        <v>630</v>
      </c>
      <c r="C766" s="214">
        <v>-0.28000000000000003</v>
      </c>
      <c r="D766" s="214">
        <v>0.39</v>
      </c>
      <c r="E766">
        <v>5</v>
      </c>
      <c r="F766" t="s">
        <v>2328</v>
      </c>
      <c r="G766" t="s">
        <v>2331</v>
      </c>
    </row>
    <row r="767" spans="1:7" x14ac:dyDescent="0.2">
      <c r="A767" t="s">
        <v>2332</v>
      </c>
      <c r="B767" t="s">
        <v>630</v>
      </c>
      <c r="C767" s="214">
        <v>-0.28999999999999998</v>
      </c>
      <c r="D767" s="214">
        <v>0.22</v>
      </c>
      <c r="E767">
        <v>9</v>
      </c>
      <c r="F767" t="s">
        <v>2333</v>
      </c>
      <c r="G767" t="s">
        <v>2332</v>
      </c>
    </row>
    <row r="768" spans="1:7" x14ac:dyDescent="0.2">
      <c r="A768" t="s">
        <v>2334</v>
      </c>
      <c r="B768" t="s">
        <v>630</v>
      </c>
      <c r="C768" s="214">
        <v>-0.28999999999999998</v>
      </c>
      <c r="D768" s="214">
        <v>0.23</v>
      </c>
      <c r="E768">
        <v>6</v>
      </c>
      <c r="F768" t="s">
        <v>2335</v>
      </c>
      <c r="G768" t="s">
        <v>2334</v>
      </c>
    </row>
    <row r="769" spans="1:7" x14ac:dyDescent="0.2">
      <c r="A769" t="s">
        <v>2336</v>
      </c>
      <c r="B769" t="s">
        <v>630</v>
      </c>
      <c r="C769" s="214">
        <v>-0.28999999999999998</v>
      </c>
      <c r="D769" s="214">
        <v>0.24</v>
      </c>
      <c r="E769">
        <v>41</v>
      </c>
      <c r="F769" t="s">
        <v>2337</v>
      </c>
      <c r="G769" t="s">
        <v>2336</v>
      </c>
    </row>
    <row r="770" spans="1:7" x14ac:dyDescent="0.2">
      <c r="A770" t="s">
        <v>2338</v>
      </c>
      <c r="B770" t="s">
        <v>630</v>
      </c>
      <c r="C770" s="214">
        <v>-0.28999999999999998</v>
      </c>
      <c r="D770" s="214">
        <v>0.25</v>
      </c>
      <c r="E770">
        <v>44</v>
      </c>
      <c r="F770" t="s">
        <v>2339</v>
      </c>
      <c r="G770" t="s">
        <v>2338</v>
      </c>
    </row>
    <row r="771" spans="1:7" x14ac:dyDescent="0.2">
      <c r="A771" t="s">
        <v>2340</v>
      </c>
      <c r="B771" t="s">
        <v>630</v>
      </c>
      <c r="C771" s="214">
        <v>-0.28999999999999998</v>
      </c>
      <c r="D771" s="214">
        <v>0.26</v>
      </c>
      <c r="E771">
        <v>18</v>
      </c>
      <c r="F771" t="s">
        <v>2341</v>
      </c>
      <c r="G771" t="s">
        <v>2342</v>
      </c>
    </row>
    <row r="772" spans="1:7" x14ac:dyDescent="0.2">
      <c r="A772" t="s">
        <v>2343</v>
      </c>
      <c r="B772" t="s">
        <v>630</v>
      </c>
      <c r="C772" s="214">
        <v>-0.28999999999999998</v>
      </c>
      <c r="D772" s="214">
        <v>0.28999999999999998</v>
      </c>
      <c r="E772">
        <v>24</v>
      </c>
      <c r="F772" t="s">
        <v>2344</v>
      </c>
      <c r="G772" t="s">
        <v>2343</v>
      </c>
    </row>
    <row r="773" spans="1:7" x14ac:dyDescent="0.2">
      <c r="A773" t="s">
        <v>2345</v>
      </c>
      <c r="B773" t="s">
        <v>630</v>
      </c>
      <c r="C773" s="214">
        <v>-0.28999999999999998</v>
      </c>
      <c r="D773" s="214">
        <v>0.31</v>
      </c>
      <c r="E773">
        <v>9</v>
      </c>
      <c r="F773" t="s">
        <v>2346</v>
      </c>
      <c r="G773" t="s">
        <v>2347</v>
      </c>
    </row>
    <row r="774" spans="1:7" x14ac:dyDescent="0.2">
      <c r="A774" t="s">
        <v>2348</v>
      </c>
      <c r="B774" t="s">
        <v>630</v>
      </c>
      <c r="C774" s="214">
        <v>-0.28999999999999998</v>
      </c>
      <c r="D774" s="214">
        <v>0.34</v>
      </c>
      <c r="E774">
        <v>10</v>
      </c>
      <c r="F774" t="s">
        <v>2349</v>
      </c>
      <c r="G774" t="s">
        <v>2350</v>
      </c>
    </row>
    <row r="775" spans="1:7" x14ac:dyDescent="0.2">
      <c r="A775" t="s">
        <v>2351</v>
      </c>
      <c r="B775" t="s">
        <v>630</v>
      </c>
      <c r="C775" s="214">
        <v>-0.28999999999999998</v>
      </c>
      <c r="D775" s="214">
        <v>0.41</v>
      </c>
      <c r="E775">
        <v>5</v>
      </c>
      <c r="F775" t="s">
        <v>2352</v>
      </c>
      <c r="G775" t="s">
        <v>2351</v>
      </c>
    </row>
    <row r="776" spans="1:7" x14ac:dyDescent="0.2">
      <c r="A776" t="s">
        <v>2353</v>
      </c>
      <c r="B776" t="s">
        <v>630</v>
      </c>
      <c r="C776" s="214">
        <v>-0.28999999999999998</v>
      </c>
      <c r="D776" s="214">
        <v>0.41</v>
      </c>
      <c r="E776">
        <v>5</v>
      </c>
      <c r="F776" t="s">
        <v>2352</v>
      </c>
      <c r="G776" t="s">
        <v>2353</v>
      </c>
    </row>
    <row r="777" spans="1:7" x14ac:dyDescent="0.2">
      <c r="A777" t="s">
        <v>2354</v>
      </c>
      <c r="B777" t="s">
        <v>630</v>
      </c>
      <c r="C777" s="214">
        <v>-0.3</v>
      </c>
      <c r="D777" s="214">
        <v>0.2</v>
      </c>
      <c r="E777">
        <v>5</v>
      </c>
      <c r="F777" t="s">
        <v>2355</v>
      </c>
      <c r="G777" t="s">
        <v>2354</v>
      </c>
    </row>
    <row r="778" spans="1:7" x14ac:dyDescent="0.2">
      <c r="A778" t="s">
        <v>2356</v>
      </c>
      <c r="B778" t="s">
        <v>630</v>
      </c>
      <c r="C778" s="214">
        <v>-0.3</v>
      </c>
      <c r="D778" s="214">
        <v>0.21</v>
      </c>
      <c r="E778">
        <v>155</v>
      </c>
      <c r="F778" t="s">
        <v>2357</v>
      </c>
      <c r="G778" t="s">
        <v>2356</v>
      </c>
    </row>
    <row r="779" spans="1:7" x14ac:dyDescent="0.2">
      <c r="A779" t="s">
        <v>2358</v>
      </c>
      <c r="B779" t="s">
        <v>630</v>
      </c>
      <c r="C779" s="214">
        <v>-0.3</v>
      </c>
      <c r="D779" s="214">
        <v>0.22</v>
      </c>
      <c r="E779">
        <v>43</v>
      </c>
      <c r="F779" t="s">
        <v>2359</v>
      </c>
      <c r="G779" t="s">
        <v>2360</v>
      </c>
    </row>
    <row r="780" spans="1:7" x14ac:dyDescent="0.2">
      <c r="A780" t="s">
        <v>2361</v>
      </c>
      <c r="B780" t="s">
        <v>630</v>
      </c>
      <c r="C780" s="214">
        <v>-0.3</v>
      </c>
      <c r="D780" s="214">
        <v>0.22</v>
      </c>
      <c r="E780">
        <v>43</v>
      </c>
      <c r="F780" t="s">
        <v>2359</v>
      </c>
      <c r="G780" t="s">
        <v>2362</v>
      </c>
    </row>
    <row r="781" spans="1:7" x14ac:dyDescent="0.2">
      <c r="A781" t="s">
        <v>2363</v>
      </c>
      <c r="B781" t="s">
        <v>630</v>
      </c>
      <c r="C781" s="214">
        <v>-0.3</v>
      </c>
      <c r="D781" s="214">
        <v>0.22</v>
      </c>
      <c r="E781">
        <v>43</v>
      </c>
      <c r="F781" t="s">
        <v>2359</v>
      </c>
      <c r="G781" t="s">
        <v>2363</v>
      </c>
    </row>
    <row r="782" spans="1:7" x14ac:dyDescent="0.2">
      <c r="A782" t="s">
        <v>2364</v>
      </c>
      <c r="B782" t="s">
        <v>630</v>
      </c>
      <c r="C782" s="214">
        <v>-0.3</v>
      </c>
      <c r="D782" s="214">
        <v>0.23</v>
      </c>
      <c r="E782">
        <v>17</v>
      </c>
      <c r="F782" t="s">
        <v>2365</v>
      </c>
      <c r="G782" t="s">
        <v>2364</v>
      </c>
    </row>
    <row r="783" spans="1:7" x14ac:dyDescent="0.2">
      <c r="A783" t="s">
        <v>2366</v>
      </c>
      <c r="B783" t="s">
        <v>630</v>
      </c>
      <c r="C783" s="214">
        <v>-0.3</v>
      </c>
      <c r="D783" s="214">
        <v>0.24</v>
      </c>
      <c r="E783">
        <v>21</v>
      </c>
      <c r="F783" t="s">
        <v>2367</v>
      </c>
      <c r="G783" t="s">
        <v>2368</v>
      </c>
    </row>
    <row r="784" spans="1:7" x14ac:dyDescent="0.2">
      <c r="A784" t="s">
        <v>2369</v>
      </c>
      <c r="B784" t="s">
        <v>630</v>
      </c>
      <c r="C784" s="214">
        <v>-0.3</v>
      </c>
      <c r="D784" s="214">
        <v>0.24</v>
      </c>
      <c r="E784">
        <v>14</v>
      </c>
      <c r="F784" t="s">
        <v>2370</v>
      </c>
      <c r="G784" t="s">
        <v>2369</v>
      </c>
    </row>
    <row r="785" spans="1:7" x14ac:dyDescent="0.2">
      <c r="A785" t="s">
        <v>2371</v>
      </c>
      <c r="B785" t="s">
        <v>630</v>
      </c>
      <c r="C785" s="214">
        <v>-0.3</v>
      </c>
      <c r="D785" s="214">
        <v>0.25</v>
      </c>
      <c r="E785">
        <v>11</v>
      </c>
      <c r="F785" t="s">
        <v>2372</v>
      </c>
      <c r="G785" t="s">
        <v>2371</v>
      </c>
    </row>
    <row r="786" spans="1:7" x14ac:dyDescent="0.2">
      <c r="A786" t="s">
        <v>2373</v>
      </c>
      <c r="B786" t="s">
        <v>630</v>
      </c>
      <c r="C786" s="214">
        <v>-0.3</v>
      </c>
      <c r="D786" s="214">
        <v>0.25</v>
      </c>
      <c r="E786">
        <v>71</v>
      </c>
      <c r="F786" t="s">
        <v>2374</v>
      </c>
      <c r="G786" t="s">
        <v>2373</v>
      </c>
    </row>
    <row r="787" spans="1:7" x14ac:dyDescent="0.2">
      <c r="A787" t="s">
        <v>2375</v>
      </c>
      <c r="B787" t="s">
        <v>630</v>
      </c>
      <c r="C787" s="214">
        <v>-0.3</v>
      </c>
      <c r="D787" s="214">
        <v>0.26</v>
      </c>
      <c r="E787">
        <v>34</v>
      </c>
      <c r="F787" t="s">
        <v>2376</v>
      </c>
      <c r="G787" t="s">
        <v>2377</v>
      </c>
    </row>
    <row r="788" spans="1:7" x14ac:dyDescent="0.2">
      <c r="A788" t="s">
        <v>2378</v>
      </c>
      <c r="B788" t="s">
        <v>630</v>
      </c>
      <c r="C788" s="214">
        <v>-0.3</v>
      </c>
      <c r="D788" s="214">
        <v>0.27</v>
      </c>
      <c r="E788">
        <v>42</v>
      </c>
      <c r="F788" t="s">
        <v>2379</v>
      </c>
      <c r="G788" t="s">
        <v>2378</v>
      </c>
    </row>
    <row r="789" spans="1:7" x14ac:dyDescent="0.2">
      <c r="A789" t="s">
        <v>2380</v>
      </c>
      <c r="B789" t="s">
        <v>630</v>
      </c>
      <c r="C789" s="214">
        <v>-0.3</v>
      </c>
      <c r="D789" s="214">
        <v>0.27</v>
      </c>
      <c r="E789">
        <v>10</v>
      </c>
      <c r="F789" t="s">
        <v>2381</v>
      </c>
      <c r="G789" t="s">
        <v>2380</v>
      </c>
    </row>
    <row r="790" spans="1:7" x14ac:dyDescent="0.2">
      <c r="A790" t="s">
        <v>2382</v>
      </c>
      <c r="B790" t="s">
        <v>630</v>
      </c>
      <c r="C790" s="214">
        <v>-0.3</v>
      </c>
      <c r="D790" s="214">
        <v>0.27</v>
      </c>
      <c r="E790">
        <v>8</v>
      </c>
      <c r="F790" t="s">
        <v>2383</v>
      </c>
      <c r="G790" t="s">
        <v>2382</v>
      </c>
    </row>
    <row r="791" spans="1:7" x14ac:dyDescent="0.2">
      <c r="A791" t="s">
        <v>2384</v>
      </c>
      <c r="B791" t="s">
        <v>630</v>
      </c>
      <c r="C791" s="214">
        <v>-0.3</v>
      </c>
      <c r="D791" s="214">
        <v>0.28999999999999998</v>
      </c>
      <c r="E791">
        <v>5</v>
      </c>
      <c r="F791" t="s">
        <v>2385</v>
      </c>
      <c r="G791" t="s">
        <v>2384</v>
      </c>
    </row>
    <row r="792" spans="1:7" x14ac:dyDescent="0.2">
      <c r="A792" t="s">
        <v>2386</v>
      </c>
      <c r="B792" t="s">
        <v>630</v>
      </c>
      <c r="C792" s="214">
        <v>-0.3</v>
      </c>
      <c r="D792" s="214">
        <v>0.28999999999999998</v>
      </c>
      <c r="E792">
        <v>33</v>
      </c>
      <c r="F792" t="s">
        <v>2387</v>
      </c>
      <c r="G792" t="s">
        <v>2388</v>
      </c>
    </row>
    <row r="793" spans="1:7" x14ac:dyDescent="0.2">
      <c r="A793" t="s">
        <v>2389</v>
      </c>
      <c r="B793" t="s">
        <v>630</v>
      </c>
      <c r="C793" s="214">
        <v>-0.3</v>
      </c>
      <c r="D793" s="214">
        <v>0.3</v>
      </c>
      <c r="E793">
        <v>8</v>
      </c>
      <c r="F793" t="s">
        <v>2390</v>
      </c>
      <c r="G793" t="s">
        <v>2389</v>
      </c>
    </row>
    <row r="794" spans="1:7" x14ac:dyDescent="0.2">
      <c r="A794" t="s">
        <v>2391</v>
      </c>
      <c r="B794" t="s">
        <v>630</v>
      </c>
      <c r="C794" s="214">
        <v>-0.31</v>
      </c>
      <c r="D794" s="214">
        <v>0.2</v>
      </c>
      <c r="E794">
        <v>55</v>
      </c>
      <c r="F794" t="s">
        <v>2392</v>
      </c>
      <c r="G794" t="s">
        <v>2391</v>
      </c>
    </row>
    <row r="795" spans="1:7" x14ac:dyDescent="0.2">
      <c r="A795" t="s">
        <v>2393</v>
      </c>
      <c r="B795" t="s">
        <v>630</v>
      </c>
      <c r="C795" s="214">
        <v>-0.31</v>
      </c>
      <c r="D795" s="214">
        <v>0.24</v>
      </c>
      <c r="E795">
        <v>8</v>
      </c>
      <c r="F795" t="s">
        <v>2394</v>
      </c>
      <c r="G795" t="s">
        <v>2395</v>
      </c>
    </row>
    <row r="796" spans="1:7" x14ac:dyDescent="0.2">
      <c r="A796" t="s">
        <v>2396</v>
      </c>
      <c r="B796" t="s">
        <v>630</v>
      </c>
      <c r="C796" s="214">
        <v>-0.31</v>
      </c>
      <c r="D796" s="214">
        <v>0.24</v>
      </c>
      <c r="E796">
        <v>34</v>
      </c>
      <c r="F796" t="s">
        <v>2397</v>
      </c>
      <c r="G796" t="s">
        <v>2396</v>
      </c>
    </row>
    <row r="797" spans="1:7" x14ac:dyDescent="0.2">
      <c r="A797" t="s">
        <v>2398</v>
      </c>
      <c r="B797" t="s">
        <v>630</v>
      </c>
      <c r="C797" s="214">
        <v>-0.31</v>
      </c>
      <c r="D797" s="214">
        <v>0.25</v>
      </c>
      <c r="E797">
        <v>48</v>
      </c>
      <c r="F797" t="s">
        <v>2399</v>
      </c>
      <c r="G797" t="s">
        <v>2398</v>
      </c>
    </row>
    <row r="798" spans="1:7" x14ac:dyDescent="0.2">
      <c r="A798" t="s">
        <v>2400</v>
      </c>
      <c r="B798" t="s">
        <v>630</v>
      </c>
      <c r="C798" s="214">
        <v>-0.31</v>
      </c>
      <c r="D798" s="214">
        <v>0.26</v>
      </c>
      <c r="E798">
        <v>11</v>
      </c>
      <c r="F798" t="s">
        <v>2401</v>
      </c>
      <c r="G798" t="s">
        <v>2400</v>
      </c>
    </row>
    <row r="799" spans="1:7" x14ac:dyDescent="0.2">
      <c r="A799" t="s">
        <v>2402</v>
      </c>
      <c r="B799" t="s">
        <v>630</v>
      </c>
      <c r="C799" s="214">
        <v>-0.31</v>
      </c>
      <c r="D799" s="214">
        <v>0.32</v>
      </c>
      <c r="E799">
        <v>9</v>
      </c>
      <c r="F799" t="s">
        <v>2403</v>
      </c>
      <c r="G799" t="s">
        <v>2402</v>
      </c>
    </row>
    <row r="800" spans="1:7" x14ac:dyDescent="0.2">
      <c r="A800" t="s">
        <v>2404</v>
      </c>
      <c r="B800" t="s">
        <v>630</v>
      </c>
      <c r="C800" s="214">
        <v>-0.31</v>
      </c>
      <c r="D800" s="214">
        <v>0.33</v>
      </c>
      <c r="E800">
        <v>5</v>
      </c>
      <c r="F800" t="s">
        <v>2405</v>
      </c>
      <c r="G800" t="s">
        <v>2406</v>
      </c>
    </row>
    <row r="801" spans="1:7" x14ac:dyDescent="0.2">
      <c r="A801" t="s">
        <v>2407</v>
      </c>
      <c r="B801" t="s">
        <v>630</v>
      </c>
      <c r="C801" s="214">
        <v>-0.32</v>
      </c>
      <c r="D801" s="214">
        <v>0.15</v>
      </c>
      <c r="E801">
        <v>6</v>
      </c>
      <c r="F801" t="s">
        <v>2408</v>
      </c>
      <c r="G801" t="s">
        <v>2407</v>
      </c>
    </row>
    <row r="802" spans="1:7" x14ac:dyDescent="0.2">
      <c r="A802" t="s">
        <v>2409</v>
      </c>
      <c r="B802" t="s">
        <v>630</v>
      </c>
      <c r="C802" s="214">
        <v>-0.32</v>
      </c>
      <c r="D802" s="214">
        <v>0.17</v>
      </c>
      <c r="E802">
        <v>6</v>
      </c>
      <c r="F802" t="s">
        <v>2410</v>
      </c>
      <c r="G802" t="s">
        <v>2409</v>
      </c>
    </row>
    <row r="803" spans="1:7" x14ac:dyDescent="0.2">
      <c r="A803" t="s">
        <v>2411</v>
      </c>
      <c r="B803" t="s">
        <v>630</v>
      </c>
      <c r="C803" s="214">
        <v>-0.32</v>
      </c>
      <c r="D803" s="214">
        <v>0.17</v>
      </c>
      <c r="E803">
        <v>7</v>
      </c>
      <c r="F803" t="s">
        <v>2412</v>
      </c>
      <c r="G803" t="s">
        <v>2411</v>
      </c>
    </row>
    <row r="804" spans="1:7" x14ac:dyDescent="0.2">
      <c r="A804" t="s">
        <v>2413</v>
      </c>
      <c r="B804" t="s">
        <v>630</v>
      </c>
      <c r="C804" s="214">
        <v>-0.32</v>
      </c>
      <c r="D804" s="214">
        <v>0.19</v>
      </c>
      <c r="E804">
        <v>32</v>
      </c>
      <c r="F804" t="s">
        <v>2414</v>
      </c>
      <c r="G804" t="s">
        <v>2413</v>
      </c>
    </row>
    <row r="805" spans="1:7" x14ac:dyDescent="0.2">
      <c r="A805" t="s">
        <v>2415</v>
      </c>
      <c r="B805" t="s">
        <v>630</v>
      </c>
      <c r="C805" s="214">
        <v>-0.32</v>
      </c>
      <c r="D805" s="214">
        <v>0.21</v>
      </c>
      <c r="E805">
        <v>42</v>
      </c>
      <c r="F805" t="s">
        <v>2416</v>
      </c>
      <c r="G805" t="s">
        <v>2417</v>
      </c>
    </row>
    <row r="806" spans="1:7" x14ac:dyDescent="0.2">
      <c r="A806" t="s">
        <v>2418</v>
      </c>
      <c r="B806" t="s">
        <v>630</v>
      </c>
      <c r="C806" s="214">
        <v>-0.32</v>
      </c>
      <c r="D806" s="214">
        <v>0.21</v>
      </c>
      <c r="E806">
        <v>6</v>
      </c>
      <c r="F806" t="s">
        <v>2419</v>
      </c>
      <c r="G806" t="s">
        <v>2420</v>
      </c>
    </row>
    <row r="807" spans="1:7" x14ac:dyDescent="0.2">
      <c r="A807" t="s">
        <v>2421</v>
      </c>
      <c r="B807" t="s">
        <v>630</v>
      </c>
      <c r="C807" s="214">
        <v>-0.32</v>
      </c>
      <c r="D807" s="214">
        <v>0.23</v>
      </c>
      <c r="E807">
        <v>17</v>
      </c>
      <c r="F807" t="s">
        <v>2422</v>
      </c>
      <c r="G807" t="s">
        <v>2423</v>
      </c>
    </row>
    <row r="808" spans="1:7" x14ac:dyDescent="0.2">
      <c r="A808" t="s">
        <v>2424</v>
      </c>
      <c r="B808" t="s">
        <v>630</v>
      </c>
      <c r="C808" s="214">
        <v>-0.32</v>
      </c>
      <c r="D808" s="214">
        <v>0.23</v>
      </c>
      <c r="E808">
        <v>18</v>
      </c>
      <c r="F808" t="s">
        <v>2425</v>
      </c>
      <c r="G808" t="s">
        <v>2424</v>
      </c>
    </row>
    <row r="809" spans="1:7" x14ac:dyDescent="0.2">
      <c r="A809" t="s">
        <v>2426</v>
      </c>
      <c r="B809" t="s">
        <v>630</v>
      </c>
      <c r="C809" s="214">
        <v>-0.32</v>
      </c>
      <c r="D809" s="214">
        <v>0.25</v>
      </c>
      <c r="E809">
        <v>9</v>
      </c>
      <c r="F809" t="s">
        <v>2427</v>
      </c>
      <c r="G809" t="s">
        <v>2426</v>
      </c>
    </row>
    <row r="810" spans="1:7" x14ac:dyDescent="0.2">
      <c r="A810" t="s">
        <v>2428</v>
      </c>
      <c r="B810" t="s">
        <v>630</v>
      </c>
      <c r="C810" s="214">
        <v>-0.32</v>
      </c>
      <c r="D810" s="214">
        <v>0.25</v>
      </c>
      <c r="E810">
        <v>8</v>
      </c>
      <c r="F810" t="s">
        <v>2429</v>
      </c>
      <c r="G810" t="s">
        <v>2428</v>
      </c>
    </row>
    <row r="811" spans="1:7" x14ac:dyDescent="0.2">
      <c r="A811" t="s">
        <v>2430</v>
      </c>
      <c r="B811" t="s">
        <v>630</v>
      </c>
      <c r="C811" s="214">
        <v>-0.33</v>
      </c>
      <c r="D811" s="214">
        <v>0.16</v>
      </c>
      <c r="E811">
        <v>8</v>
      </c>
      <c r="F811" t="s">
        <v>2431</v>
      </c>
      <c r="G811" t="s">
        <v>2430</v>
      </c>
    </row>
    <row r="812" spans="1:7" x14ac:dyDescent="0.2">
      <c r="A812" t="s">
        <v>2432</v>
      </c>
      <c r="B812" t="s">
        <v>630</v>
      </c>
      <c r="C812" s="214">
        <v>-0.33</v>
      </c>
      <c r="D812" s="214">
        <v>0.19</v>
      </c>
      <c r="E812">
        <v>33</v>
      </c>
      <c r="F812" t="s">
        <v>2433</v>
      </c>
      <c r="G812" t="s">
        <v>2432</v>
      </c>
    </row>
    <row r="813" spans="1:7" x14ac:dyDescent="0.2">
      <c r="A813" t="s">
        <v>2434</v>
      </c>
      <c r="B813" t="s">
        <v>630</v>
      </c>
      <c r="C813" s="214">
        <v>-0.33</v>
      </c>
      <c r="D813" s="214">
        <v>0.19</v>
      </c>
      <c r="E813">
        <v>41</v>
      </c>
      <c r="F813" t="s">
        <v>2435</v>
      </c>
      <c r="G813" t="s">
        <v>2436</v>
      </c>
    </row>
    <row r="814" spans="1:7" x14ac:dyDescent="0.2">
      <c r="A814" t="s">
        <v>2437</v>
      </c>
      <c r="B814" t="s">
        <v>630</v>
      </c>
      <c r="C814" s="214">
        <v>-0.33</v>
      </c>
      <c r="D814" s="214">
        <v>0.2</v>
      </c>
      <c r="E814">
        <v>38</v>
      </c>
      <c r="F814" t="s">
        <v>2438</v>
      </c>
      <c r="G814" t="s">
        <v>2439</v>
      </c>
    </row>
    <row r="815" spans="1:7" x14ac:dyDescent="0.2">
      <c r="A815" t="s">
        <v>2440</v>
      </c>
      <c r="B815" t="s">
        <v>630</v>
      </c>
      <c r="C815" s="214">
        <v>-0.33</v>
      </c>
      <c r="D815" s="214">
        <v>0.22</v>
      </c>
      <c r="E815">
        <v>17</v>
      </c>
      <c r="F815" t="s">
        <v>2441</v>
      </c>
      <c r="G815" t="s">
        <v>2440</v>
      </c>
    </row>
    <row r="816" spans="1:7" x14ac:dyDescent="0.2">
      <c r="A816" t="s">
        <v>2442</v>
      </c>
      <c r="B816" t="s">
        <v>630</v>
      </c>
      <c r="C816" s="214">
        <v>-0.33</v>
      </c>
      <c r="D816" s="214">
        <v>0.23</v>
      </c>
      <c r="E816">
        <v>5</v>
      </c>
      <c r="F816" t="s">
        <v>2443</v>
      </c>
      <c r="G816" t="s">
        <v>2444</v>
      </c>
    </row>
    <row r="817" spans="1:7" x14ac:dyDescent="0.2">
      <c r="A817" t="s">
        <v>2445</v>
      </c>
      <c r="B817" t="s">
        <v>630</v>
      </c>
      <c r="C817" s="214">
        <v>-0.33</v>
      </c>
      <c r="D817" s="214">
        <v>0.25</v>
      </c>
      <c r="E817">
        <v>11</v>
      </c>
      <c r="F817" t="s">
        <v>2446</v>
      </c>
      <c r="G817" t="s">
        <v>2447</v>
      </c>
    </row>
    <row r="818" spans="1:7" x14ac:dyDescent="0.2">
      <c r="A818" t="s">
        <v>2448</v>
      </c>
      <c r="B818" t="s">
        <v>630</v>
      </c>
      <c r="C818" s="214">
        <v>-0.34</v>
      </c>
      <c r="D818" s="214">
        <v>0.11</v>
      </c>
      <c r="E818">
        <v>102</v>
      </c>
      <c r="F818" t="s">
        <v>2449</v>
      </c>
      <c r="G818" t="s">
        <v>2448</v>
      </c>
    </row>
    <row r="819" spans="1:7" x14ac:dyDescent="0.2">
      <c r="A819" t="s">
        <v>2450</v>
      </c>
      <c r="B819" t="s">
        <v>630</v>
      </c>
      <c r="C819" s="214">
        <v>-0.34</v>
      </c>
      <c r="D819" s="214">
        <v>0.14000000000000001</v>
      </c>
      <c r="E819">
        <v>159</v>
      </c>
      <c r="F819" t="s">
        <v>2451</v>
      </c>
      <c r="G819" t="s">
        <v>2452</v>
      </c>
    </row>
    <row r="820" spans="1:7" x14ac:dyDescent="0.2">
      <c r="A820" t="s">
        <v>2453</v>
      </c>
      <c r="B820" t="s">
        <v>630</v>
      </c>
      <c r="C820" s="214">
        <v>-0.34</v>
      </c>
      <c r="D820" s="214">
        <v>0.14000000000000001</v>
      </c>
      <c r="E820">
        <v>26</v>
      </c>
      <c r="F820" t="s">
        <v>2454</v>
      </c>
      <c r="G820" t="s">
        <v>2453</v>
      </c>
    </row>
    <row r="821" spans="1:7" x14ac:dyDescent="0.2">
      <c r="A821" t="s">
        <v>2455</v>
      </c>
      <c r="B821" t="s">
        <v>630</v>
      </c>
      <c r="C821" s="214">
        <v>-0.34</v>
      </c>
      <c r="D821" s="214">
        <v>0.15</v>
      </c>
      <c r="E821">
        <v>15</v>
      </c>
      <c r="F821" t="s">
        <v>2456</v>
      </c>
      <c r="G821" t="s">
        <v>2455</v>
      </c>
    </row>
    <row r="822" spans="1:7" x14ac:dyDescent="0.2">
      <c r="A822" t="s">
        <v>2457</v>
      </c>
      <c r="B822" t="s">
        <v>630</v>
      </c>
      <c r="C822" s="214">
        <v>-0.34</v>
      </c>
      <c r="D822" s="214">
        <v>0.16</v>
      </c>
      <c r="E822">
        <v>5</v>
      </c>
      <c r="F822" t="s">
        <v>2458</v>
      </c>
      <c r="G822" t="s">
        <v>2459</v>
      </c>
    </row>
    <row r="823" spans="1:7" x14ac:dyDescent="0.2">
      <c r="A823" t="s">
        <v>2460</v>
      </c>
      <c r="B823" t="s">
        <v>630</v>
      </c>
      <c r="C823" s="214">
        <v>-0.34</v>
      </c>
      <c r="D823" s="214">
        <v>0.16</v>
      </c>
      <c r="E823">
        <v>5</v>
      </c>
      <c r="F823" t="s">
        <v>2458</v>
      </c>
      <c r="G823" t="s">
        <v>2461</v>
      </c>
    </row>
    <row r="824" spans="1:7" x14ac:dyDescent="0.2">
      <c r="A824" t="s">
        <v>2462</v>
      </c>
      <c r="B824" t="s">
        <v>630</v>
      </c>
      <c r="C824" s="214">
        <v>-0.34</v>
      </c>
      <c r="D824" s="214">
        <v>0.21</v>
      </c>
      <c r="E824">
        <v>6</v>
      </c>
      <c r="F824" t="s">
        <v>2463</v>
      </c>
      <c r="G824" t="s">
        <v>2462</v>
      </c>
    </row>
    <row r="825" spans="1:7" x14ac:dyDescent="0.2">
      <c r="A825" t="s">
        <v>2464</v>
      </c>
      <c r="B825" t="s">
        <v>630</v>
      </c>
      <c r="C825" s="214">
        <v>-0.34</v>
      </c>
      <c r="D825" s="214">
        <v>0.21</v>
      </c>
      <c r="E825">
        <v>16</v>
      </c>
      <c r="F825" t="s">
        <v>2465</v>
      </c>
      <c r="G825" t="s">
        <v>2464</v>
      </c>
    </row>
    <row r="826" spans="1:7" x14ac:dyDescent="0.2">
      <c r="A826" t="s">
        <v>2466</v>
      </c>
      <c r="B826" t="s">
        <v>630</v>
      </c>
      <c r="C826" s="214">
        <v>-0.34</v>
      </c>
      <c r="D826" s="214">
        <v>0.23</v>
      </c>
      <c r="E826">
        <v>7</v>
      </c>
      <c r="F826" t="s">
        <v>2467</v>
      </c>
      <c r="G826" t="s">
        <v>2468</v>
      </c>
    </row>
    <row r="827" spans="1:7" x14ac:dyDescent="0.2">
      <c r="A827" t="s">
        <v>2469</v>
      </c>
      <c r="B827" t="s">
        <v>630</v>
      </c>
      <c r="C827" s="214">
        <v>-0.34</v>
      </c>
      <c r="D827" s="214">
        <v>0.28000000000000003</v>
      </c>
      <c r="E827">
        <v>5</v>
      </c>
      <c r="F827" t="s">
        <v>2470</v>
      </c>
      <c r="G827" t="s">
        <v>2469</v>
      </c>
    </row>
    <row r="828" spans="1:7" x14ac:dyDescent="0.2">
      <c r="A828" t="s">
        <v>1343</v>
      </c>
      <c r="B828" t="s">
        <v>630</v>
      </c>
      <c r="C828" s="214">
        <v>-0.34</v>
      </c>
      <c r="D828" s="214">
        <v>0.3</v>
      </c>
      <c r="E828">
        <v>7</v>
      </c>
      <c r="F828" t="s">
        <v>2471</v>
      </c>
      <c r="G828" t="s">
        <v>2472</v>
      </c>
    </row>
    <row r="829" spans="1:7" x14ac:dyDescent="0.2">
      <c r="A829" t="s">
        <v>2473</v>
      </c>
      <c r="B829" t="s">
        <v>630</v>
      </c>
      <c r="C829" s="214">
        <v>-0.35</v>
      </c>
      <c r="D829" s="214">
        <v>0.1</v>
      </c>
      <c r="E829">
        <v>378</v>
      </c>
      <c r="F829" t="s">
        <v>2474</v>
      </c>
      <c r="G829" t="s">
        <v>2473</v>
      </c>
    </row>
    <row r="830" spans="1:7" x14ac:dyDescent="0.2">
      <c r="A830" t="s">
        <v>2475</v>
      </c>
      <c r="B830" t="s">
        <v>630</v>
      </c>
      <c r="C830" s="214">
        <v>-0.35</v>
      </c>
      <c r="D830" s="214">
        <v>0.14000000000000001</v>
      </c>
      <c r="E830">
        <v>58</v>
      </c>
      <c r="F830" t="s">
        <v>2476</v>
      </c>
      <c r="G830" t="s">
        <v>2475</v>
      </c>
    </row>
    <row r="831" spans="1:7" x14ac:dyDescent="0.2">
      <c r="A831" t="s">
        <v>2477</v>
      </c>
      <c r="B831" t="s">
        <v>630</v>
      </c>
      <c r="C831" s="214">
        <v>-0.35</v>
      </c>
      <c r="D831" s="214">
        <v>0.18</v>
      </c>
      <c r="E831">
        <v>38</v>
      </c>
      <c r="F831" t="s">
        <v>2478</v>
      </c>
      <c r="G831" t="s">
        <v>2477</v>
      </c>
    </row>
    <row r="832" spans="1:7" x14ac:dyDescent="0.2">
      <c r="A832" t="s">
        <v>2479</v>
      </c>
      <c r="B832" t="s">
        <v>630</v>
      </c>
      <c r="C832" s="214">
        <v>-0.35</v>
      </c>
      <c r="D832" s="214">
        <v>0.18</v>
      </c>
      <c r="E832">
        <v>38</v>
      </c>
      <c r="F832" t="s">
        <v>2478</v>
      </c>
      <c r="G832" t="s">
        <v>2479</v>
      </c>
    </row>
    <row r="833" spans="1:7" x14ac:dyDescent="0.2">
      <c r="A833" t="s">
        <v>2480</v>
      </c>
      <c r="B833" t="s">
        <v>630</v>
      </c>
      <c r="C833" s="214">
        <v>-0.35</v>
      </c>
      <c r="D833" s="214">
        <v>0.18</v>
      </c>
      <c r="E833">
        <v>38</v>
      </c>
      <c r="F833" t="s">
        <v>2478</v>
      </c>
      <c r="G833" t="s">
        <v>2480</v>
      </c>
    </row>
    <row r="834" spans="1:7" x14ac:dyDescent="0.2">
      <c r="A834" t="s">
        <v>2481</v>
      </c>
      <c r="B834" t="s">
        <v>630</v>
      </c>
      <c r="C834" s="214">
        <v>-0.35</v>
      </c>
      <c r="D834" s="214">
        <v>0.18</v>
      </c>
      <c r="E834">
        <v>36</v>
      </c>
      <c r="F834" t="s">
        <v>2482</v>
      </c>
      <c r="G834" t="s">
        <v>2483</v>
      </c>
    </row>
    <row r="835" spans="1:7" x14ac:dyDescent="0.2">
      <c r="A835" t="s">
        <v>2484</v>
      </c>
      <c r="B835" t="s">
        <v>630</v>
      </c>
      <c r="C835" s="214">
        <v>-0.35</v>
      </c>
      <c r="D835" s="214">
        <v>0.18</v>
      </c>
      <c r="E835">
        <v>36</v>
      </c>
      <c r="F835" t="s">
        <v>2482</v>
      </c>
      <c r="G835" t="s">
        <v>2484</v>
      </c>
    </row>
    <row r="836" spans="1:7" x14ac:dyDescent="0.2">
      <c r="A836" t="s">
        <v>2485</v>
      </c>
      <c r="B836" t="s">
        <v>630</v>
      </c>
      <c r="C836" s="214">
        <v>-0.35</v>
      </c>
      <c r="D836" s="214">
        <v>0.19</v>
      </c>
      <c r="E836">
        <v>69</v>
      </c>
      <c r="F836" t="s">
        <v>2486</v>
      </c>
      <c r="G836" t="s">
        <v>2485</v>
      </c>
    </row>
    <row r="837" spans="1:7" x14ac:dyDescent="0.2">
      <c r="A837" t="s">
        <v>2487</v>
      </c>
      <c r="B837" t="s">
        <v>630</v>
      </c>
      <c r="C837" s="214">
        <v>-0.35</v>
      </c>
      <c r="D837" s="214">
        <v>0.19</v>
      </c>
      <c r="E837">
        <v>42</v>
      </c>
      <c r="F837" t="s">
        <v>2488</v>
      </c>
      <c r="G837" t="s">
        <v>2489</v>
      </c>
    </row>
    <row r="838" spans="1:7" x14ac:dyDescent="0.2">
      <c r="A838" t="s">
        <v>2490</v>
      </c>
      <c r="B838" t="s">
        <v>630</v>
      </c>
      <c r="C838" s="214">
        <v>-0.35</v>
      </c>
      <c r="D838" s="214">
        <v>0.21</v>
      </c>
      <c r="E838">
        <v>22</v>
      </c>
      <c r="F838" t="s">
        <v>2491</v>
      </c>
      <c r="G838" t="s">
        <v>2492</v>
      </c>
    </row>
    <row r="839" spans="1:7" x14ac:dyDescent="0.2">
      <c r="A839" t="s">
        <v>2493</v>
      </c>
      <c r="B839" t="s">
        <v>630</v>
      </c>
      <c r="C839" s="214">
        <v>-0.35</v>
      </c>
      <c r="D839" s="214">
        <v>0.21</v>
      </c>
      <c r="E839">
        <v>49</v>
      </c>
      <c r="F839" t="s">
        <v>2494</v>
      </c>
      <c r="G839" t="s">
        <v>2493</v>
      </c>
    </row>
    <row r="840" spans="1:7" x14ac:dyDescent="0.2">
      <c r="A840" t="s">
        <v>2495</v>
      </c>
      <c r="B840" t="s">
        <v>630</v>
      </c>
      <c r="C840" s="214">
        <v>-0.36</v>
      </c>
      <c r="D840">
        <v>8.5000000000000006E-2</v>
      </c>
      <c r="E840">
        <v>128</v>
      </c>
      <c r="F840" t="s">
        <v>2496</v>
      </c>
      <c r="G840" t="s">
        <v>2495</v>
      </c>
    </row>
    <row r="841" spans="1:7" x14ac:dyDescent="0.2">
      <c r="A841" t="s">
        <v>2497</v>
      </c>
      <c r="B841" t="s">
        <v>630</v>
      </c>
      <c r="C841" s="214">
        <v>-0.36</v>
      </c>
      <c r="D841" s="214">
        <v>0.14000000000000001</v>
      </c>
      <c r="E841">
        <v>9</v>
      </c>
      <c r="F841" t="s">
        <v>2498</v>
      </c>
      <c r="G841" t="s">
        <v>2497</v>
      </c>
    </row>
    <row r="842" spans="1:7" x14ac:dyDescent="0.2">
      <c r="A842" t="s">
        <v>2499</v>
      </c>
      <c r="B842" t="s">
        <v>630</v>
      </c>
      <c r="C842" s="214">
        <v>-0.36</v>
      </c>
      <c r="D842" s="214">
        <v>0.14000000000000001</v>
      </c>
      <c r="E842">
        <v>9</v>
      </c>
      <c r="F842" t="s">
        <v>2498</v>
      </c>
      <c r="G842" t="s">
        <v>2499</v>
      </c>
    </row>
    <row r="843" spans="1:7" x14ac:dyDescent="0.2">
      <c r="A843" t="s">
        <v>2500</v>
      </c>
      <c r="B843" t="s">
        <v>630</v>
      </c>
      <c r="C843" s="214">
        <v>-0.36</v>
      </c>
      <c r="D843" s="214">
        <v>0.14000000000000001</v>
      </c>
      <c r="E843">
        <v>9</v>
      </c>
      <c r="F843" t="s">
        <v>2498</v>
      </c>
      <c r="G843" t="s">
        <v>2501</v>
      </c>
    </row>
    <row r="844" spans="1:7" x14ac:dyDescent="0.2">
      <c r="A844" t="s">
        <v>2502</v>
      </c>
      <c r="B844" t="s">
        <v>630</v>
      </c>
      <c r="C844" s="214">
        <v>-0.36</v>
      </c>
      <c r="D844" s="214">
        <v>0.14000000000000001</v>
      </c>
      <c r="E844">
        <v>9</v>
      </c>
      <c r="F844" t="s">
        <v>2498</v>
      </c>
      <c r="G844" t="s">
        <v>2502</v>
      </c>
    </row>
    <row r="845" spans="1:7" x14ac:dyDescent="0.2">
      <c r="A845" t="s">
        <v>2503</v>
      </c>
      <c r="B845" t="s">
        <v>630</v>
      </c>
      <c r="C845" s="214">
        <v>-0.36</v>
      </c>
      <c r="D845" s="214">
        <v>0.17</v>
      </c>
      <c r="E845">
        <v>5</v>
      </c>
      <c r="F845" t="s">
        <v>2504</v>
      </c>
      <c r="G845" t="s">
        <v>2503</v>
      </c>
    </row>
    <row r="846" spans="1:7" x14ac:dyDescent="0.2">
      <c r="A846" t="s">
        <v>2505</v>
      </c>
      <c r="B846" t="s">
        <v>630</v>
      </c>
      <c r="C846" s="214">
        <v>-0.36</v>
      </c>
      <c r="D846" s="214">
        <v>0.17</v>
      </c>
      <c r="E846">
        <v>45</v>
      </c>
      <c r="F846" t="s">
        <v>2506</v>
      </c>
      <c r="G846" t="s">
        <v>2505</v>
      </c>
    </row>
    <row r="847" spans="1:7" x14ac:dyDescent="0.2">
      <c r="A847" t="s">
        <v>2507</v>
      </c>
      <c r="B847" t="s">
        <v>630</v>
      </c>
      <c r="C847" s="214">
        <v>-0.36</v>
      </c>
      <c r="D847" s="214">
        <v>0.19</v>
      </c>
      <c r="E847">
        <v>36</v>
      </c>
      <c r="F847" t="s">
        <v>2508</v>
      </c>
      <c r="G847" t="s">
        <v>2507</v>
      </c>
    </row>
    <row r="848" spans="1:7" x14ac:dyDescent="0.2">
      <c r="A848" t="s">
        <v>2509</v>
      </c>
      <c r="B848" t="s">
        <v>630</v>
      </c>
      <c r="C848" s="214">
        <v>-0.36</v>
      </c>
      <c r="D848" s="214">
        <v>0.19</v>
      </c>
      <c r="E848">
        <v>37</v>
      </c>
      <c r="F848" t="s">
        <v>2510</v>
      </c>
      <c r="G848" t="s">
        <v>2509</v>
      </c>
    </row>
    <row r="849" spans="1:7" x14ac:dyDescent="0.2">
      <c r="A849" t="s">
        <v>2511</v>
      </c>
      <c r="B849" t="s">
        <v>630</v>
      </c>
      <c r="C849" s="214">
        <v>-0.36</v>
      </c>
      <c r="D849" s="214">
        <v>0.2</v>
      </c>
      <c r="E849">
        <v>7</v>
      </c>
      <c r="F849" t="s">
        <v>2512</v>
      </c>
      <c r="G849" t="s">
        <v>2511</v>
      </c>
    </row>
    <row r="850" spans="1:7" x14ac:dyDescent="0.2">
      <c r="A850" t="s">
        <v>2513</v>
      </c>
      <c r="B850" t="s">
        <v>630</v>
      </c>
      <c r="C850" s="214">
        <v>-0.36</v>
      </c>
      <c r="D850" s="214">
        <v>0.2</v>
      </c>
      <c r="E850">
        <v>11</v>
      </c>
      <c r="F850" t="s">
        <v>2514</v>
      </c>
      <c r="G850" t="s">
        <v>2513</v>
      </c>
    </row>
    <row r="851" spans="1:7" x14ac:dyDescent="0.2">
      <c r="A851" t="s">
        <v>2515</v>
      </c>
      <c r="B851" t="s">
        <v>630</v>
      </c>
      <c r="C851" s="214">
        <v>-0.36</v>
      </c>
      <c r="D851" s="214">
        <v>0.21</v>
      </c>
      <c r="E851">
        <v>25</v>
      </c>
      <c r="F851" t="s">
        <v>2516</v>
      </c>
      <c r="G851" t="s">
        <v>2515</v>
      </c>
    </row>
    <row r="852" spans="1:7" x14ac:dyDescent="0.2">
      <c r="A852" t="s">
        <v>2517</v>
      </c>
      <c r="B852" t="s">
        <v>630</v>
      </c>
      <c r="C852" s="214">
        <v>-0.36</v>
      </c>
      <c r="D852" s="214">
        <v>0.25</v>
      </c>
      <c r="E852">
        <v>5</v>
      </c>
      <c r="F852" t="s">
        <v>2518</v>
      </c>
      <c r="G852" t="s">
        <v>2517</v>
      </c>
    </row>
    <row r="853" spans="1:7" x14ac:dyDescent="0.2">
      <c r="A853" t="s">
        <v>2519</v>
      </c>
      <c r="B853" t="s">
        <v>630</v>
      </c>
      <c r="C853" s="214">
        <v>-0.36</v>
      </c>
      <c r="D853" s="214">
        <v>0.26</v>
      </c>
      <c r="E853">
        <v>17</v>
      </c>
      <c r="F853" t="s">
        <v>2520</v>
      </c>
      <c r="G853" t="s">
        <v>2519</v>
      </c>
    </row>
    <row r="854" spans="1:7" x14ac:dyDescent="0.2">
      <c r="A854" t="s">
        <v>2521</v>
      </c>
      <c r="B854" t="s">
        <v>630</v>
      </c>
      <c r="C854" s="214">
        <v>-0.37</v>
      </c>
      <c r="D854" s="214">
        <v>0.13</v>
      </c>
      <c r="E854">
        <v>6</v>
      </c>
      <c r="F854" t="s">
        <v>2522</v>
      </c>
      <c r="G854" t="s">
        <v>2523</v>
      </c>
    </row>
    <row r="855" spans="1:7" x14ac:dyDescent="0.2">
      <c r="A855" t="s">
        <v>2524</v>
      </c>
      <c r="B855" t="s">
        <v>630</v>
      </c>
      <c r="C855" s="214">
        <v>-0.37</v>
      </c>
      <c r="D855" s="214">
        <v>0.14000000000000001</v>
      </c>
      <c r="E855">
        <v>15</v>
      </c>
      <c r="F855" t="s">
        <v>2525</v>
      </c>
      <c r="G855" t="s">
        <v>2524</v>
      </c>
    </row>
    <row r="856" spans="1:7" x14ac:dyDescent="0.2">
      <c r="A856" t="s">
        <v>2526</v>
      </c>
      <c r="B856" t="s">
        <v>630</v>
      </c>
      <c r="C856" s="214">
        <v>-0.37</v>
      </c>
      <c r="D856" s="214">
        <v>0.14000000000000001</v>
      </c>
      <c r="E856">
        <v>51</v>
      </c>
      <c r="F856" t="s">
        <v>2527</v>
      </c>
      <c r="G856" t="s">
        <v>2526</v>
      </c>
    </row>
    <row r="857" spans="1:7" x14ac:dyDescent="0.2">
      <c r="A857" t="s">
        <v>2528</v>
      </c>
      <c r="B857" t="s">
        <v>630</v>
      </c>
      <c r="C857" s="214">
        <v>-0.37</v>
      </c>
      <c r="D857" s="214">
        <v>0.14000000000000001</v>
      </c>
      <c r="E857">
        <v>40</v>
      </c>
      <c r="F857" t="s">
        <v>2529</v>
      </c>
      <c r="G857" t="s">
        <v>2528</v>
      </c>
    </row>
    <row r="858" spans="1:7" x14ac:dyDescent="0.2">
      <c r="A858" t="s">
        <v>2530</v>
      </c>
      <c r="B858" t="s">
        <v>630</v>
      </c>
      <c r="C858" s="214">
        <v>-0.37</v>
      </c>
      <c r="D858" s="214">
        <v>0.15</v>
      </c>
      <c r="E858">
        <v>36</v>
      </c>
      <c r="F858" t="s">
        <v>2531</v>
      </c>
      <c r="G858" t="s">
        <v>2532</v>
      </c>
    </row>
    <row r="859" spans="1:7" x14ac:dyDescent="0.2">
      <c r="A859" t="s">
        <v>2533</v>
      </c>
      <c r="B859" t="s">
        <v>630</v>
      </c>
      <c r="C859" s="214">
        <v>-0.37</v>
      </c>
      <c r="D859" s="214">
        <v>0.15</v>
      </c>
      <c r="E859">
        <v>58</v>
      </c>
      <c r="F859" t="s">
        <v>2534</v>
      </c>
      <c r="G859" t="s">
        <v>2533</v>
      </c>
    </row>
    <row r="860" spans="1:7" x14ac:dyDescent="0.2">
      <c r="A860" t="s">
        <v>2535</v>
      </c>
      <c r="B860" t="s">
        <v>630</v>
      </c>
      <c r="C860" s="214">
        <v>-0.37</v>
      </c>
      <c r="D860" s="214">
        <v>0.17</v>
      </c>
      <c r="E860">
        <v>43</v>
      </c>
      <c r="F860" t="s">
        <v>2536</v>
      </c>
      <c r="G860" t="s">
        <v>2537</v>
      </c>
    </row>
    <row r="861" spans="1:7" x14ac:dyDescent="0.2">
      <c r="A861" t="s">
        <v>2538</v>
      </c>
      <c r="B861" t="s">
        <v>630</v>
      </c>
      <c r="C861" s="214">
        <v>-0.37</v>
      </c>
      <c r="D861" s="214">
        <v>0.18</v>
      </c>
      <c r="E861">
        <v>10</v>
      </c>
      <c r="F861" t="s">
        <v>2539</v>
      </c>
      <c r="G861" t="s">
        <v>2538</v>
      </c>
    </row>
    <row r="862" spans="1:7" x14ac:dyDescent="0.2">
      <c r="A862" t="s">
        <v>2540</v>
      </c>
      <c r="B862" t="s">
        <v>630</v>
      </c>
      <c r="C862" s="214">
        <v>-0.37</v>
      </c>
      <c r="D862" s="214">
        <v>0.19</v>
      </c>
      <c r="E862">
        <v>20</v>
      </c>
      <c r="F862" t="s">
        <v>2541</v>
      </c>
      <c r="G862" t="s">
        <v>2542</v>
      </c>
    </row>
    <row r="863" spans="1:7" x14ac:dyDescent="0.2">
      <c r="A863" t="s">
        <v>2543</v>
      </c>
      <c r="B863" t="s">
        <v>630</v>
      </c>
      <c r="C863" s="214">
        <v>-0.37</v>
      </c>
      <c r="D863" s="214">
        <v>0.23</v>
      </c>
      <c r="E863">
        <v>5</v>
      </c>
      <c r="F863" t="s">
        <v>2544</v>
      </c>
      <c r="G863" t="s">
        <v>2543</v>
      </c>
    </row>
    <row r="864" spans="1:7" x14ac:dyDescent="0.2">
      <c r="A864" t="s">
        <v>2545</v>
      </c>
      <c r="B864" t="s">
        <v>630</v>
      </c>
      <c r="C864" s="214">
        <v>-0.38</v>
      </c>
      <c r="D864">
        <v>9.4E-2</v>
      </c>
      <c r="E864">
        <v>16</v>
      </c>
      <c r="F864" t="s">
        <v>2546</v>
      </c>
      <c r="G864" t="s">
        <v>2545</v>
      </c>
    </row>
    <row r="865" spans="1:7" x14ac:dyDescent="0.2">
      <c r="A865" t="s">
        <v>2547</v>
      </c>
      <c r="B865" t="s">
        <v>630</v>
      </c>
      <c r="C865" s="214">
        <v>-0.38</v>
      </c>
      <c r="D865" s="214">
        <v>0.1</v>
      </c>
      <c r="E865">
        <v>11</v>
      </c>
      <c r="F865" t="s">
        <v>2548</v>
      </c>
      <c r="G865" t="s">
        <v>2547</v>
      </c>
    </row>
    <row r="866" spans="1:7" x14ac:dyDescent="0.2">
      <c r="A866" t="s">
        <v>2549</v>
      </c>
      <c r="B866" t="s">
        <v>630</v>
      </c>
      <c r="C866" s="214">
        <v>-0.38</v>
      </c>
      <c r="D866" s="214">
        <v>0.11</v>
      </c>
      <c r="E866">
        <v>8</v>
      </c>
      <c r="F866" t="s">
        <v>2550</v>
      </c>
      <c r="G866" t="s">
        <v>2549</v>
      </c>
    </row>
    <row r="867" spans="1:7" x14ac:dyDescent="0.2">
      <c r="A867" t="s">
        <v>2551</v>
      </c>
      <c r="B867" t="s">
        <v>630</v>
      </c>
      <c r="C867" s="214">
        <v>-0.38</v>
      </c>
      <c r="D867" s="214">
        <v>0.13</v>
      </c>
      <c r="E867">
        <v>37</v>
      </c>
      <c r="F867" t="s">
        <v>2552</v>
      </c>
      <c r="G867" t="s">
        <v>2551</v>
      </c>
    </row>
    <row r="868" spans="1:7" x14ac:dyDescent="0.2">
      <c r="A868" t="s">
        <v>2553</v>
      </c>
      <c r="B868" t="s">
        <v>630</v>
      </c>
      <c r="C868" s="214">
        <v>-0.38</v>
      </c>
      <c r="D868" s="214">
        <v>0.13</v>
      </c>
      <c r="E868">
        <v>7</v>
      </c>
      <c r="F868" t="s">
        <v>2554</v>
      </c>
      <c r="G868" t="s">
        <v>2553</v>
      </c>
    </row>
    <row r="869" spans="1:7" x14ac:dyDescent="0.2">
      <c r="A869" t="s">
        <v>2555</v>
      </c>
      <c r="B869" t="s">
        <v>630</v>
      </c>
      <c r="C869" s="214">
        <v>-0.38</v>
      </c>
      <c r="D869" s="214">
        <v>0.13</v>
      </c>
      <c r="E869">
        <v>17</v>
      </c>
      <c r="F869" t="s">
        <v>2556</v>
      </c>
      <c r="G869" t="s">
        <v>2555</v>
      </c>
    </row>
    <row r="870" spans="1:7" x14ac:dyDescent="0.2">
      <c r="A870" t="s">
        <v>2557</v>
      </c>
      <c r="B870" t="s">
        <v>630</v>
      </c>
      <c r="C870" s="214">
        <v>-0.38</v>
      </c>
      <c r="D870" s="214">
        <v>0.14000000000000001</v>
      </c>
      <c r="E870">
        <v>21</v>
      </c>
      <c r="F870" t="s">
        <v>2558</v>
      </c>
      <c r="G870" t="s">
        <v>2557</v>
      </c>
    </row>
    <row r="871" spans="1:7" x14ac:dyDescent="0.2">
      <c r="A871" t="s">
        <v>2559</v>
      </c>
      <c r="B871" t="s">
        <v>630</v>
      </c>
      <c r="C871" s="214">
        <v>-0.38</v>
      </c>
      <c r="D871" s="214">
        <v>0.18</v>
      </c>
      <c r="E871">
        <v>22</v>
      </c>
      <c r="F871" t="s">
        <v>2560</v>
      </c>
      <c r="G871" t="s">
        <v>2559</v>
      </c>
    </row>
    <row r="872" spans="1:7" x14ac:dyDescent="0.2">
      <c r="A872" t="s">
        <v>2561</v>
      </c>
      <c r="B872" t="s">
        <v>630</v>
      </c>
      <c r="C872" s="214">
        <v>-0.38</v>
      </c>
      <c r="D872" s="214">
        <v>0.18</v>
      </c>
      <c r="E872">
        <v>54</v>
      </c>
      <c r="F872" t="s">
        <v>2562</v>
      </c>
      <c r="G872" t="s">
        <v>2561</v>
      </c>
    </row>
    <row r="873" spans="1:7" x14ac:dyDescent="0.2">
      <c r="A873" t="s">
        <v>2563</v>
      </c>
      <c r="B873" t="s">
        <v>630</v>
      </c>
      <c r="C873" s="214">
        <v>-0.38</v>
      </c>
      <c r="D873" s="214">
        <v>0.2</v>
      </c>
      <c r="E873">
        <v>17</v>
      </c>
      <c r="F873" t="s">
        <v>2564</v>
      </c>
      <c r="G873" t="s">
        <v>2563</v>
      </c>
    </row>
    <row r="874" spans="1:7" x14ac:dyDescent="0.2">
      <c r="A874" t="s">
        <v>2565</v>
      </c>
      <c r="B874" t="s">
        <v>630</v>
      </c>
      <c r="C874" s="214">
        <v>-0.38</v>
      </c>
      <c r="D874" s="214">
        <v>0.2</v>
      </c>
      <c r="E874">
        <v>17</v>
      </c>
      <c r="F874" t="s">
        <v>2564</v>
      </c>
      <c r="G874" t="s">
        <v>2566</v>
      </c>
    </row>
    <row r="875" spans="1:7" x14ac:dyDescent="0.2">
      <c r="A875" t="s">
        <v>2567</v>
      </c>
      <c r="B875" t="s">
        <v>630</v>
      </c>
      <c r="C875" s="214">
        <v>-0.39</v>
      </c>
      <c r="D875">
        <v>6.6000000000000003E-2</v>
      </c>
      <c r="E875">
        <v>7</v>
      </c>
      <c r="F875" t="s">
        <v>2568</v>
      </c>
      <c r="G875" t="s">
        <v>2567</v>
      </c>
    </row>
    <row r="876" spans="1:7" x14ac:dyDescent="0.2">
      <c r="A876" t="s">
        <v>2569</v>
      </c>
      <c r="B876" t="s">
        <v>630</v>
      </c>
      <c r="C876" s="214">
        <v>-0.39</v>
      </c>
      <c r="D876">
        <v>8.7999999999999995E-2</v>
      </c>
      <c r="E876">
        <v>11</v>
      </c>
      <c r="F876" t="s">
        <v>2570</v>
      </c>
      <c r="G876" t="s">
        <v>2569</v>
      </c>
    </row>
    <row r="877" spans="1:7" x14ac:dyDescent="0.2">
      <c r="A877" t="s">
        <v>2571</v>
      </c>
      <c r="B877" t="s">
        <v>630</v>
      </c>
      <c r="C877" s="214">
        <v>-0.39</v>
      </c>
      <c r="D877" s="214">
        <v>0.11</v>
      </c>
      <c r="E877">
        <v>5</v>
      </c>
      <c r="F877" t="s">
        <v>2572</v>
      </c>
      <c r="G877" t="s">
        <v>2571</v>
      </c>
    </row>
    <row r="878" spans="1:7" x14ac:dyDescent="0.2">
      <c r="A878" t="s">
        <v>2573</v>
      </c>
      <c r="B878" t="s">
        <v>630</v>
      </c>
      <c r="C878" s="214">
        <v>-0.39</v>
      </c>
      <c r="D878" s="214">
        <v>0.11</v>
      </c>
      <c r="E878">
        <v>9</v>
      </c>
      <c r="F878" t="s">
        <v>2574</v>
      </c>
      <c r="G878" t="s">
        <v>2575</v>
      </c>
    </row>
    <row r="879" spans="1:7" x14ac:dyDescent="0.2">
      <c r="A879" t="s">
        <v>2576</v>
      </c>
      <c r="B879" t="s">
        <v>630</v>
      </c>
      <c r="C879" s="214">
        <v>-0.39</v>
      </c>
      <c r="D879" s="214">
        <v>0.11</v>
      </c>
      <c r="E879">
        <v>58</v>
      </c>
      <c r="F879" t="s">
        <v>2577</v>
      </c>
      <c r="G879" t="s">
        <v>2576</v>
      </c>
    </row>
    <row r="880" spans="1:7" x14ac:dyDescent="0.2">
      <c r="A880" t="s">
        <v>2578</v>
      </c>
      <c r="B880" t="s">
        <v>630</v>
      </c>
      <c r="C880" s="214">
        <v>-0.39</v>
      </c>
      <c r="D880" s="214">
        <v>0.15</v>
      </c>
      <c r="E880">
        <v>7</v>
      </c>
      <c r="F880" t="s">
        <v>2579</v>
      </c>
      <c r="G880" t="s">
        <v>2578</v>
      </c>
    </row>
    <row r="881" spans="1:7" x14ac:dyDescent="0.2">
      <c r="A881" t="s">
        <v>2580</v>
      </c>
      <c r="B881" t="s">
        <v>630</v>
      </c>
      <c r="C881" s="214">
        <v>-0.39</v>
      </c>
      <c r="D881" s="214">
        <v>0.17</v>
      </c>
      <c r="E881">
        <v>7</v>
      </c>
      <c r="F881" t="s">
        <v>2581</v>
      </c>
      <c r="G881" t="s">
        <v>2582</v>
      </c>
    </row>
    <row r="882" spans="1:7" x14ac:dyDescent="0.2">
      <c r="A882" t="s">
        <v>2583</v>
      </c>
      <c r="B882" t="s">
        <v>630</v>
      </c>
      <c r="C882" s="214">
        <v>-0.39</v>
      </c>
      <c r="D882" s="214">
        <v>0.17</v>
      </c>
      <c r="E882">
        <v>7</v>
      </c>
      <c r="F882" t="s">
        <v>2581</v>
      </c>
      <c r="G882" t="s">
        <v>2584</v>
      </c>
    </row>
    <row r="883" spans="1:7" x14ac:dyDescent="0.2">
      <c r="A883" t="s">
        <v>2585</v>
      </c>
      <c r="B883" t="s">
        <v>630</v>
      </c>
      <c r="C883" s="214">
        <v>-0.39</v>
      </c>
      <c r="D883" s="214">
        <v>0.22</v>
      </c>
      <c r="E883">
        <v>8</v>
      </c>
      <c r="F883" t="s">
        <v>2586</v>
      </c>
      <c r="G883" t="s">
        <v>2585</v>
      </c>
    </row>
    <row r="884" spans="1:7" x14ac:dyDescent="0.2">
      <c r="A884" t="s">
        <v>2587</v>
      </c>
      <c r="B884" t="s">
        <v>630</v>
      </c>
      <c r="C884" s="214">
        <v>-0.39</v>
      </c>
      <c r="D884" s="214">
        <v>0.22</v>
      </c>
      <c r="E884">
        <v>5</v>
      </c>
      <c r="F884" t="s">
        <v>2588</v>
      </c>
      <c r="G884" t="s">
        <v>2587</v>
      </c>
    </row>
    <row r="885" spans="1:7" x14ac:dyDescent="0.2">
      <c r="A885" t="s">
        <v>2589</v>
      </c>
      <c r="B885" t="s">
        <v>630</v>
      </c>
      <c r="C885" s="214">
        <v>-0.39</v>
      </c>
      <c r="D885" s="214">
        <v>0.24</v>
      </c>
      <c r="E885">
        <v>12</v>
      </c>
      <c r="F885" t="s">
        <v>2590</v>
      </c>
      <c r="G885" t="s">
        <v>2591</v>
      </c>
    </row>
    <row r="886" spans="1:7" x14ac:dyDescent="0.2">
      <c r="A886" t="s">
        <v>2592</v>
      </c>
      <c r="B886" t="s">
        <v>630</v>
      </c>
      <c r="C886" s="214">
        <v>-0.4</v>
      </c>
      <c r="D886">
        <v>5.5E-2</v>
      </c>
      <c r="E886">
        <v>5</v>
      </c>
      <c r="F886" t="s">
        <v>2593</v>
      </c>
      <c r="G886" t="s">
        <v>2592</v>
      </c>
    </row>
    <row r="887" spans="1:7" x14ac:dyDescent="0.2">
      <c r="A887" t="s">
        <v>2594</v>
      </c>
      <c r="B887" t="s">
        <v>630</v>
      </c>
      <c r="C887" s="214">
        <v>-0.4</v>
      </c>
      <c r="D887">
        <v>9.5000000000000001E-2</v>
      </c>
      <c r="E887">
        <v>55</v>
      </c>
      <c r="F887" t="s">
        <v>2595</v>
      </c>
      <c r="G887" t="s">
        <v>2594</v>
      </c>
    </row>
    <row r="888" spans="1:7" x14ac:dyDescent="0.2">
      <c r="A888" t="s">
        <v>2596</v>
      </c>
      <c r="B888" t="s">
        <v>630</v>
      </c>
      <c r="C888" s="214">
        <v>-0.4</v>
      </c>
      <c r="D888">
        <v>9.8000000000000004E-2</v>
      </c>
      <c r="E888">
        <v>9</v>
      </c>
      <c r="F888" t="s">
        <v>2597</v>
      </c>
      <c r="G888" t="s">
        <v>2598</v>
      </c>
    </row>
    <row r="889" spans="1:7" x14ac:dyDescent="0.2">
      <c r="A889" t="s">
        <v>2599</v>
      </c>
      <c r="B889" t="s">
        <v>630</v>
      </c>
      <c r="C889" s="214">
        <v>-0.4</v>
      </c>
      <c r="D889" s="214">
        <v>0.11</v>
      </c>
      <c r="E889">
        <v>36</v>
      </c>
      <c r="F889" t="s">
        <v>2600</v>
      </c>
      <c r="G889" t="s">
        <v>2599</v>
      </c>
    </row>
    <row r="890" spans="1:7" x14ac:dyDescent="0.2">
      <c r="A890" t="s">
        <v>2601</v>
      </c>
      <c r="B890" t="s">
        <v>630</v>
      </c>
      <c r="C890" s="214">
        <v>-0.4</v>
      </c>
      <c r="D890" s="214">
        <v>0.12</v>
      </c>
      <c r="E890">
        <v>12</v>
      </c>
      <c r="F890" t="s">
        <v>2602</v>
      </c>
      <c r="G890" t="s">
        <v>2601</v>
      </c>
    </row>
    <row r="891" spans="1:7" x14ac:dyDescent="0.2">
      <c r="A891" t="s">
        <v>2603</v>
      </c>
      <c r="B891" t="s">
        <v>630</v>
      </c>
      <c r="C891" s="214">
        <v>-0.4</v>
      </c>
      <c r="D891" s="214">
        <v>0.12</v>
      </c>
      <c r="E891">
        <v>39</v>
      </c>
      <c r="F891" t="s">
        <v>2604</v>
      </c>
      <c r="G891" t="s">
        <v>2605</v>
      </c>
    </row>
    <row r="892" spans="1:7" x14ac:dyDescent="0.2">
      <c r="A892" t="s">
        <v>2606</v>
      </c>
      <c r="B892" t="s">
        <v>630</v>
      </c>
      <c r="C892" s="214">
        <v>-0.4</v>
      </c>
      <c r="D892" s="214">
        <v>0.14000000000000001</v>
      </c>
      <c r="E892">
        <v>63</v>
      </c>
      <c r="F892" t="s">
        <v>2607</v>
      </c>
      <c r="G892" t="s">
        <v>2606</v>
      </c>
    </row>
    <row r="893" spans="1:7" x14ac:dyDescent="0.2">
      <c r="A893" t="s">
        <v>2608</v>
      </c>
      <c r="B893" t="s">
        <v>630</v>
      </c>
      <c r="C893" s="214">
        <v>-0.4</v>
      </c>
      <c r="D893" s="214">
        <v>0.15</v>
      </c>
      <c r="E893">
        <v>6</v>
      </c>
      <c r="F893" t="s">
        <v>2609</v>
      </c>
      <c r="G893" t="s">
        <v>2610</v>
      </c>
    </row>
    <row r="894" spans="1:7" x14ac:dyDescent="0.2">
      <c r="A894" t="s">
        <v>2611</v>
      </c>
      <c r="B894" t="s">
        <v>630</v>
      </c>
      <c r="C894" s="214">
        <v>-0.41</v>
      </c>
      <c r="D894" s="214">
        <v>0.12</v>
      </c>
      <c r="E894">
        <v>38</v>
      </c>
      <c r="F894" t="s">
        <v>2612</v>
      </c>
      <c r="G894" t="s">
        <v>2611</v>
      </c>
    </row>
    <row r="895" spans="1:7" x14ac:dyDescent="0.2">
      <c r="A895" t="s">
        <v>2613</v>
      </c>
      <c r="B895" t="s">
        <v>630</v>
      </c>
      <c r="C895" s="214">
        <v>-0.41</v>
      </c>
      <c r="D895" s="214">
        <v>0.12</v>
      </c>
      <c r="E895">
        <v>36</v>
      </c>
      <c r="F895" t="s">
        <v>2614</v>
      </c>
      <c r="G895" t="s">
        <v>2615</v>
      </c>
    </row>
    <row r="896" spans="1:7" x14ac:dyDescent="0.2">
      <c r="A896" t="s">
        <v>2616</v>
      </c>
      <c r="B896" t="s">
        <v>630</v>
      </c>
      <c r="C896" s="214">
        <v>-0.41</v>
      </c>
      <c r="D896" s="214">
        <v>0.12</v>
      </c>
      <c r="E896">
        <v>36</v>
      </c>
      <c r="F896" t="s">
        <v>2617</v>
      </c>
      <c r="G896" t="s">
        <v>2618</v>
      </c>
    </row>
    <row r="897" spans="1:7" x14ac:dyDescent="0.2">
      <c r="A897" t="s">
        <v>2619</v>
      </c>
      <c r="B897" t="s">
        <v>630</v>
      </c>
      <c r="C897" s="214">
        <v>-0.41</v>
      </c>
      <c r="D897" s="214">
        <v>0.14000000000000001</v>
      </c>
      <c r="E897">
        <v>9</v>
      </c>
      <c r="F897" t="s">
        <v>2620</v>
      </c>
      <c r="G897" t="s">
        <v>2619</v>
      </c>
    </row>
    <row r="898" spans="1:7" x14ac:dyDescent="0.2">
      <c r="A898" t="s">
        <v>2621</v>
      </c>
      <c r="B898" t="s">
        <v>630</v>
      </c>
      <c r="C898" s="214">
        <v>-0.41</v>
      </c>
      <c r="D898" s="214">
        <v>0.14000000000000001</v>
      </c>
      <c r="E898">
        <v>41</v>
      </c>
      <c r="F898" t="s">
        <v>2622</v>
      </c>
      <c r="G898" t="s">
        <v>2621</v>
      </c>
    </row>
    <row r="899" spans="1:7" x14ac:dyDescent="0.2">
      <c r="A899" t="s">
        <v>2623</v>
      </c>
      <c r="B899" t="s">
        <v>630</v>
      </c>
      <c r="C899" s="214">
        <v>-0.41</v>
      </c>
      <c r="D899" s="214">
        <v>0.14000000000000001</v>
      </c>
      <c r="E899">
        <v>9</v>
      </c>
      <c r="F899" t="s">
        <v>2624</v>
      </c>
      <c r="G899" t="s">
        <v>2625</v>
      </c>
    </row>
    <row r="900" spans="1:7" x14ac:dyDescent="0.2">
      <c r="A900" t="s">
        <v>2626</v>
      </c>
      <c r="B900" t="s">
        <v>630</v>
      </c>
      <c r="C900" s="214">
        <v>-0.41</v>
      </c>
      <c r="D900" s="214">
        <v>0.18</v>
      </c>
      <c r="E900">
        <v>21</v>
      </c>
      <c r="F900" t="s">
        <v>2627</v>
      </c>
      <c r="G900" t="s">
        <v>2626</v>
      </c>
    </row>
    <row r="901" spans="1:7" x14ac:dyDescent="0.2">
      <c r="A901" t="s">
        <v>2628</v>
      </c>
      <c r="B901" t="s">
        <v>630</v>
      </c>
      <c r="C901" s="214">
        <v>-0.41</v>
      </c>
      <c r="D901" s="214">
        <v>0.23</v>
      </c>
      <c r="E901">
        <v>13</v>
      </c>
      <c r="F901" t="s">
        <v>2629</v>
      </c>
      <c r="G901" t="s">
        <v>2628</v>
      </c>
    </row>
    <row r="902" spans="1:7" x14ac:dyDescent="0.2">
      <c r="A902" t="s">
        <v>2630</v>
      </c>
      <c r="B902" t="s">
        <v>630</v>
      </c>
      <c r="C902" s="214">
        <v>-0.42</v>
      </c>
      <c r="D902">
        <v>7.9000000000000001E-2</v>
      </c>
      <c r="E902">
        <v>22</v>
      </c>
      <c r="F902" t="s">
        <v>2631</v>
      </c>
      <c r="G902" t="s">
        <v>2630</v>
      </c>
    </row>
    <row r="903" spans="1:7" x14ac:dyDescent="0.2">
      <c r="A903" t="s">
        <v>2632</v>
      </c>
      <c r="B903" t="s">
        <v>630</v>
      </c>
      <c r="C903" s="214">
        <v>-0.42</v>
      </c>
      <c r="D903">
        <v>9.6000000000000002E-2</v>
      </c>
      <c r="E903">
        <v>51</v>
      </c>
      <c r="F903" t="s">
        <v>2633</v>
      </c>
      <c r="G903" t="s">
        <v>2632</v>
      </c>
    </row>
    <row r="904" spans="1:7" x14ac:dyDescent="0.2">
      <c r="A904" t="s">
        <v>2634</v>
      </c>
      <c r="B904" t="s">
        <v>630</v>
      </c>
      <c r="C904" s="214">
        <v>-0.42</v>
      </c>
      <c r="D904">
        <v>9.7000000000000003E-2</v>
      </c>
      <c r="E904">
        <v>50</v>
      </c>
      <c r="F904" t="s">
        <v>2635</v>
      </c>
      <c r="G904" t="s">
        <v>2634</v>
      </c>
    </row>
    <row r="905" spans="1:7" x14ac:dyDescent="0.2">
      <c r="A905" t="s">
        <v>2636</v>
      </c>
      <c r="B905" t="s">
        <v>630</v>
      </c>
      <c r="C905" s="214">
        <v>-0.42</v>
      </c>
      <c r="D905">
        <v>9.9000000000000005E-2</v>
      </c>
      <c r="E905">
        <v>40</v>
      </c>
      <c r="F905" t="s">
        <v>2637</v>
      </c>
      <c r="G905" t="s">
        <v>2636</v>
      </c>
    </row>
    <row r="906" spans="1:7" x14ac:dyDescent="0.2">
      <c r="A906" t="s">
        <v>2638</v>
      </c>
      <c r="B906" t="s">
        <v>630</v>
      </c>
      <c r="C906" s="214">
        <v>-0.42</v>
      </c>
      <c r="D906" s="214">
        <v>0.12</v>
      </c>
      <c r="E906">
        <v>16</v>
      </c>
      <c r="F906" t="s">
        <v>2639</v>
      </c>
      <c r="G906" t="s">
        <v>2640</v>
      </c>
    </row>
    <row r="907" spans="1:7" x14ac:dyDescent="0.2">
      <c r="A907" t="s">
        <v>2641</v>
      </c>
      <c r="B907" t="s">
        <v>630</v>
      </c>
      <c r="C907" s="214">
        <v>-0.42</v>
      </c>
      <c r="D907" s="214">
        <v>0.13</v>
      </c>
      <c r="E907">
        <v>18</v>
      </c>
      <c r="F907" t="s">
        <v>2642</v>
      </c>
      <c r="G907" t="s">
        <v>2641</v>
      </c>
    </row>
    <row r="908" spans="1:7" x14ac:dyDescent="0.2">
      <c r="A908" t="s">
        <v>2643</v>
      </c>
      <c r="B908" t="s">
        <v>630</v>
      </c>
      <c r="C908" s="214">
        <v>-0.42</v>
      </c>
      <c r="D908" s="214">
        <v>0.16</v>
      </c>
      <c r="E908">
        <v>18</v>
      </c>
      <c r="F908" t="s">
        <v>2644</v>
      </c>
      <c r="G908" t="s">
        <v>2643</v>
      </c>
    </row>
    <row r="909" spans="1:7" x14ac:dyDescent="0.2">
      <c r="A909" t="s">
        <v>2645</v>
      </c>
      <c r="B909" t="s">
        <v>630</v>
      </c>
      <c r="C909" s="214">
        <v>-0.43</v>
      </c>
      <c r="D909">
        <v>5.1999999999999998E-2</v>
      </c>
      <c r="E909">
        <v>385</v>
      </c>
      <c r="F909" t="s">
        <v>2646</v>
      </c>
      <c r="G909" t="s">
        <v>2645</v>
      </c>
    </row>
    <row r="910" spans="1:7" x14ac:dyDescent="0.2">
      <c r="A910" t="s">
        <v>2647</v>
      </c>
      <c r="B910" t="s">
        <v>630</v>
      </c>
      <c r="C910" s="214">
        <v>-0.43</v>
      </c>
      <c r="D910">
        <v>6.8000000000000005E-2</v>
      </c>
      <c r="E910">
        <v>10</v>
      </c>
      <c r="F910" t="s">
        <v>2648</v>
      </c>
      <c r="G910" t="s">
        <v>2647</v>
      </c>
    </row>
    <row r="911" spans="1:7" x14ac:dyDescent="0.2">
      <c r="A911" t="s">
        <v>2649</v>
      </c>
      <c r="B911" t="s">
        <v>630</v>
      </c>
      <c r="C911" s="214">
        <v>-0.43</v>
      </c>
      <c r="D911">
        <v>6.9000000000000006E-2</v>
      </c>
      <c r="E911">
        <v>32</v>
      </c>
      <c r="F911" t="s">
        <v>2650</v>
      </c>
      <c r="G911" t="s">
        <v>2651</v>
      </c>
    </row>
    <row r="912" spans="1:7" x14ac:dyDescent="0.2">
      <c r="A912" t="s">
        <v>2652</v>
      </c>
      <c r="B912" t="s">
        <v>630</v>
      </c>
      <c r="C912" s="214">
        <v>-0.43</v>
      </c>
      <c r="D912">
        <v>9.9000000000000005E-2</v>
      </c>
      <c r="E912">
        <v>48</v>
      </c>
      <c r="F912" t="s">
        <v>2653</v>
      </c>
      <c r="G912" t="s">
        <v>2652</v>
      </c>
    </row>
    <row r="913" spans="1:7" x14ac:dyDescent="0.2">
      <c r="A913" t="s">
        <v>2654</v>
      </c>
      <c r="B913" t="s">
        <v>630</v>
      </c>
      <c r="C913" s="214">
        <v>-0.43</v>
      </c>
      <c r="D913" s="214">
        <v>0.11</v>
      </c>
      <c r="E913">
        <v>10</v>
      </c>
      <c r="F913" t="s">
        <v>2655</v>
      </c>
      <c r="G913" t="s">
        <v>2654</v>
      </c>
    </row>
    <row r="914" spans="1:7" x14ac:dyDescent="0.2">
      <c r="A914" t="s">
        <v>2656</v>
      </c>
      <c r="B914" t="s">
        <v>630</v>
      </c>
      <c r="C914" s="214">
        <v>-0.43</v>
      </c>
      <c r="D914" s="214">
        <v>0.11</v>
      </c>
      <c r="E914">
        <v>10</v>
      </c>
      <c r="F914" t="s">
        <v>2655</v>
      </c>
      <c r="G914" t="s">
        <v>2657</v>
      </c>
    </row>
    <row r="915" spans="1:7" x14ac:dyDescent="0.2">
      <c r="A915" t="s">
        <v>2658</v>
      </c>
      <c r="B915" t="s">
        <v>630</v>
      </c>
      <c r="C915" s="214">
        <v>-0.43</v>
      </c>
      <c r="D915" s="214">
        <v>0.13</v>
      </c>
      <c r="E915">
        <v>7</v>
      </c>
      <c r="F915" t="s">
        <v>2659</v>
      </c>
      <c r="G915" t="s">
        <v>2660</v>
      </c>
    </row>
    <row r="916" spans="1:7" x14ac:dyDescent="0.2">
      <c r="A916" t="s">
        <v>2661</v>
      </c>
      <c r="B916" t="s">
        <v>630</v>
      </c>
      <c r="C916" s="214">
        <v>-0.43</v>
      </c>
      <c r="D916" s="214">
        <v>0.14000000000000001</v>
      </c>
      <c r="E916">
        <v>32</v>
      </c>
      <c r="F916" t="s">
        <v>2662</v>
      </c>
      <c r="G916" t="s">
        <v>2661</v>
      </c>
    </row>
    <row r="917" spans="1:7" x14ac:dyDescent="0.2">
      <c r="A917" t="s">
        <v>2663</v>
      </c>
      <c r="B917" t="s">
        <v>630</v>
      </c>
      <c r="C917" s="214">
        <v>-0.43</v>
      </c>
      <c r="D917" s="214">
        <v>0.14000000000000001</v>
      </c>
      <c r="E917">
        <v>14</v>
      </c>
      <c r="F917" t="s">
        <v>2664</v>
      </c>
      <c r="G917" t="s">
        <v>2663</v>
      </c>
    </row>
    <row r="918" spans="1:7" x14ac:dyDescent="0.2">
      <c r="A918" t="s">
        <v>2665</v>
      </c>
      <c r="B918" t="s">
        <v>630</v>
      </c>
      <c r="C918" s="214">
        <v>-0.44</v>
      </c>
      <c r="D918">
        <v>5.0999999999999997E-2</v>
      </c>
      <c r="E918">
        <v>475</v>
      </c>
      <c r="F918" t="s">
        <v>2666</v>
      </c>
      <c r="G918" t="s">
        <v>2665</v>
      </c>
    </row>
    <row r="919" spans="1:7" x14ac:dyDescent="0.2">
      <c r="A919" t="s">
        <v>2667</v>
      </c>
      <c r="B919" t="s">
        <v>630</v>
      </c>
      <c r="C919" s="214">
        <v>-0.44</v>
      </c>
      <c r="D919">
        <v>5.3999999999999999E-2</v>
      </c>
      <c r="E919">
        <v>19</v>
      </c>
      <c r="F919" t="s">
        <v>2668</v>
      </c>
      <c r="G919" t="s">
        <v>2667</v>
      </c>
    </row>
    <row r="920" spans="1:7" x14ac:dyDescent="0.2">
      <c r="A920" t="s">
        <v>2669</v>
      </c>
      <c r="B920" t="s">
        <v>630</v>
      </c>
      <c r="C920" s="214">
        <v>-0.44</v>
      </c>
      <c r="D920">
        <v>6.5000000000000002E-2</v>
      </c>
      <c r="E920">
        <v>66</v>
      </c>
      <c r="F920" t="s">
        <v>2670</v>
      </c>
      <c r="G920" t="s">
        <v>2669</v>
      </c>
    </row>
    <row r="921" spans="1:7" x14ac:dyDescent="0.2">
      <c r="A921" t="s">
        <v>2671</v>
      </c>
      <c r="B921" t="s">
        <v>630</v>
      </c>
      <c r="C921" s="214">
        <v>-0.44</v>
      </c>
      <c r="D921">
        <v>7.0000000000000007E-2</v>
      </c>
      <c r="E921">
        <v>66</v>
      </c>
      <c r="F921" t="s">
        <v>2672</v>
      </c>
      <c r="G921" t="s">
        <v>2671</v>
      </c>
    </row>
    <row r="922" spans="1:7" x14ac:dyDescent="0.2">
      <c r="A922" t="s">
        <v>2673</v>
      </c>
      <c r="B922" t="s">
        <v>630</v>
      </c>
      <c r="C922" s="214">
        <v>-0.44</v>
      </c>
      <c r="D922" s="214">
        <v>0.12</v>
      </c>
      <c r="E922">
        <v>47</v>
      </c>
      <c r="F922" t="s">
        <v>2674</v>
      </c>
      <c r="G922" t="s">
        <v>2673</v>
      </c>
    </row>
    <row r="923" spans="1:7" x14ac:dyDescent="0.2">
      <c r="A923" t="s">
        <v>2675</v>
      </c>
      <c r="B923" t="s">
        <v>630</v>
      </c>
      <c r="C923" s="214">
        <v>-0.44</v>
      </c>
      <c r="D923" s="214">
        <v>0.12</v>
      </c>
      <c r="E923">
        <v>41</v>
      </c>
      <c r="F923" t="s">
        <v>2676</v>
      </c>
      <c r="G923" t="s">
        <v>2675</v>
      </c>
    </row>
    <row r="924" spans="1:7" x14ac:dyDescent="0.2">
      <c r="A924" t="s">
        <v>2677</v>
      </c>
      <c r="B924" t="s">
        <v>630</v>
      </c>
      <c r="C924" s="214">
        <v>-0.44</v>
      </c>
      <c r="D924" s="214">
        <v>0.13</v>
      </c>
      <c r="E924">
        <v>8</v>
      </c>
      <c r="F924" t="s">
        <v>2678</v>
      </c>
      <c r="G924" t="s">
        <v>2679</v>
      </c>
    </row>
    <row r="925" spans="1:7" x14ac:dyDescent="0.2">
      <c r="A925" t="s">
        <v>2680</v>
      </c>
      <c r="B925" t="s">
        <v>630</v>
      </c>
      <c r="C925" s="214">
        <v>-0.44</v>
      </c>
      <c r="D925" s="214">
        <v>0.16</v>
      </c>
      <c r="E925">
        <v>13</v>
      </c>
      <c r="F925" t="s">
        <v>2681</v>
      </c>
      <c r="G925" t="s">
        <v>2682</v>
      </c>
    </row>
    <row r="926" spans="1:7" x14ac:dyDescent="0.2">
      <c r="A926" t="s">
        <v>2683</v>
      </c>
      <c r="B926" t="s">
        <v>630</v>
      </c>
      <c r="C926" s="214">
        <v>-0.44</v>
      </c>
      <c r="D926" s="214">
        <v>0.16</v>
      </c>
      <c r="E926">
        <v>13</v>
      </c>
      <c r="F926" t="s">
        <v>2681</v>
      </c>
      <c r="G926" t="s">
        <v>2683</v>
      </c>
    </row>
    <row r="927" spans="1:7" x14ac:dyDescent="0.2">
      <c r="A927" t="s">
        <v>2684</v>
      </c>
      <c r="B927" t="s">
        <v>630</v>
      </c>
      <c r="C927" s="214">
        <v>-0.44</v>
      </c>
      <c r="D927" s="214">
        <v>0.16</v>
      </c>
      <c r="E927">
        <v>13</v>
      </c>
      <c r="F927" t="s">
        <v>2681</v>
      </c>
      <c r="G927" t="s">
        <v>2685</v>
      </c>
    </row>
    <row r="928" spans="1:7" x14ac:dyDescent="0.2">
      <c r="A928" t="s">
        <v>2686</v>
      </c>
      <c r="B928" t="s">
        <v>630</v>
      </c>
      <c r="C928" s="214">
        <v>-0.45</v>
      </c>
      <c r="D928">
        <v>5.5E-2</v>
      </c>
      <c r="E928">
        <v>8</v>
      </c>
      <c r="F928" t="s">
        <v>2687</v>
      </c>
      <c r="G928" t="s">
        <v>2686</v>
      </c>
    </row>
    <row r="929" spans="1:7" x14ac:dyDescent="0.2">
      <c r="A929" t="s">
        <v>2688</v>
      </c>
      <c r="B929" t="s">
        <v>630</v>
      </c>
      <c r="C929" s="214">
        <v>-0.45</v>
      </c>
      <c r="D929" s="214">
        <v>0.18</v>
      </c>
      <c r="E929">
        <v>7</v>
      </c>
      <c r="F929" t="s">
        <v>2689</v>
      </c>
      <c r="G929" t="s">
        <v>2690</v>
      </c>
    </row>
    <row r="930" spans="1:7" x14ac:dyDescent="0.2">
      <c r="A930" t="s">
        <v>2691</v>
      </c>
      <c r="B930" t="s">
        <v>630</v>
      </c>
      <c r="C930" s="214">
        <v>-0.45</v>
      </c>
      <c r="D930" s="214">
        <v>0.18</v>
      </c>
      <c r="E930">
        <v>7</v>
      </c>
      <c r="F930" t="s">
        <v>2689</v>
      </c>
      <c r="G930" t="s">
        <v>2692</v>
      </c>
    </row>
    <row r="931" spans="1:7" x14ac:dyDescent="0.2">
      <c r="A931" t="s">
        <v>2693</v>
      </c>
      <c r="B931" t="s">
        <v>630</v>
      </c>
      <c r="C931" s="214">
        <v>-0.46</v>
      </c>
      <c r="D931">
        <v>3.1E-2</v>
      </c>
      <c r="E931">
        <v>32</v>
      </c>
      <c r="F931" t="s">
        <v>2694</v>
      </c>
      <c r="G931" t="s">
        <v>2693</v>
      </c>
    </row>
    <row r="932" spans="1:7" x14ac:dyDescent="0.2">
      <c r="A932" t="s">
        <v>2695</v>
      </c>
      <c r="B932" t="s">
        <v>630</v>
      </c>
      <c r="C932" s="214">
        <v>-0.46</v>
      </c>
      <c r="D932">
        <v>4.2000000000000003E-2</v>
      </c>
      <c r="E932">
        <v>5</v>
      </c>
      <c r="F932" t="s">
        <v>2696</v>
      </c>
      <c r="G932" t="s">
        <v>2695</v>
      </c>
    </row>
    <row r="933" spans="1:7" x14ac:dyDescent="0.2">
      <c r="A933" t="s">
        <v>2697</v>
      </c>
      <c r="B933" t="s">
        <v>630</v>
      </c>
      <c r="C933" s="214">
        <v>-0.46</v>
      </c>
      <c r="D933">
        <v>4.8000000000000001E-2</v>
      </c>
      <c r="E933">
        <v>9</v>
      </c>
      <c r="F933" t="s">
        <v>2698</v>
      </c>
      <c r="G933" t="s">
        <v>2697</v>
      </c>
    </row>
    <row r="934" spans="1:7" x14ac:dyDescent="0.2">
      <c r="A934" t="s">
        <v>2699</v>
      </c>
      <c r="B934" t="s">
        <v>630</v>
      </c>
      <c r="C934" s="214">
        <v>-0.46</v>
      </c>
      <c r="D934">
        <v>0.05</v>
      </c>
      <c r="E934">
        <v>69</v>
      </c>
      <c r="F934" t="s">
        <v>2700</v>
      </c>
      <c r="G934" t="s">
        <v>2699</v>
      </c>
    </row>
    <row r="935" spans="1:7" x14ac:dyDescent="0.2">
      <c r="A935" t="s">
        <v>2701</v>
      </c>
      <c r="B935" t="s">
        <v>630</v>
      </c>
      <c r="C935" s="214">
        <v>-0.46</v>
      </c>
      <c r="D935">
        <v>5.8000000000000003E-2</v>
      </c>
      <c r="E935">
        <v>84</v>
      </c>
      <c r="F935" t="s">
        <v>2702</v>
      </c>
      <c r="G935" t="s">
        <v>2703</v>
      </c>
    </row>
    <row r="936" spans="1:7" x14ac:dyDescent="0.2">
      <c r="A936" t="s">
        <v>2704</v>
      </c>
      <c r="B936" t="s">
        <v>630</v>
      </c>
      <c r="C936" s="214">
        <v>-0.46</v>
      </c>
      <c r="D936">
        <v>6.0999999999999999E-2</v>
      </c>
      <c r="E936">
        <v>17</v>
      </c>
      <c r="F936" t="s">
        <v>2705</v>
      </c>
      <c r="G936" t="s">
        <v>2704</v>
      </c>
    </row>
    <row r="937" spans="1:7" x14ac:dyDescent="0.2">
      <c r="A937" t="s">
        <v>2706</v>
      </c>
      <c r="B937" t="s">
        <v>630</v>
      </c>
      <c r="C937" s="214">
        <v>-0.46</v>
      </c>
      <c r="D937">
        <v>7.4999999999999997E-2</v>
      </c>
      <c r="E937">
        <v>9</v>
      </c>
      <c r="F937" t="s">
        <v>2707</v>
      </c>
      <c r="G937" t="s">
        <v>2708</v>
      </c>
    </row>
    <row r="938" spans="1:7" x14ac:dyDescent="0.2">
      <c r="A938" t="s">
        <v>2709</v>
      </c>
      <c r="B938" t="s">
        <v>630</v>
      </c>
      <c r="C938" s="214">
        <v>-0.46</v>
      </c>
      <c r="D938">
        <v>8.5000000000000006E-2</v>
      </c>
      <c r="E938">
        <v>20</v>
      </c>
      <c r="F938" t="s">
        <v>2710</v>
      </c>
      <c r="G938" t="s">
        <v>2709</v>
      </c>
    </row>
    <row r="939" spans="1:7" x14ac:dyDescent="0.2">
      <c r="A939" t="s">
        <v>2711</v>
      </c>
      <c r="B939" t="s">
        <v>630</v>
      </c>
      <c r="C939" s="214">
        <v>-0.46</v>
      </c>
      <c r="D939">
        <v>8.5000000000000006E-2</v>
      </c>
      <c r="E939">
        <v>20</v>
      </c>
      <c r="F939" t="s">
        <v>2710</v>
      </c>
      <c r="G939" t="s">
        <v>2712</v>
      </c>
    </row>
    <row r="940" spans="1:7" x14ac:dyDescent="0.2">
      <c r="A940" t="s">
        <v>2713</v>
      </c>
      <c r="B940" t="s">
        <v>630</v>
      </c>
      <c r="C940" s="214">
        <v>-0.46</v>
      </c>
      <c r="D940">
        <v>0.09</v>
      </c>
      <c r="E940">
        <v>19</v>
      </c>
      <c r="F940" t="s">
        <v>2714</v>
      </c>
      <c r="G940" t="s">
        <v>2713</v>
      </c>
    </row>
    <row r="941" spans="1:7" x14ac:dyDescent="0.2">
      <c r="A941" t="s">
        <v>2715</v>
      </c>
      <c r="B941" t="s">
        <v>630</v>
      </c>
      <c r="C941" s="214">
        <v>-0.46</v>
      </c>
      <c r="D941">
        <v>9.0999999999999998E-2</v>
      </c>
      <c r="E941">
        <v>8</v>
      </c>
      <c r="F941" t="s">
        <v>2716</v>
      </c>
      <c r="G941" t="s">
        <v>2717</v>
      </c>
    </row>
    <row r="942" spans="1:7" x14ac:dyDescent="0.2">
      <c r="A942" t="s">
        <v>2718</v>
      </c>
      <c r="B942" t="s">
        <v>630</v>
      </c>
      <c r="C942" s="214">
        <v>-0.46</v>
      </c>
      <c r="D942" s="214">
        <v>0.11</v>
      </c>
      <c r="E942">
        <v>13</v>
      </c>
      <c r="F942" t="s">
        <v>2719</v>
      </c>
      <c r="G942" t="s">
        <v>2718</v>
      </c>
    </row>
    <row r="943" spans="1:7" x14ac:dyDescent="0.2">
      <c r="A943" t="s">
        <v>2720</v>
      </c>
      <c r="B943" t="s">
        <v>630</v>
      </c>
      <c r="C943" s="214">
        <v>-0.46</v>
      </c>
      <c r="D943" s="214">
        <v>0.14000000000000001</v>
      </c>
      <c r="E943">
        <v>20</v>
      </c>
      <c r="F943" t="s">
        <v>2721</v>
      </c>
      <c r="G943" t="s">
        <v>2720</v>
      </c>
    </row>
    <row r="944" spans="1:7" x14ac:dyDescent="0.2">
      <c r="A944" t="s">
        <v>2722</v>
      </c>
      <c r="B944" t="s">
        <v>630</v>
      </c>
      <c r="C944" s="214">
        <v>-0.46</v>
      </c>
      <c r="D944" s="214">
        <v>0.14000000000000001</v>
      </c>
      <c r="E944">
        <v>20</v>
      </c>
      <c r="F944" t="s">
        <v>2721</v>
      </c>
      <c r="G944" t="s">
        <v>2722</v>
      </c>
    </row>
    <row r="945" spans="1:7" x14ac:dyDescent="0.2">
      <c r="A945" t="s">
        <v>2723</v>
      </c>
      <c r="B945" t="s">
        <v>630</v>
      </c>
      <c r="C945" s="214">
        <v>-0.46</v>
      </c>
      <c r="D945" s="214">
        <v>0.15</v>
      </c>
      <c r="E945">
        <v>11</v>
      </c>
      <c r="F945" t="s">
        <v>2724</v>
      </c>
      <c r="G945" t="s">
        <v>2723</v>
      </c>
    </row>
    <row r="946" spans="1:7" x14ac:dyDescent="0.2">
      <c r="A946" t="s">
        <v>2725</v>
      </c>
      <c r="B946" t="s">
        <v>630</v>
      </c>
      <c r="C946" s="214">
        <v>-0.46</v>
      </c>
      <c r="D946" s="214">
        <v>0.15</v>
      </c>
      <c r="E946">
        <v>9</v>
      </c>
      <c r="F946" t="s">
        <v>2726</v>
      </c>
      <c r="G946" t="s">
        <v>2725</v>
      </c>
    </row>
    <row r="947" spans="1:7" x14ac:dyDescent="0.2">
      <c r="A947" t="s">
        <v>2727</v>
      </c>
      <c r="B947" t="s">
        <v>630</v>
      </c>
      <c r="C947" s="214">
        <v>-0.46</v>
      </c>
      <c r="D947" s="214">
        <v>0.15</v>
      </c>
      <c r="E947">
        <v>36</v>
      </c>
      <c r="F947" t="s">
        <v>2728</v>
      </c>
      <c r="G947" t="s">
        <v>2727</v>
      </c>
    </row>
    <row r="948" spans="1:7" x14ac:dyDescent="0.2">
      <c r="A948" t="s">
        <v>2729</v>
      </c>
      <c r="B948" t="s">
        <v>630</v>
      </c>
      <c r="C948" s="214">
        <v>-0.47</v>
      </c>
      <c r="D948">
        <v>4.8000000000000001E-2</v>
      </c>
      <c r="E948">
        <v>19</v>
      </c>
      <c r="F948" t="s">
        <v>2730</v>
      </c>
      <c r="G948" t="s">
        <v>2729</v>
      </c>
    </row>
    <row r="949" spans="1:7" x14ac:dyDescent="0.2">
      <c r="A949" t="s">
        <v>2731</v>
      </c>
      <c r="B949" t="s">
        <v>630</v>
      </c>
      <c r="C949" s="214">
        <v>-0.47</v>
      </c>
      <c r="D949">
        <v>6.4000000000000001E-2</v>
      </c>
      <c r="E949">
        <v>17</v>
      </c>
      <c r="F949" t="s">
        <v>2732</v>
      </c>
      <c r="G949" t="s">
        <v>2733</v>
      </c>
    </row>
    <row r="950" spans="1:7" x14ac:dyDescent="0.2">
      <c r="A950" t="s">
        <v>2734</v>
      </c>
      <c r="B950" t="s">
        <v>630</v>
      </c>
      <c r="C950" s="214">
        <v>-0.47</v>
      </c>
      <c r="D950">
        <v>6.6000000000000003E-2</v>
      </c>
      <c r="E950">
        <v>40</v>
      </c>
      <c r="F950" t="s">
        <v>2735</v>
      </c>
      <c r="G950" t="s">
        <v>2734</v>
      </c>
    </row>
    <row r="951" spans="1:7" x14ac:dyDescent="0.2">
      <c r="A951" t="s">
        <v>2736</v>
      </c>
      <c r="B951" t="s">
        <v>630</v>
      </c>
      <c r="C951" s="214">
        <v>-0.47</v>
      </c>
      <c r="D951">
        <v>6.6000000000000003E-2</v>
      </c>
      <c r="E951">
        <v>40</v>
      </c>
      <c r="F951" t="s">
        <v>2735</v>
      </c>
      <c r="G951" t="s">
        <v>2737</v>
      </c>
    </row>
    <row r="952" spans="1:7" x14ac:dyDescent="0.2">
      <c r="A952" t="s">
        <v>2738</v>
      </c>
      <c r="B952" t="s">
        <v>630</v>
      </c>
      <c r="C952" s="214">
        <v>-0.47</v>
      </c>
      <c r="D952">
        <v>7.5999999999999998E-2</v>
      </c>
      <c r="E952">
        <v>84</v>
      </c>
      <c r="F952" t="s">
        <v>2739</v>
      </c>
      <c r="G952" t="s">
        <v>2738</v>
      </c>
    </row>
    <row r="953" spans="1:7" x14ac:dyDescent="0.2">
      <c r="A953" t="s">
        <v>2740</v>
      </c>
      <c r="B953" t="s">
        <v>630</v>
      </c>
      <c r="C953" s="214">
        <v>-0.47</v>
      </c>
      <c r="D953">
        <v>0.08</v>
      </c>
      <c r="E953">
        <v>11</v>
      </c>
      <c r="F953" t="s">
        <v>2741</v>
      </c>
      <c r="G953" t="s">
        <v>2740</v>
      </c>
    </row>
    <row r="954" spans="1:7" x14ac:dyDescent="0.2">
      <c r="A954" t="s">
        <v>2742</v>
      </c>
      <c r="B954" t="s">
        <v>630</v>
      </c>
      <c r="C954" s="214">
        <v>-0.48</v>
      </c>
      <c r="D954">
        <v>3.4000000000000002E-2</v>
      </c>
      <c r="E954">
        <v>12</v>
      </c>
      <c r="F954" t="s">
        <v>2743</v>
      </c>
      <c r="G954" t="s">
        <v>2742</v>
      </c>
    </row>
    <row r="955" spans="1:7" x14ac:dyDescent="0.2">
      <c r="A955" t="s">
        <v>2744</v>
      </c>
      <c r="B955" t="s">
        <v>630</v>
      </c>
      <c r="C955" s="214">
        <v>-0.48</v>
      </c>
      <c r="D955">
        <v>3.5999999999999997E-2</v>
      </c>
      <c r="E955">
        <v>305</v>
      </c>
      <c r="F955" t="s">
        <v>2745</v>
      </c>
      <c r="G955" t="s">
        <v>2744</v>
      </c>
    </row>
    <row r="956" spans="1:7" x14ac:dyDescent="0.2">
      <c r="A956" t="s">
        <v>2746</v>
      </c>
      <c r="B956" t="s">
        <v>630</v>
      </c>
      <c r="C956" s="214">
        <v>-0.48</v>
      </c>
      <c r="D956">
        <v>0.05</v>
      </c>
      <c r="E956">
        <v>11</v>
      </c>
      <c r="F956" t="s">
        <v>2747</v>
      </c>
      <c r="G956" t="s">
        <v>2746</v>
      </c>
    </row>
    <row r="957" spans="1:7" x14ac:dyDescent="0.2">
      <c r="A957" t="s">
        <v>2748</v>
      </c>
      <c r="B957" t="s">
        <v>630</v>
      </c>
      <c r="C957" s="214">
        <v>-0.48</v>
      </c>
      <c r="D957">
        <v>5.1999999999999998E-2</v>
      </c>
      <c r="E957">
        <v>12</v>
      </c>
      <c r="F957" t="s">
        <v>2749</v>
      </c>
      <c r="G957" t="s">
        <v>2748</v>
      </c>
    </row>
    <row r="958" spans="1:7" x14ac:dyDescent="0.2">
      <c r="A958" t="s">
        <v>2750</v>
      </c>
      <c r="B958" t="s">
        <v>630</v>
      </c>
      <c r="C958" s="214">
        <v>-0.48</v>
      </c>
      <c r="D958">
        <v>6.0999999999999999E-2</v>
      </c>
      <c r="E958">
        <v>10</v>
      </c>
      <c r="F958" t="s">
        <v>2751</v>
      </c>
      <c r="G958" t="s">
        <v>2752</v>
      </c>
    </row>
    <row r="959" spans="1:7" x14ac:dyDescent="0.2">
      <c r="A959" t="s">
        <v>2753</v>
      </c>
      <c r="B959" t="s">
        <v>630</v>
      </c>
      <c r="C959" s="214">
        <v>-0.48</v>
      </c>
      <c r="D959">
        <v>7.8E-2</v>
      </c>
      <c r="E959">
        <v>44</v>
      </c>
      <c r="F959" t="s">
        <v>2754</v>
      </c>
      <c r="G959" t="s">
        <v>2755</v>
      </c>
    </row>
    <row r="960" spans="1:7" x14ac:dyDescent="0.2">
      <c r="A960" t="s">
        <v>2756</v>
      </c>
      <c r="B960" t="s">
        <v>630</v>
      </c>
      <c r="C960" s="214">
        <v>-0.48</v>
      </c>
      <c r="D960">
        <v>8.4000000000000005E-2</v>
      </c>
      <c r="E960">
        <v>39</v>
      </c>
      <c r="F960" t="s">
        <v>2757</v>
      </c>
      <c r="G960" t="s">
        <v>2756</v>
      </c>
    </row>
    <row r="961" spans="1:7" x14ac:dyDescent="0.2">
      <c r="A961" t="s">
        <v>2758</v>
      </c>
      <c r="B961" t="s">
        <v>630</v>
      </c>
      <c r="C961" s="214">
        <v>-0.48</v>
      </c>
      <c r="D961">
        <v>0.09</v>
      </c>
      <c r="E961">
        <v>63</v>
      </c>
      <c r="F961" t="s">
        <v>2759</v>
      </c>
      <c r="G961" t="s">
        <v>2758</v>
      </c>
    </row>
    <row r="962" spans="1:7" x14ac:dyDescent="0.2">
      <c r="A962" t="s">
        <v>2760</v>
      </c>
      <c r="B962" t="s">
        <v>630</v>
      </c>
      <c r="C962" s="214">
        <v>-0.48</v>
      </c>
      <c r="D962" s="214">
        <v>0.12</v>
      </c>
      <c r="E962">
        <v>7</v>
      </c>
      <c r="F962" t="s">
        <v>2761</v>
      </c>
      <c r="G962" t="s">
        <v>2762</v>
      </c>
    </row>
    <row r="963" spans="1:7" x14ac:dyDescent="0.2">
      <c r="A963" t="s">
        <v>2763</v>
      </c>
      <c r="B963" t="s">
        <v>630</v>
      </c>
      <c r="C963" s="214">
        <v>-0.49</v>
      </c>
      <c r="D963">
        <v>3.1E-2</v>
      </c>
      <c r="E963">
        <v>85</v>
      </c>
      <c r="F963" t="s">
        <v>2764</v>
      </c>
      <c r="G963" t="s">
        <v>2763</v>
      </c>
    </row>
    <row r="964" spans="1:7" x14ac:dyDescent="0.2">
      <c r="A964" t="s">
        <v>2765</v>
      </c>
      <c r="B964" t="s">
        <v>630</v>
      </c>
      <c r="C964" s="214">
        <v>-0.49</v>
      </c>
      <c r="D964">
        <v>4.9000000000000002E-2</v>
      </c>
      <c r="E964">
        <v>7</v>
      </c>
      <c r="F964" t="s">
        <v>2766</v>
      </c>
      <c r="G964" t="s">
        <v>2767</v>
      </c>
    </row>
    <row r="965" spans="1:7" x14ac:dyDescent="0.2">
      <c r="A965" t="s">
        <v>2768</v>
      </c>
      <c r="B965" t="s">
        <v>630</v>
      </c>
      <c r="C965" s="214">
        <v>-0.49</v>
      </c>
      <c r="D965">
        <v>5.3999999999999999E-2</v>
      </c>
      <c r="E965">
        <v>54</v>
      </c>
      <c r="F965" t="s">
        <v>2769</v>
      </c>
      <c r="G965" t="s">
        <v>2768</v>
      </c>
    </row>
    <row r="966" spans="1:7" x14ac:dyDescent="0.2">
      <c r="A966" t="s">
        <v>2770</v>
      </c>
      <c r="B966" t="s">
        <v>630</v>
      </c>
      <c r="C966" s="214">
        <v>-0.49</v>
      </c>
      <c r="D966">
        <v>6.5000000000000002E-2</v>
      </c>
      <c r="E966">
        <v>6</v>
      </c>
      <c r="F966" t="s">
        <v>2771</v>
      </c>
      <c r="G966" t="s">
        <v>2772</v>
      </c>
    </row>
    <row r="967" spans="1:7" x14ac:dyDescent="0.2">
      <c r="A967" t="s">
        <v>2773</v>
      </c>
      <c r="B967" t="s">
        <v>630</v>
      </c>
      <c r="C967" s="214">
        <v>-0.49</v>
      </c>
      <c r="D967">
        <v>8.7999999999999995E-2</v>
      </c>
      <c r="E967">
        <v>13</v>
      </c>
      <c r="F967" t="s">
        <v>2774</v>
      </c>
      <c r="G967" t="s">
        <v>2773</v>
      </c>
    </row>
    <row r="968" spans="1:7" x14ac:dyDescent="0.2">
      <c r="A968" t="s">
        <v>2775</v>
      </c>
      <c r="B968" t="s">
        <v>630</v>
      </c>
      <c r="C968" s="214">
        <v>-0.49</v>
      </c>
      <c r="D968">
        <v>9.1999999999999998E-2</v>
      </c>
      <c r="E968">
        <v>8</v>
      </c>
      <c r="F968" t="s">
        <v>2776</v>
      </c>
      <c r="G968" t="s">
        <v>2775</v>
      </c>
    </row>
    <row r="969" spans="1:7" x14ac:dyDescent="0.2">
      <c r="A969" t="s">
        <v>2777</v>
      </c>
      <c r="B969" t="s">
        <v>630</v>
      </c>
      <c r="C969" s="214">
        <v>-0.49</v>
      </c>
      <c r="D969">
        <v>9.2999999999999999E-2</v>
      </c>
      <c r="E969">
        <v>7</v>
      </c>
      <c r="F969" t="s">
        <v>2778</v>
      </c>
      <c r="G969" t="s">
        <v>2779</v>
      </c>
    </row>
    <row r="970" spans="1:7" x14ac:dyDescent="0.2">
      <c r="A970" t="s">
        <v>2780</v>
      </c>
      <c r="B970" t="s">
        <v>630</v>
      </c>
      <c r="C970" s="214">
        <v>-0.49</v>
      </c>
      <c r="D970" s="214">
        <v>0.14000000000000001</v>
      </c>
      <c r="E970">
        <v>5</v>
      </c>
      <c r="F970" t="s">
        <v>2781</v>
      </c>
      <c r="G970" t="s">
        <v>2782</v>
      </c>
    </row>
    <row r="971" spans="1:7" x14ac:dyDescent="0.2">
      <c r="A971" t="s">
        <v>2783</v>
      </c>
      <c r="B971" t="s">
        <v>630</v>
      </c>
      <c r="C971" s="214">
        <v>-0.5</v>
      </c>
      <c r="D971">
        <v>0.03</v>
      </c>
      <c r="E971">
        <v>495</v>
      </c>
      <c r="F971" t="s">
        <v>2784</v>
      </c>
      <c r="G971" t="s">
        <v>2783</v>
      </c>
    </row>
    <row r="972" spans="1:7" x14ac:dyDescent="0.2">
      <c r="A972" t="s">
        <v>2785</v>
      </c>
      <c r="B972" t="s">
        <v>630</v>
      </c>
      <c r="C972" s="214">
        <v>-0.5</v>
      </c>
      <c r="D972">
        <v>3.6999999999999998E-2</v>
      </c>
      <c r="E972">
        <v>57</v>
      </c>
      <c r="F972" t="s">
        <v>2786</v>
      </c>
      <c r="G972" t="s">
        <v>2785</v>
      </c>
    </row>
    <row r="973" spans="1:7" x14ac:dyDescent="0.2">
      <c r="A973" t="s">
        <v>2787</v>
      </c>
      <c r="B973" t="s">
        <v>630</v>
      </c>
      <c r="C973" s="214">
        <v>-0.5</v>
      </c>
      <c r="D973">
        <v>3.7999999999999999E-2</v>
      </c>
      <c r="E973">
        <v>31</v>
      </c>
      <c r="F973" t="s">
        <v>2788</v>
      </c>
      <c r="G973" t="s">
        <v>2787</v>
      </c>
    </row>
    <row r="974" spans="1:7" x14ac:dyDescent="0.2">
      <c r="A974" t="s">
        <v>2789</v>
      </c>
      <c r="B974" t="s">
        <v>630</v>
      </c>
      <c r="C974" s="214">
        <v>-0.5</v>
      </c>
      <c r="D974">
        <v>5.6000000000000001E-2</v>
      </c>
      <c r="E974">
        <v>34</v>
      </c>
      <c r="F974" t="s">
        <v>2790</v>
      </c>
      <c r="G974" t="s">
        <v>2789</v>
      </c>
    </row>
    <row r="975" spans="1:7" x14ac:dyDescent="0.2">
      <c r="A975" t="s">
        <v>2791</v>
      </c>
      <c r="B975" t="s">
        <v>630</v>
      </c>
      <c r="C975" s="214">
        <v>-0.5</v>
      </c>
      <c r="D975">
        <v>5.7000000000000002E-2</v>
      </c>
      <c r="E975">
        <v>105</v>
      </c>
      <c r="F975" t="s">
        <v>2792</v>
      </c>
      <c r="G975" t="s">
        <v>2791</v>
      </c>
    </row>
    <row r="976" spans="1:7" x14ac:dyDescent="0.2">
      <c r="A976" t="s">
        <v>2793</v>
      </c>
      <c r="B976" t="s">
        <v>630</v>
      </c>
      <c r="C976" s="214">
        <v>-0.5</v>
      </c>
      <c r="D976">
        <v>6.2E-2</v>
      </c>
      <c r="E976">
        <v>5</v>
      </c>
      <c r="F976" t="s">
        <v>2794</v>
      </c>
      <c r="G976" t="s">
        <v>2795</v>
      </c>
    </row>
    <row r="977" spans="1:7" x14ac:dyDescent="0.2">
      <c r="A977" t="s">
        <v>2796</v>
      </c>
      <c r="B977" t="s">
        <v>630</v>
      </c>
      <c r="C977" s="214">
        <v>-0.5</v>
      </c>
      <c r="D977">
        <v>6.9000000000000006E-2</v>
      </c>
      <c r="E977">
        <v>10</v>
      </c>
      <c r="F977" t="s">
        <v>2797</v>
      </c>
      <c r="G977" t="s">
        <v>2798</v>
      </c>
    </row>
    <row r="978" spans="1:7" x14ac:dyDescent="0.2">
      <c r="A978" t="s">
        <v>2799</v>
      </c>
      <c r="B978" t="s">
        <v>630</v>
      </c>
      <c r="C978" s="214">
        <v>-0.5</v>
      </c>
      <c r="D978">
        <v>7.0999999999999994E-2</v>
      </c>
      <c r="E978">
        <v>5</v>
      </c>
      <c r="F978" t="s">
        <v>2800</v>
      </c>
      <c r="G978" t="s">
        <v>2799</v>
      </c>
    </row>
    <row r="979" spans="1:7" x14ac:dyDescent="0.2">
      <c r="A979" t="s">
        <v>2801</v>
      </c>
      <c r="B979" t="s">
        <v>630</v>
      </c>
      <c r="C979" s="214">
        <v>-0.5</v>
      </c>
      <c r="D979">
        <v>9.8000000000000004E-2</v>
      </c>
      <c r="E979">
        <v>17</v>
      </c>
      <c r="F979" t="s">
        <v>2802</v>
      </c>
      <c r="G979" t="s">
        <v>2801</v>
      </c>
    </row>
    <row r="980" spans="1:7" x14ac:dyDescent="0.2">
      <c r="A980" t="s">
        <v>2803</v>
      </c>
      <c r="B980" t="s">
        <v>630</v>
      </c>
      <c r="C980" s="214">
        <v>-0.5</v>
      </c>
      <c r="D980">
        <v>9.8000000000000004E-2</v>
      </c>
      <c r="E980">
        <v>17</v>
      </c>
      <c r="F980" t="s">
        <v>2802</v>
      </c>
      <c r="G980" t="s">
        <v>2803</v>
      </c>
    </row>
    <row r="981" spans="1:7" x14ac:dyDescent="0.2">
      <c r="A981" t="s">
        <v>2804</v>
      </c>
      <c r="B981" t="s">
        <v>630</v>
      </c>
      <c r="C981" s="214">
        <v>-0.5</v>
      </c>
      <c r="D981" s="214">
        <v>0.11</v>
      </c>
      <c r="E981">
        <v>21</v>
      </c>
      <c r="F981" t="s">
        <v>2805</v>
      </c>
      <c r="G981" t="s">
        <v>2804</v>
      </c>
    </row>
    <row r="982" spans="1:7" x14ac:dyDescent="0.2">
      <c r="A982" t="s">
        <v>2806</v>
      </c>
      <c r="B982" t="s">
        <v>630</v>
      </c>
      <c r="C982" s="214">
        <v>-0.5</v>
      </c>
      <c r="D982" s="214">
        <v>0.12</v>
      </c>
      <c r="E982">
        <v>6</v>
      </c>
      <c r="F982" t="s">
        <v>2807</v>
      </c>
      <c r="G982" t="s">
        <v>2806</v>
      </c>
    </row>
    <row r="983" spans="1:7" x14ac:dyDescent="0.2">
      <c r="A983" t="s">
        <v>2808</v>
      </c>
      <c r="B983" t="s">
        <v>630</v>
      </c>
      <c r="C983" s="214">
        <v>-0.51</v>
      </c>
      <c r="D983">
        <v>2.1999999999999999E-2</v>
      </c>
      <c r="E983">
        <v>13</v>
      </c>
      <c r="F983" t="s">
        <v>2809</v>
      </c>
      <c r="G983" t="s">
        <v>2808</v>
      </c>
    </row>
    <row r="984" spans="1:7" x14ac:dyDescent="0.2">
      <c r="A984" t="s">
        <v>2810</v>
      </c>
      <c r="B984" t="s">
        <v>630</v>
      </c>
      <c r="C984" s="214">
        <v>-0.51</v>
      </c>
      <c r="D984">
        <v>2.3E-2</v>
      </c>
      <c r="E984">
        <v>32</v>
      </c>
      <c r="F984" t="s">
        <v>2811</v>
      </c>
      <c r="G984" t="s">
        <v>2810</v>
      </c>
    </row>
    <row r="985" spans="1:7" x14ac:dyDescent="0.2">
      <c r="A985" t="s">
        <v>2812</v>
      </c>
      <c r="B985" t="s">
        <v>630</v>
      </c>
      <c r="C985" s="214">
        <v>-0.51</v>
      </c>
      <c r="D985">
        <v>3.9E-2</v>
      </c>
      <c r="E985">
        <v>49</v>
      </c>
      <c r="F985" t="s">
        <v>2813</v>
      </c>
      <c r="G985" t="s">
        <v>2814</v>
      </c>
    </row>
    <row r="986" spans="1:7" x14ac:dyDescent="0.2">
      <c r="A986" t="s">
        <v>2815</v>
      </c>
      <c r="B986" t="s">
        <v>630</v>
      </c>
      <c r="C986" s="214">
        <v>-0.51</v>
      </c>
      <c r="D986">
        <v>4.2000000000000003E-2</v>
      </c>
      <c r="E986">
        <v>29</v>
      </c>
      <c r="F986" t="s">
        <v>2816</v>
      </c>
      <c r="G986" t="s">
        <v>2817</v>
      </c>
    </row>
    <row r="987" spans="1:7" x14ac:dyDescent="0.2">
      <c r="A987" t="s">
        <v>2818</v>
      </c>
      <c r="B987" t="s">
        <v>630</v>
      </c>
      <c r="C987" s="214">
        <v>-0.51</v>
      </c>
      <c r="D987">
        <v>4.3999999999999997E-2</v>
      </c>
      <c r="E987">
        <v>27</v>
      </c>
      <c r="F987" t="s">
        <v>2819</v>
      </c>
      <c r="G987" t="s">
        <v>2818</v>
      </c>
    </row>
    <row r="988" spans="1:7" x14ac:dyDescent="0.2">
      <c r="A988" t="s">
        <v>2820</v>
      </c>
      <c r="B988" t="s">
        <v>630</v>
      </c>
      <c r="C988" s="214">
        <v>-0.51</v>
      </c>
      <c r="D988">
        <v>4.4999999999999998E-2</v>
      </c>
      <c r="E988">
        <v>66</v>
      </c>
      <c r="F988" t="s">
        <v>2821</v>
      </c>
      <c r="G988" t="s">
        <v>2820</v>
      </c>
    </row>
    <row r="989" spans="1:7" x14ac:dyDescent="0.2">
      <c r="A989" t="s">
        <v>2822</v>
      </c>
      <c r="B989" t="s">
        <v>630</v>
      </c>
      <c r="C989" s="214">
        <v>-0.51</v>
      </c>
      <c r="D989">
        <v>9.9000000000000005E-2</v>
      </c>
      <c r="E989">
        <v>15</v>
      </c>
      <c r="F989" t="s">
        <v>2823</v>
      </c>
      <c r="G989" t="s">
        <v>2824</v>
      </c>
    </row>
    <row r="990" spans="1:7" x14ac:dyDescent="0.2">
      <c r="A990" t="s">
        <v>2825</v>
      </c>
      <c r="B990" t="s">
        <v>630</v>
      </c>
      <c r="C990" s="214">
        <v>-0.52</v>
      </c>
      <c r="D990">
        <v>3.3000000000000002E-2</v>
      </c>
      <c r="E990">
        <v>10</v>
      </c>
      <c r="F990" t="s">
        <v>2826</v>
      </c>
      <c r="G990" t="s">
        <v>2827</v>
      </c>
    </row>
    <row r="991" spans="1:7" x14ac:dyDescent="0.2">
      <c r="A991" t="s">
        <v>2828</v>
      </c>
      <c r="B991" t="s">
        <v>630</v>
      </c>
      <c r="C991" s="214">
        <v>-0.52</v>
      </c>
      <c r="D991">
        <v>3.4000000000000002E-2</v>
      </c>
      <c r="E991">
        <v>31</v>
      </c>
      <c r="F991" t="s">
        <v>2829</v>
      </c>
      <c r="G991" t="s">
        <v>2828</v>
      </c>
    </row>
    <row r="992" spans="1:7" x14ac:dyDescent="0.2">
      <c r="A992" t="s">
        <v>2830</v>
      </c>
      <c r="B992" t="s">
        <v>630</v>
      </c>
      <c r="C992" s="214">
        <v>-0.52</v>
      </c>
      <c r="D992">
        <v>3.5999999999999997E-2</v>
      </c>
      <c r="E992">
        <v>97</v>
      </c>
      <c r="F992" t="s">
        <v>2831</v>
      </c>
      <c r="G992" t="s">
        <v>2830</v>
      </c>
    </row>
    <row r="993" spans="1:7" x14ac:dyDescent="0.2">
      <c r="A993" t="s">
        <v>2272</v>
      </c>
      <c r="B993" t="s">
        <v>630</v>
      </c>
      <c r="C993" s="214">
        <v>-0.52</v>
      </c>
      <c r="D993">
        <v>4.9000000000000002E-2</v>
      </c>
      <c r="E993">
        <v>8</v>
      </c>
      <c r="F993" t="s">
        <v>2832</v>
      </c>
      <c r="G993" t="s">
        <v>2833</v>
      </c>
    </row>
    <row r="994" spans="1:7" x14ac:dyDescent="0.2">
      <c r="A994" t="s">
        <v>2834</v>
      </c>
      <c r="B994" t="s">
        <v>630</v>
      </c>
      <c r="C994" s="214">
        <v>-0.52</v>
      </c>
      <c r="D994">
        <v>5.6000000000000001E-2</v>
      </c>
      <c r="E994">
        <v>6</v>
      </c>
      <c r="F994" t="s">
        <v>2835</v>
      </c>
      <c r="G994" t="s">
        <v>2834</v>
      </c>
    </row>
    <row r="995" spans="1:7" x14ac:dyDescent="0.2">
      <c r="A995" t="s">
        <v>2836</v>
      </c>
      <c r="B995" t="s">
        <v>630</v>
      </c>
      <c r="C995" s="214">
        <v>-0.52</v>
      </c>
      <c r="D995">
        <v>5.6000000000000001E-2</v>
      </c>
      <c r="E995">
        <v>6</v>
      </c>
      <c r="F995" t="s">
        <v>2837</v>
      </c>
      <c r="G995" t="s">
        <v>2836</v>
      </c>
    </row>
    <row r="996" spans="1:7" x14ac:dyDescent="0.2">
      <c r="A996" t="s">
        <v>2838</v>
      </c>
      <c r="B996" t="s">
        <v>630</v>
      </c>
      <c r="C996" s="214">
        <v>-0.52</v>
      </c>
      <c r="D996">
        <v>6.3E-2</v>
      </c>
      <c r="E996">
        <v>55</v>
      </c>
      <c r="F996" t="s">
        <v>2839</v>
      </c>
      <c r="G996" t="s">
        <v>2838</v>
      </c>
    </row>
    <row r="997" spans="1:7" x14ac:dyDescent="0.2">
      <c r="A997" t="s">
        <v>2840</v>
      </c>
      <c r="B997" t="s">
        <v>630</v>
      </c>
      <c r="C997" s="214">
        <v>-0.52</v>
      </c>
      <c r="D997">
        <v>7.0999999999999994E-2</v>
      </c>
      <c r="E997">
        <v>5</v>
      </c>
      <c r="F997" t="s">
        <v>2841</v>
      </c>
      <c r="G997" t="s">
        <v>2842</v>
      </c>
    </row>
    <row r="998" spans="1:7" x14ac:dyDescent="0.2">
      <c r="A998" t="s">
        <v>2843</v>
      </c>
      <c r="B998" t="s">
        <v>630</v>
      </c>
      <c r="C998" s="214">
        <v>-0.52</v>
      </c>
      <c r="D998">
        <v>8.6999999999999994E-2</v>
      </c>
      <c r="E998">
        <v>16</v>
      </c>
      <c r="F998" t="s">
        <v>2844</v>
      </c>
      <c r="G998" t="s">
        <v>2845</v>
      </c>
    </row>
    <row r="999" spans="1:7" x14ac:dyDescent="0.2">
      <c r="A999" t="s">
        <v>2846</v>
      </c>
      <c r="B999" t="s">
        <v>630</v>
      </c>
      <c r="C999" s="214">
        <v>-0.52</v>
      </c>
      <c r="D999" s="214">
        <v>0.11</v>
      </c>
      <c r="E999">
        <v>42</v>
      </c>
      <c r="F999" t="s">
        <v>2847</v>
      </c>
      <c r="G999" t="s">
        <v>2846</v>
      </c>
    </row>
    <row r="1000" spans="1:7" x14ac:dyDescent="0.2">
      <c r="A1000" t="s">
        <v>2848</v>
      </c>
      <c r="B1000" t="s">
        <v>630</v>
      </c>
      <c r="C1000" s="214">
        <v>-0.53</v>
      </c>
      <c r="D1000">
        <v>2.4E-2</v>
      </c>
      <c r="E1000">
        <v>49</v>
      </c>
      <c r="F1000" t="s">
        <v>2849</v>
      </c>
      <c r="G1000" t="s">
        <v>2850</v>
      </c>
    </row>
    <row r="1001" spans="1:7" x14ac:dyDescent="0.2">
      <c r="A1001" t="s">
        <v>2851</v>
      </c>
      <c r="B1001" t="s">
        <v>630</v>
      </c>
      <c r="C1001" s="214">
        <v>-0.53</v>
      </c>
      <c r="D1001">
        <v>2.5999999999999999E-2</v>
      </c>
      <c r="E1001">
        <v>8</v>
      </c>
      <c r="F1001" t="s">
        <v>2852</v>
      </c>
      <c r="G1001" t="s">
        <v>2851</v>
      </c>
    </row>
    <row r="1002" spans="1:7" x14ac:dyDescent="0.2">
      <c r="A1002" t="s">
        <v>2853</v>
      </c>
      <c r="B1002" t="s">
        <v>630</v>
      </c>
      <c r="C1002" s="214">
        <v>-0.53</v>
      </c>
      <c r="D1002">
        <v>2.9000000000000001E-2</v>
      </c>
      <c r="E1002">
        <v>11</v>
      </c>
      <c r="F1002" t="s">
        <v>2854</v>
      </c>
      <c r="G1002" t="s">
        <v>2855</v>
      </c>
    </row>
    <row r="1003" spans="1:7" x14ac:dyDescent="0.2">
      <c r="A1003" t="s">
        <v>2856</v>
      </c>
      <c r="B1003" t="s">
        <v>630</v>
      </c>
      <c r="C1003" s="214">
        <v>-0.53</v>
      </c>
      <c r="D1003">
        <v>3.6999999999999998E-2</v>
      </c>
      <c r="E1003">
        <v>72</v>
      </c>
      <c r="F1003" t="s">
        <v>2857</v>
      </c>
      <c r="G1003" t="s">
        <v>2856</v>
      </c>
    </row>
    <row r="1004" spans="1:7" x14ac:dyDescent="0.2">
      <c r="A1004" t="s">
        <v>2858</v>
      </c>
      <c r="B1004" t="s">
        <v>630</v>
      </c>
      <c r="C1004" s="214">
        <v>-0.53</v>
      </c>
      <c r="D1004">
        <v>7.2999999999999995E-2</v>
      </c>
      <c r="E1004">
        <v>14</v>
      </c>
      <c r="F1004" t="s">
        <v>2859</v>
      </c>
      <c r="G1004" t="s">
        <v>2858</v>
      </c>
    </row>
    <row r="1005" spans="1:7" x14ac:dyDescent="0.2">
      <c r="A1005" t="s">
        <v>2860</v>
      </c>
      <c r="B1005" t="s">
        <v>630</v>
      </c>
      <c r="C1005" s="214">
        <v>-0.53</v>
      </c>
      <c r="D1005">
        <v>8.2000000000000003E-2</v>
      </c>
      <c r="E1005">
        <v>12</v>
      </c>
      <c r="F1005" t="s">
        <v>2861</v>
      </c>
      <c r="G1005" t="s">
        <v>2860</v>
      </c>
    </row>
    <row r="1006" spans="1:7" x14ac:dyDescent="0.2">
      <c r="A1006" t="s">
        <v>2862</v>
      </c>
      <c r="B1006" t="s">
        <v>630</v>
      </c>
      <c r="C1006" s="214">
        <v>-0.54</v>
      </c>
      <c r="D1006">
        <v>2.5999999999999999E-2</v>
      </c>
      <c r="E1006">
        <v>34</v>
      </c>
      <c r="F1006" t="s">
        <v>2863</v>
      </c>
      <c r="G1006" t="s">
        <v>2864</v>
      </c>
    </row>
    <row r="1007" spans="1:7" x14ac:dyDescent="0.2">
      <c r="A1007" t="s">
        <v>2865</v>
      </c>
      <c r="B1007" t="s">
        <v>630</v>
      </c>
      <c r="C1007" s="214">
        <v>-0.54</v>
      </c>
      <c r="D1007">
        <v>3.2000000000000001E-2</v>
      </c>
      <c r="E1007">
        <v>9</v>
      </c>
      <c r="F1007" t="s">
        <v>2866</v>
      </c>
      <c r="G1007" t="s">
        <v>2867</v>
      </c>
    </row>
    <row r="1008" spans="1:7" x14ac:dyDescent="0.2">
      <c r="A1008" t="s">
        <v>2868</v>
      </c>
      <c r="B1008" t="s">
        <v>630</v>
      </c>
      <c r="C1008" s="214">
        <v>-0.54</v>
      </c>
      <c r="D1008">
        <v>5.2999999999999999E-2</v>
      </c>
      <c r="E1008">
        <v>11</v>
      </c>
      <c r="F1008" t="s">
        <v>2869</v>
      </c>
      <c r="G1008" t="s">
        <v>2868</v>
      </c>
    </row>
    <row r="1009" spans="1:7" x14ac:dyDescent="0.2">
      <c r="A1009" t="s">
        <v>2870</v>
      </c>
      <c r="B1009" t="s">
        <v>630</v>
      </c>
      <c r="C1009" s="214">
        <v>-0.54</v>
      </c>
      <c r="D1009">
        <v>5.3999999999999999E-2</v>
      </c>
      <c r="E1009">
        <v>20</v>
      </c>
      <c r="F1009" t="s">
        <v>2871</v>
      </c>
      <c r="G1009" t="s">
        <v>2870</v>
      </c>
    </row>
    <row r="1010" spans="1:7" x14ac:dyDescent="0.2">
      <c r="A1010" t="s">
        <v>2872</v>
      </c>
      <c r="B1010" t="s">
        <v>630</v>
      </c>
      <c r="C1010" s="214">
        <v>-0.54</v>
      </c>
      <c r="D1010">
        <v>0.06</v>
      </c>
      <c r="E1010">
        <v>5</v>
      </c>
      <c r="F1010" t="s">
        <v>2873</v>
      </c>
      <c r="G1010" t="s">
        <v>2872</v>
      </c>
    </row>
    <row r="1011" spans="1:7" x14ac:dyDescent="0.2">
      <c r="A1011" t="s">
        <v>2874</v>
      </c>
      <c r="B1011" t="s">
        <v>630</v>
      </c>
      <c r="C1011" s="214">
        <v>-0.55000000000000004</v>
      </c>
      <c r="D1011">
        <v>0.02</v>
      </c>
      <c r="E1011">
        <v>126</v>
      </c>
      <c r="F1011" t="s">
        <v>2875</v>
      </c>
      <c r="G1011" t="s">
        <v>2874</v>
      </c>
    </row>
    <row r="1012" spans="1:7" x14ac:dyDescent="0.2">
      <c r="A1012" t="s">
        <v>2876</v>
      </c>
      <c r="B1012" t="s">
        <v>630</v>
      </c>
      <c r="C1012" s="214">
        <v>-0.55000000000000004</v>
      </c>
      <c r="D1012">
        <v>4.3999999999999997E-2</v>
      </c>
      <c r="E1012">
        <v>23</v>
      </c>
      <c r="F1012" t="s">
        <v>2877</v>
      </c>
      <c r="G1012" t="s">
        <v>2876</v>
      </c>
    </row>
    <row r="1013" spans="1:7" x14ac:dyDescent="0.2">
      <c r="A1013" t="s">
        <v>2878</v>
      </c>
      <c r="B1013" t="s">
        <v>630</v>
      </c>
      <c r="C1013" s="214">
        <v>-0.55000000000000004</v>
      </c>
      <c r="D1013">
        <v>4.4999999999999998E-2</v>
      </c>
      <c r="E1013">
        <v>11</v>
      </c>
      <c r="F1013" t="s">
        <v>2879</v>
      </c>
      <c r="G1013" t="s">
        <v>2878</v>
      </c>
    </row>
    <row r="1014" spans="1:7" x14ac:dyDescent="0.2">
      <c r="A1014" t="s">
        <v>2880</v>
      </c>
      <c r="B1014" t="s">
        <v>630</v>
      </c>
      <c r="C1014" s="214">
        <v>-0.55000000000000004</v>
      </c>
      <c r="D1014">
        <v>4.4999999999999998E-2</v>
      </c>
      <c r="E1014">
        <v>11</v>
      </c>
      <c r="F1014" t="s">
        <v>2879</v>
      </c>
      <c r="G1014" t="s">
        <v>2880</v>
      </c>
    </row>
    <row r="1015" spans="1:7" x14ac:dyDescent="0.2">
      <c r="A1015" t="s">
        <v>2881</v>
      </c>
      <c r="B1015" t="s">
        <v>630</v>
      </c>
      <c r="C1015" s="214">
        <v>-0.55000000000000004</v>
      </c>
      <c r="D1015">
        <v>4.8000000000000001E-2</v>
      </c>
      <c r="E1015">
        <v>11</v>
      </c>
      <c r="F1015" t="s">
        <v>2882</v>
      </c>
      <c r="G1015" t="s">
        <v>2881</v>
      </c>
    </row>
    <row r="1016" spans="1:7" x14ac:dyDescent="0.2">
      <c r="A1016" t="s">
        <v>2883</v>
      </c>
      <c r="B1016" t="s">
        <v>630</v>
      </c>
      <c r="C1016" s="214">
        <v>-0.55000000000000004</v>
      </c>
      <c r="D1016">
        <v>5.8000000000000003E-2</v>
      </c>
      <c r="E1016">
        <v>33</v>
      </c>
      <c r="F1016" t="s">
        <v>2884</v>
      </c>
      <c r="G1016" t="s">
        <v>2883</v>
      </c>
    </row>
    <row r="1017" spans="1:7" x14ac:dyDescent="0.2">
      <c r="A1017" t="s">
        <v>2885</v>
      </c>
      <c r="B1017" t="s">
        <v>630</v>
      </c>
      <c r="C1017" s="214">
        <v>-0.55000000000000004</v>
      </c>
      <c r="D1017">
        <v>6.6000000000000003E-2</v>
      </c>
      <c r="E1017">
        <v>23</v>
      </c>
      <c r="F1017" t="s">
        <v>2886</v>
      </c>
      <c r="G1017" t="s">
        <v>2885</v>
      </c>
    </row>
    <row r="1018" spans="1:7" x14ac:dyDescent="0.2">
      <c r="A1018" t="s">
        <v>2887</v>
      </c>
      <c r="B1018" t="s">
        <v>630</v>
      </c>
      <c r="C1018" s="214">
        <v>-0.56000000000000005</v>
      </c>
      <c r="D1018">
        <v>5.7000000000000002E-2</v>
      </c>
      <c r="E1018">
        <v>11</v>
      </c>
      <c r="F1018" t="s">
        <v>2888</v>
      </c>
      <c r="G1018" t="s">
        <v>2887</v>
      </c>
    </row>
    <row r="1019" spans="1:7" x14ac:dyDescent="0.2">
      <c r="A1019" t="s">
        <v>2889</v>
      </c>
      <c r="B1019" t="s">
        <v>630</v>
      </c>
      <c r="C1019" s="214">
        <v>-0.56999999999999995</v>
      </c>
      <c r="D1019">
        <v>1.7000000000000001E-2</v>
      </c>
      <c r="E1019">
        <v>23</v>
      </c>
      <c r="F1019" t="s">
        <v>2890</v>
      </c>
      <c r="G1019" t="s">
        <v>2889</v>
      </c>
    </row>
    <row r="1020" spans="1:7" x14ac:dyDescent="0.2">
      <c r="A1020" t="s">
        <v>2891</v>
      </c>
      <c r="B1020" t="s">
        <v>630</v>
      </c>
      <c r="C1020" s="214">
        <v>-0.56999999999999995</v>
      </c>
      <c r="D1020">
        <v>1.7000000000000001E-2</v>
      </c>
      <c r="E1020">
        <v>75</v>
      </c>
      <c r="F1020" t="s">
        <v>2892</v>
      </c>
      <c r="G1020" t="s">
        <v>2891</v>
      </c>
    </row>
    <row r="1021" spans="1:7" x14ac:dyDescent="0.2">
      <c r="A1021" t="s">
        <v>2893</v>
      </c>
      <c r="B1021" t="s">
        <v>630</v>
      </c>
      <c r="C1021" s="214">
        <v>-0.56999999999999995</v>
      </c>
      <c r="D1021">
        <v>3.2000000000000001E-2</v>
      </c>
      <c r="E1021">
        <v>51</v>
      </c>
      <c r="F1021" t="s">
        <v>2894</v>
      </c>
      <c r="G1021" t="s">
        <v>2895</v>
      </c>
    </row>
    <row r="1022" spans="1:7" x14ac:dyDescent="0.2">
      <c r="A1022" t="s">
        <v>2896</v>
      </c>
      <c r="B1022" t="s">
        <v>630</v>
      </c>
      <c r="C1022" s="214">
        <v>-0.56999999999999995</v>
      </c>
      <c r="D1022">
        <v>3.6999999999999998E-2</v>
      </c>
      <c r="E1022">
        <v>11</v>
      </c>
      <c r="F1022" t="s">
        <v>2897</v>
      </c>
      <c r="G1022" t="s">
        <v>2896</v>
      </c>
    </row>
    <row r="1023" spans="1:7" x14ac:dyDescent="0.2">
      <c r="A1023" t="s">
        <v>2898</v>
      </c>
      <c r="B1023" t="s">
        <v>630</v>
      </c>
      <c r="C1023" s="214">
        <v>-0.56999999999999995</v>
      </c>
      <c r="D1023">
        <v>5.7000000000000002E-2</v>
      </c>
      <c r="E1023">
        <v>12</v>
      </c>
      <c r="F1023" t="s">
        <v>2899</v>
      </c>
      <c r="G1023" t="s">
        <v>2898</v>
      </c>
    </row>
    <row r="1024" spans="1:7" x14ac:dyDescent="0.2">
      <c r="A1024" t="s">
        <v>2900</v>
      </c>
      <c r="B1024" t="s">
        <v>630</v>
      </c>
      <c r="C1024" s="214">
        <v>-0.56999999999999995</v>
      </c>
      <c r="D1024">
        <v>5.7000000000000002E-2</v>
      </c>
      <c r="E1024">
        <v>12</v>
      </c>
      <c r="F1024" t="s">
        <v>2899</v>
      </c>
      <c r="G1024" t="s">
        <v>2900</v>
      </c>
    </row>
    <row r="1025" spans="1:7" x14ac:dyDescent="0.2">
      <c r="A1025" t="s">
        <v>2901</v>
      </c>
      <c r="B1025" t="s">
        <v>630</v>
      </c>
      <c r="C1025" s="214">
        <v>-0.57999999999999996</v>
      </c>
      <c r="D1025">
        <v>2.4E-2</v>
      </c>
      <c r="E1025">
        <v>9</v>
      </c>
      <c r="F1025" t="s">
        <v>2902</v>
      </c>
      <c r="G1025" t="s">
        <v>2901</v>
      </c>
    </row>
    <row r="1026" spans="1:7" x14ac:dyDescent="0.2">
      <c r="A1026" t="s">
        <v>2903</v>
      </c>
      <c r="B1026" t="s">
        <v>630</v>
      </c>
      <c r="C1026" s="214">
        <v>-0.57999999999999996</v>
      </c>
      <c r="D1026">
        <v>2.7E-2</v>
      </c>
      <c r="E1026">
        <v>15</v>
      </c>
      <c r="F1026" t="s">
        <v>2904</v>
      </c>
      <c r="G1026" t="s">
        <v>2903</v>
      </c>
    </row>
    <row r="1027" spans="1:7" x14ac:dyDescent="0.2">
      <c r="A1027" t="s">
        <v>2905</v>
      </c>
      <c r="B1027" t="s">
        <v>630</v>
      </c>
      <c r="C1027" s="214">
        <v>-0.57999999999999996</v>
      </c>
      <c r="D1027">
        <v>3.2000000000000001E-2</v>
      </c>
      <c r="E1027">
        <v>16</v>
      </c>
      <c r="F1027" t="s">
        <v>2906</v>
      </c>
      <c r="G1027" t="s">
        <v>2905</v>
      </c>
    </row>
    <row r="1028" spans="1:7" x14ac:dyDescent="0.2">
      <c r="A1028" t="s">
        <v>2907</v>
      </c>
      <c r="B1028" t="s">
        <v>630</v>
      </c>
      <c r="C1028" s="214">
        <v>-0.57999999999999996</v>
      </c>
      <c r="D1028">
        <v>3.4000000000000002E-2</v>
      </c>
      <c r="E1028">
        <v>12</v>
      </c>
      <c r="F1028" t="s">
        <v>2908</v>
      </c>
      <c r="G1028" t="s">
        <v>2909</v>
      </c>
    </row>
    <row r="1029" spans="1:7" x14ac:dyDescent="0.2">
      <c r="A1029" t="s">
        <v>2910</v>
      </c>
      <c r="B1029" t="s">
        <v>630</v>
      </c>
      <c r="C1029" s="214">
        <v>-0.57999999999999996</v>
      </c>
      <c r="D1029">
        <v>4.8000000000000001E-2</v>
      </c>
      <c r="E1029">
        <v>20</v>
      </c>
      <c r="F1029" t="s">
        <v>2911</v>
      </c>
      <c r="G1029" t="s">
        <v>2910</v>
      </c>
    </row>
    <row r="1030" spans="1:7" x14ac:dyDescent="0.2">
      <c r="A1030" t="s">
        <v>2912</v>
      </c>
      <c r="B1030" t="s">
        <v>630</v>
      </c>
      <c r="C1030" s="214">
        <v>-0.57999999999999996</v>
      </c>
      <c r="D1030">
        <v>4.8000000000000001E-2</v>
      </c>
      <c r="E1030">
        <v>20</v>
      </c>
      <c r="F1030" t="s">
        <v>2911</v>
      </c>
      <c r="G1030" t="s">
        <v>2912</v>
      </c>
    </row>
    <row r="1031" spans="1:7" x14ac:dyDescent="0.2">
      <c r="A1031" t="s">
        <v>2913</v>
      </c>
      <c r="B1031" t="s">
        <v>630</v>
      </c>
      <c r="C1031" s="214">
        <v>-0.57999999999999996</v>
      </c>
      <c r="D1031">
        <v>5.8000000000000003E-2</v>
      </c>
      <c r="E1031">
        <v>9</v>
      </c>
      <c r="F1031" t="s">
        <v>2914</v>
      </c>
      <c r="G1031" t="s">
        <v>2913</v>
      </c>
    </row>
    <row r="1032" spans="1:7" x14ac:dyDescent="0.2">
      <c r="A1032" t="s">
        <v>2915</v>
      </c>
      <c r="B1032" t="s">
        <v>630</v>
      </c>
      <c r="C1032" s="214">
        <v>-0.59</v>
      </c>
      <c r="D1032">
        <v>1.2E-2</v>
      </c>
      <c r="E1032">
        <v>93</v>
      </c>
      <c r="F1032" t="s">
        <v>2916</v>
      </c>
      <c r="G1032" t="s">
        <v>2915</v>
      </c>
    </row>
    <row r="1033" spans="1:7" x14ac:dyDescent="0.2">
      <c r="A1033" t="s">
        <v>2917</v>
      </c>
      <c r="B1033" t="s">
        <v>630</v>
      </c>
      <c r="C1033" s="214">
        <v>-0.59</v>
      </c>
      <c r="D1033">
        <v>1.4E-2</v>
      </c>
      <c r="E1033">
        <v>20</v>
      </c>
      <c r="F1033" t="s">
        <v>2918</v>
      </c>
      <c r="G1033" t="s">
        <v>2917</v>
      </c>
    </row>
    <row r="1034" spans="1:7" x14ac:dyDescent="0.2">
      <c r="A1034" t="s">
        <v>2919</v>
      </c>
      <c r="B1034" t="s">
        <v>630</v>
      </c>
      <c r="C1034" s="214">
        <v>-0.59</v>
      </c>
      <c r="D1034">
        <v>1.4999999999999999E-2</v>
      </c>
      <c r="E1034">
        <v>21</v>
      </c>
      <c r="F1034" t="s">
        <v>2920</v>
      </c>
      <c r="G1034" t="s">
        <v>2919</v>
      </c>
    </row>
    <row r="1035" spans="1:7" x14ac:dyDescent="0.2">
      <c r="A1035" t="s">
        <v>2921</v>
      </c>
      <c r="B1035" t="s">
        <v>630</v>
      </c>
      <c r="C1035" s="214">
        <v>-0.59</v>
      </c>
      <c r="D1035">
        <v>1.6E-2</v>
      </c>
      <c r="E1035">
        <v>10</v>
      </c>
      <c r="F1035" t="s">
        <v>2922</v>
      </c>
      <c r="G1035" t="s">
        <v>2923</v>
      </c>
    </row>
    <row r="1036" spans="1:7" x14ac:dyDescent="0.2">
      <c r="A1036" t="s">
        <v>2924</v>
      </c>
      <c r="B1036" t="s">
        <v>630</v>
      </c>
      <c r="C1036" s="214">
        <v>-0.59</v>
      </c>
      <c r="D1036">
        <v>1.6E-2</v>
      </c>
      <c r="E1036">
        <v>10</v>
      </c>
      <c r="F1036" t="s">
        <v>2922</v>
      </c>
      <c r="G1036" t="s">
        <v>2924</v>
      </c>
    </row>
    <row r="1037" spans="1:7" x14ac:dyDescent="0.2">
      <c r="A1037" t="s">
        <v>2925</v>
      </c>
      <c r="B1037" t="s">
        <v>630</v>
      </c>
      <c r="C1037" s="214">
        <v>-0.59</v>
      </c>
      <c r="D1037">
        <v>1.6E-2</v>
      </c>
      <c r="E1037">
        <v>6</v>
      </c>
      <c r="F1037" t="s">
        <v>2926</v>
      </c>
      <c r="G1037" t="s">
        <v>2925</v>
      </c>
    </row>
    <row r="1038" spans="1:7" x14ac:dyDescent="0.2">
      <c r="A1038" t="s">
        <v>2927</v>
      </c>
      <c r="B1038" t="s">
        <v>630</v>
      </c>
      <c r="C1038" s="214">
        <v>-0.59</v>
      </c>
      <c r="D1038">
        <v>0.02</v>
      </c>
      <c r="E1038">
        <v>86</v>
      </c>
      <c r="F1038" t="s">
        <v>2928</v>
      </c>
      <c r="G1038" t="s">
        <v>2927</v>
      </c>
    </row>
    <row r="1039" spans="1:7" x14ac:dyDescent="0.2">
      <c r="A1039" t="s">
        <v>2929</v>
      </c>
      <c r="B1039" t="s">
        <v>630</v>
      </c>
      <c r="C1039" s="214">
        <v>-0.59</v>
      </c>
      <c r="D1039">
        <v>3.6999999999999998E-2</v>
      </c>
      <c r="E1039">
        <v>15</v>
      </c>
      <c r="F1039" t="s">
        <v>2930</v>
      </c>
      <c r="G1039" t="s">
        <v>2929</v>
      </c>
    </row>
    <row r="1040" spans="1:7" x14ac:dyDescent="0.2">
      <c r="A1040" t="s">
        <v>2931</v>
      </c>
      <c r="B1040" t="s">
        <v>630</v>
      </c>
      <c r="C1040" s="214">
        <v>-0.59</v>
      </c>
      <c r="D1040">
        <v>4.7E-2</v>
      </c>
      <c r="E1040">
        <v>10</v>
      </c>
      <c r="F1040" t="s">
        <v>2932</v>
      </c>
      <c r="G1040" t="s">
        <v>2931</v>
      </c>
    </row>
    <row r="1041" spans="1:7" x14ac:dyDescent="0.2">
      <c r="A1041" t="s">
        <v>2933</v>
      </c>
      <c r="B1041" t="s">
        <v>630</v>
      </c>
      <c r="C1041" s="214">
        <v>-0.59</v>
      </c>
      <c r="D1041">
        <v>5.2999999999999999E-2</v>
      </c>
      <c r="E1041">
        <v>20</v>
      </c>
      <c r="F1041" t="s">
        <v>2934</v>
      </c>
      <c r="G1041" t="s">
        <v>2935</v>
      </c>
    </row>
    <row r="1042" spans="1:7" x14ac:dyDescent="0.2">
      <c r="A1042" t="s">
        <v>2936</v>
      </c>
      <c r="B1042" t="s">
        <v>630</v>
      </c>
      <c r="C1042" s="214">
        <v>-0.59</v>
      </c>
      <c r="D1042">
        <v>5.3999999999999999E-2</v>
      </c>
      <c r="E1042">
        <v>28</v>
      </c>
      <c r="F1042" t="s">
        <v>2937</v>
      </c>
      <c r="G1042" t="s">
        <v>2936</v>
      </c>
    </row>
    <row r="1043" spans="1:7" x14ac:dyDescent="0.2">
      <c r="A1043" t="s">
        <v>2938</v>
      </c>
      <c r="B1043" t="s">
        <v>630</v>
      </c>
      <c r="C1043" s="214">
        <v>-0.6</v>
      </c>
      <c r="D1043">
        <v>1.2999999999999999E-2</v>
      </c>
      <c r="E1043">
        <v>247</v>
      </c>
      <c r="F1043" t="s">
        <v>2939</v>
      </c>
      <c r="G1043" t="s">
        <v>2938</v>
      </c>
    </row>
    <row r="1044" spans="1:7" x14ac:dyDescent="0.2">
      <c r="A1044" t="s">
        <v>2940</v>
      </c>
      <c r="B1044" t="s">
        <v>630</v>
      </c>
      <c r="C1044" s="214">
        <v>-0.6</v>
      </c>
      <c r="D1044">
        <v>4.2999999999999997E-2</v>
      </c>
      <c r="E1044">
        <v>31</v>
      </c>
      <c r="F1044" t="s">
        <v>2941</v>
      </c>
      <c r="G1044" t="s">
        <v>2940</v>
      </c>
    </row>
    <row r="1045" spans="1:7" x14ac:dyDescent="0.2">
      <c r="A1045" t="s">
        <v>2942</v>
      </c>
      <c r="B1045" t="s">
        <v>630</v>
      </c>
      <c r="C1045" s="214">
        <v>-0.61</v>
      </c>
      <c r="D1045">
        <v>9.7000000000000003E-3</v>
      </c>
      <c r="E1045">
        <v>34</v>
      </c>
      <c r="F1045" t="s">
        <v>2943</v>
      </c>
      <c r="G1045" t="s">
        <v>2942</v>
      </c>
    </row>
    <row r="1046" spans="1:7" x14ac:dyDescent="0.2">
      <c r="A1046" t="s">
        <v>2944</v>
      </c>
      <c r="B1046" t="s">
        <v>630</v>
      </c>
      <c r="C1046" s="214">
        <v>-0.61</v>
      </c>
      <c r="D1046">
        <v>9.7000000000000003E-3</v>
      </c>
      <c r="E1046">
        <v>34</v>
      </c>
      <c r="F1046" t="s">
        <v>2943</v>
      </c>
      <c r="G1046" t="s">
        <v>2944</v>
      </c>
    </row>
    <row r="1047" spans="1:7" x14ac:dyDescent="0.2">
      <c r="A1047" t="s">
        <v>2945</v>
      </c>
      <c r="B1047" t="s">
        <v>630</v>
      </c>
      <c r="C1047" s="214">
        <v>-0.61</v>
      </c>
      <c r="D1047">
        <v>9.7000000000000003E-3</v>
      </c>
      <c r="E1047">
        <v>34</v>
      </c>
      <c r="F1047" t="s">
        <v>2943</v>
      </c>
      <c r="G1047" t="s">
        <v>2945</v>
      </c>
    </row>
    <row r="1048" spans="1:7" x14ac:dyDescent="0.2">
      <c r="A1048" t="s">
        <v>2946</v>
      </c>
      <c r="B1048" t="s">
        <v>630</v>
      </c>
      <c r="C1048" s="214">
        <v>-0.61</v>
      </c>
      <c r="D1048">
        <v>1.0999999999999999E-2</v>
      </c>
      <c r="E1048">
        <v>8</v>
      </c>
      <c r="F1048" t="s">
        <v>2947</v>
      </c>
      <c r="G1048" t="s">
        <v>2946</v>
      </c>
    </row>
    <row r="1049" spans="1:7" x14ac:dyDescent="0.2">
      <c r="A1049" t="s">
        <v>2948</v>
      </c>
      <c r="B1049" t="s">
        <v>630</v>
      </c>
      <c r="C1049" s="214">
        <v>-0.61</v>
      </c>
      <c r="D1049">
        <v>1.0999999999999999E-2</v>
      </c>
      <c r="E1049">
        <v>7</v>
      </c>
      <c r="F1049" t="s">
        <v>2949</v>
      </c>
      <c r="G1049" t="s">
        <v>2950</v>
      </c>
    </row>
    <row r="1050" spans="1:7" x14ac:dyDescent="0.2">
      <c r="A1050" t="s">
        <v>2951</v>
      </c>
      <c r="B1050" t="s">
        <v>630</v>
      </c>
      <c r="C1050" s="214">
        <v>-0.61</v>
      </c>
      <c r="D1050">
        <v>1.4E-2</v>
      </c>
      <c r="E1050">
        <v>99</v>
      </c>
      <c r="F1050" t="s">
        <v>2952</v>
      </c>
      <c r="G1050" t="s">
        <v>2951</v>
      </c>
    </row>
    <row r="1051" spans="1:7" x14ac:dyDescent="0.2">
      <c r="A1051" t="s">
        <v>2953</v>
      </c>
      <c r="B1051" t="s">
        <v>630</v>
      </c>
      <c r="C1051" s="214">
        <v>-0.61</v>
      </c>
      <c r="D1051">
        <v>1.4E-2</v>
      </c>
      <c r="E1051">
        <v>10</v>
      </c>
      <c r="F1051" t="s">
        <v>2954</v>
      </c>
      <c r="G1051" t="s">
        <v>2955</v>
      </c>
    </row>
    <row r="1052" spans="1:7" x14ac:dyDescent="0.2">
      <c r="A1052" t="s">
        <v>2956</v>
      </c>
      <c r="B1052" t="s">
        <v>630</v>
      </c>
      <c r="C1052" s="214">
        <v>-0.61</v>
      </c>
      <c r="D1052">
        <v>1.4999999999999999E-2</v>
      </c>
      <c r="E1052">
        <v>31</v>
      </c>
      <c r="F1052" t="s">
        <v>2957</v>
      </c>
      <c r="G1052" t="s">
        <v>2958</v>
      </c>
    </row>
    <row r="1053" spans="1:7" x14ac:dyDescent="0.2">
      <c r="A1053" t="s">
        <v>2959</v>
      </c>
      <c r="B1053" t="s">
        <v>630</v>
      </c>
      <c r="C1053" s="214">
        <v>-0.61</v>
      </c>
      <c r="D1053">
        <v>1.4999999999999999E-2</v>
      </c>
      <c r="E1053">
        <v>16</v>
      </c>
      <c r="F1053" t="s">
        <v>2960</v>
      </c>
      <c r="G1053" t="s">
        <v>2961</v>
      </c>
    </row>
    <row r="1054" spans="1:7" x14ac:dyDescent="0.2">
      <c r="A1054" t="s">
        <v>2962</v>
      </c>
      <c r="B1054" t="s">
        <v>630</v>
      </c>
      <c r="C1054" s="214">
        <v>-0.61</v>
      </c>
      <c r="D1054">
        <v>1.6E-2</v>
      </c>
      <c r="E1054">
        <v>41</v>
      </c>
      <c r="F1054" t="s">
        <v>2963</v>
      </c>
      <c r="G1054" t="s">
        <v>2962</v>
      </c>
    </row>
    <row r="1055" spans="1:7" x14ac:dyDescent="0.2">
      <c r="A1055" t="s">
        <v>2964</v>
      </c>
      <c r="B1055" t="s">
        <v>630</v>
      </c>
      <c r="C1055" s="214">
        <v>-0.61</v>
      </c>
      <c r="D1055">
        <v>1.7000000000000001E-2</v>
      </c>
      <c r="E1055">
        <v>18</v>
      </c>
      <c r="F1055" t="s">
        <v>2965</v>
      </c>
      <c r="G1055" t="s">
        <v>2964</v>
      </c>
    </row>
    <row r="1056" spans="1:7" x14ac:dyDescent="0.2">
      <c r="A1056" t="s">
        <v>2966</v>
      </c>
      <c r="B1056" t="s">
        <v>630</v>
      </c>
      <c r="C1056" s="214">
        <v>-0.61</v>
      </c>
      <c r="D1056">
        <v>1.7000000000000001E-2</v>
      </c>
      <c r="E1056">
        <v>31</v>
      </c>
      <c r="F1056" t="s">
        <v>2967</v>
      </c>
      <c r="G1056" t="s">
        <v>2968</v>
      </c>
    </row>
    <row r="1057" spans="1:7" x14ac:dyDescent="0.2">
      <c r="A1057" t="s">
        <v>2969</v>
      </c>
      <c r="B1057" t="s">
        <v>630</v>
      </c>
      <c r="C1057" s="214">
        <v>-0.61</v>
      </c>
      <c r="D1057">
        <v>1.7999999999999999E-2</v>
      </c>
      <c r="E1057">
        <v>32</v>
      </c>
      <c r="F1057" t="s">
        <v>2970</v>
      </c>
      <c r="G1057" t="s">
        <v>2969</v>
      </c>
    </row>
    <row r="1058" spans="1:7" x14ac:dyDescent="0.2">
      <c r="A1058" t="s">
        <v>2971</v>
      </c>
      <c r="B1058" t="s">
        <v>630</v>
      </c>
      <c r="C1058" s="214">
        <v>-0.61</v>
      </c>
      <c r="D1058">
        <v>2.1000000000000001E-2</v>
      </c>
      <c r="E1058">
        <v>7</v>
      </c>
      <c r="F1058" t="s">
        <v>2972</v>
      </c>
      <c r="G1058" t="s">
        <v>2971</v>
      </c>
    </row>
    <row r="1059" spans="1:7" x14ac:dyDescent="0.2">
      <c r="A1059" t="s">
        <v>2973</v>
      </c>
      <c r="B1059" t="s">
        <v>630</v>
      </c>
      <c r="C1059" s="214">
        <v>-0.61</v>
      </c>
      <c r="D1059">
        <v>2.1000000000000001E-2</v>
      </c>
      <c r="E1059">
        <v>15</v>
      </c>
      <c r="F1059" t="s">
        <v>2974</v>
      </c>
      <c r="G1059" t="s">
        <v>2973</v>
      </c>
    </row>
    <row r="1060" spans="1:7" x14ac:dyDescent="0.2">
      <c r="A1060" t="s">
        <v>2975</v>
      </c>
      <c r="B1060" t="s">
        <v>630</v>
      </c>
      <c r="C1060" s="214">
        <v>-0.61</v>
      </c>
      <c r="D1060">
        <v>2.5999999999999999E-2</v>
      </c>
      <c r="E1060">
        <v>16</v>
      </c>
      <c r="F1060" t="s">
        <v>2976</v>
      </c>
      <c r="G1060" t="s">
        <v>2975</v>
      </c>
    </row>
    <row r="1061" spans="1:7" x14ac:dyDescent="0.2">
      <c r="A1061" t="s">
        <v>2977</v>
      </c>
      <c r="B1061" t="s">
        <v>630</v>
      </c>
      <c r="C1061" s="214">
        <v>-0.61</v>
      </c>
      <c r="D1061">
        <v>2.7E-2</v>
      </c>
      <c r="E1061">
        <v>15</v>
      </c>
      <c r="F1061" t="s">
        <v>2978</v>
      </c>
      <c r="G1061" t="s">
        <v>2977</v>
      </c>
    </row>
    <row r="1062" spans="1:7" x14ac:dyDescent="0.2">
      <c r="A1062" t="s">
        <v>2979</v>
      </c>
      <c r="B1062" t="s">
        <v>630</v>
      </c>
      <c r="C1062" s="214">
        <v>-0.61</v>
      </c>
      <c r="D1062">
        <v>2.9000000000000001E-2</v>
      </c>
      <c r="E1062">
        <v>14</v>
      </c>
      <c r="F1062" t="s">
        <v>2980</v>
      </c>
      <c r="G1062" t="s">
        <v>2979</v>
      </c>
    </row>
    <row r="1063" spans="1:7" x14ac:dyDescent="0.2">
      <c r="A1063" t="s">
        <v>2981</v>
      </c>
      <c r="B1063" t="s">
        <v>630</v>
      </c>
      <c r="C1063" s="214">
        <v>-0.61</v>
      </c>
      <c r="D1063">
        <v>4.2999999999999997E-2</v>
      </c>
      <c r="E1063">
        <v>40</v>
      </c>
      <c r="F1063" t="s">
        <v>2982</v>
      </c>
      <c r="G1063" t="s">
        <v>2981</v>
      </c>
    </row>
    <row r="1064" spans="1:7" x14ac:dyDescent="0.2">
      <c r="A1064" t="s">
        <v>2983</v>
      </c>
      <c r="B1064" t="s">
        <v>630</v>
      </c>
      <c r="C1064" s="214">
        <v>-0.61</v>
      </c>
      <c r="D1064">
        <v>4.5999999999999999E-2</v>
      </c>
      <c r="E1064">
        <v>7</v>
      </c>
      <c r="F1064" t="s">
        <v>2984</v>
      </c>
      <c r="G1064" t="s">
        <v>2983</v>
      </c>
    </row>
    <row r="1065" spans="1:7" x14ac:dyDescent="0.2">
      <c r="A1065" t="s">
        <v>2985</v>
      </c>
      <c r="B1065" t="s">
        <v>630</v>
      </c>
      <c r="C1065" s="214">
        <v>-0.62</v>
      </c>
      <c r="D1065">
        <v>9.5999999999999992E-3</v>
      </c>
      <c r="E1065">
        <v>5</v>
      </c>
      <c r="F1065" t="s">
        <v>2986</v>
      </c>
      <c r="G1065" t="s">
        <v>2987</v>
      </c>
    </row>
    <row r="1066" spans="1:7" x14ac:dyDescent="0.2">
      <c r="A1066" t="s">
        <v>2988</v>
      </c>
      <c r="B1066" t="s">
        <v>630</v>
      </c>
      <c r="C1066" s="214">
        <v>-0.62</v>
      </c>
      <c r="D1066">
        <v>1.2E-2</v>
      </c>
      <c r="E1066">
        <v>5</v>
      </c>
      <c r="F1066" t="s">
        <v>2989</v>
      </c>
      <c r="G1066" t="s">
        <v>2988</v>
      </c>
    </row>
    <row r="1067" spans="1:7" x14ac:dyDescent="0.2">
      <c r="A1067" t="s">
        <v>2990</v>
      </c>
      <c r="B1067" t="s">
        <v>630</v>
      </c>
      <c r="C1067" s="214">
        <v>-0.62</v>
      </c>
      <c r="D1067">
        <v>1.6E-2</v>
      </c>
      <c r="E1067">
        <v>63</v>
      </c>
      <c r="F1067" t="s">
        <v>2991</v>
      </c>
      <c r="G1067" t="s">
        <v>2990</v>
      </c>
    </row>
    <row r="1068" spans="1:7" x14ac:dyDescent="0.2">
      <c r="A1068" t="s">
        <v>2992</v>
      </c>
      <c r="B1068" t="s">
        <v>630</v>
      </c>
      <c r="C1068" s="214">
        <v>-0.62</v>
      </c>
      <c r="D1068">
        <v>1.7000000000000001E-2</v>
      </c>
      <c r="E1068">
        <v>9</v>
      </c>
      <c r="F1068" t="s">
        <v>2993</v>
      </c>
      <c r="G1068" t="s">
        <v>2992</v>
      </c>
    </row>
    <row r="1069" spans="1:7" x14ac:dyDescent="0.2">
      <c r="A1069" t="s">
        <v>2994</v>
      </c>
      <c r="B1069" t="s">
        <v>630</v>
      </c>
      <c r="C1069" s="214">
        <v>-0.62</v>
      </c>
      <c r="D1069">
        <v>2.5999999999999999E-2</v>
      </c>
      <c r="E1069">
        <v>8</v>
      </c>
      <c r="F1069" t="s">
        <v>2995</v>
      </c>
      <c r="G1069" t="s">
        <v>2996</v>
      </c>
    </row>
    <row r="1070" spans="1:7" x14ac:dyDescent="0.2">
      <c r="A1070" t="s">
        <v>2997</v>
      </c>
      <c r="B1070" t="s">
        <v>630</v>
      </c>
      <c r="C1070" s="214">
        <v>-0.62</v>
      </c>
      <c r="D1070">
        <v>2.9000000000000001E-2</v>
      </c>
      <c r="E1070">
        <v>6</v>
      </c>
      <c r="F1070" t="s">
        <v>2998</v>
      </c>
      <c r="G1070" t="s">
        <v>2997</v>
      </c>
    </row>
    <row r="1071" spans="1:7" x14ac:dyDescent="0.2">
      <c r="A1071" t="s">
        <v>2999</v>
      </c>
      <c r="B1071" t="s">
        <v>630</v>
      </c>
      <c r="C1071" s="214">
        <v>-0.62</v>
      </c>
      <c r="D1071">
        <v>0.03</v>
      </c>
      <c r="E1071">
        <v>9</v>
      </c>
      <c r="F1071" t="s">
        <v>3000</v>
      </c>
      <c r="G1071" t="s">
        <v>3001</v>
      </c>
    </row>
    <row r="1072" spans="1:7" x14ac:dyDescent="0.2">
      <c r="A1072" t="s">
        <v>3002</v>
      </c>
      <c r="B1072" t="s">
        <v>630</v>
      </c>
      <c r="C1072" s="214">
        <v>-0.62</v>
      </c>
      <c r="D1072">
        <v>3.5999999999999997E-2</v>
      </c>
      <c r="E1072">
        <v>212</v>
      </c>
      <c r="F1072" t="s">
        <v>3003</v>
      </c>
      <c r="G1072" t="s">
        <v>3004</v>
      </c>
    </row>
    <row r="1073" spans="1:7" x14ac:dyDescent="0.2">
      <c r="A1073" t="s">
        <v>3005</v>
      </c>
      <c r="B1073" t="s">
        <v>630</v>
      </c>
      <c r="C1073" s="214">
        <v>-0.62</v>
      </c>
      <c r="D1073">
        <v>4.1000000000000002E-2</v>
      </c>
      <c r="E1073">
        <v>18</v>
      </c>
      <c r="F1073" t="s">
        <v>3006</v>
      </c>
      <c r="G1073" t="s">
        <v>3007</v>
      </c>
    </row>
    <row r="1074" spans="1:7" x14ac:dyDescent="0.2">
      <c r="A1074" t="s">
        <v>3008</v>
      </c>
      <c r="B1074" t="s">
        <v>630</v>
      </c>
      <c r="C1074" s="214">
        <v>-0.62</v>
      </c>
      <c r="D1074">
        <v>4.8000000000000001E-2</v>
      </c>
      <c r="E1074">
        <v>17</v>
      </c>
      <c r="F1074" t="s">
        <v>3009</v>
      </c>
      <c r="G1074" t="s">
        <v>3010</v>
      </c>
    </row>
    <row r="1075" spans="1:7" x14ac:dyDescent="0.2">
      <c r="A1075" t="s">
        <v>3011</v>
      </c>
      <c r="B1075" t="s">
        <v>630</v>
      </c>
      <c r="C1075" s="214">
        <v>-0.63</v>
      </c>
      <c r="D1075">
        <v>1.0999999999999999E-2</v>
      </c>
      <c r="E1075">
        <v>10</v>
      </c>
      <c r="F1075" t="s">
        <v>3012</v>
      </c>
      <c r="G1075" t="s">
        <v>3013</v>
      </c>
    </row>
    <row r="1076" spans="1:7" x14ac:dyDescent="0.2">
      <c r="A1076" t="s">
        <v>3014</v>
      </c>
      <c r="B1076" t="s">
        <v>630</v>
      </c>
      <c r="C1076" s="214">
        <v>-0.63</v>
      </c>
      <c r="D1076">
        <v>1.0999999999999999E-2</v>
      </c>
      <c r="E1076">
        <v>5</v>
      </c>
      <c r="F1076" t="s">
        <v>3015</v>
      </c>
      <c r="G1076" t="s">
        <v>3016</v>
      </c>
    </row>
    <row r="1077" spans="1:7" x14ac:dyDescent="0.2">
      <c r="A1077" t="s">
        <v>3017</v>
      </c>
      <c r="B1077" t="s">
        <v>630</v>
      </c>
      <c r="C1077" s="214">
        <v>-0.63</v>
      </c>
      <c r="D1077">
        <v>1.2E-2</v>
      </c>
      <c r="E1077">
        <v>8</v>
      </c>
      <c r="F1077" t="s">
        <v>3018</v>
      </c>
      <c r="G1077" t="s">
        <v>3019</v>
      </c>
    </row>
    <row r="1078" spans="1:7" x14ac:dyDescent="0.2">
      <c r="A1078" t="s">
        <v>3020</v>
      </c>
      <c r="B1078" t="s">
        <v>630</v>
      </c>
      <c r="C1078" s="214">
        <v>-0.63</v>
      </c>
      <c r="D1078">
        <v>1.2E-2</v>
      </c>
      <c r="E1078">
        <v>8</v>
      </c>
      <c r="F1078" t="s">
        <v>3021</v>
      </c>
      <c r="G1078" t="s">
        <v>3022</v>
      </c>
    </row>
    <row r="1079" spans="1:7" x14ac:dyDescent="0.2">
      <c r="A1079" t="s">
        <v>3023</v>
      </c>
      <c r="B1079" t="s">
        <v>630</v>
      </c>
      <c r="C1079" s="214">
        <v>-0.63</v>
      </c>
      <c r="D1079">
        <v>1.4E-2</v>
      </c>
      <c r="E1079">
        <v>10</v>
      </c>
      <c r="F1079" t="s">
        <v>3024</v>
      </c>
      <c r="G1079" t="s">
        <v>3025</v>
      </c>
    </row>
    <row r="1080" spans="1:7" x14ac:dyDescent="0.2">
      <c r="A1080" t="s">
        <v>3026</v>
      </c>
      <c r="B1080" t="s">
        <v>630</v>
      </c>
      <c r="C1080" s="214">
        <v>-0.63</v>
      </c>
      <c r="D1080">
        <v>1.7999999999999999E-2</v>
      </c>
      <c r="E1080">
        <v>5</v>
      </c>
      <c r="F1080" t="s">
        <v>3027</v>
      </c>
      <c r="G1080" t="s">
        <v>3026</v>
      </c>
    </row>
    <row r="1081" spans="1:7" x14ac:dyDescent="0.2">
      <c r="A1081" t="s">
        <v>3028</v>
      </c>
      <c r="B1081" t="s">
        <v>630</v>
      </c>
      <c r="C1081" s="214">
        <v>-0.63</v>
      </c>
      <c r="D1081">
        <v>1.7999999999999999E-2</v>
      </c>
      <c r="E1081">
        <v>21</v>
      </c>
      <c r="F1081" t="s">
        <v>3029</v>
      </c>
      <c r="G1081" t="s">
        <v>3028</v>
      </c>
    </row>
    <row r="1082" spans="1:7" x14ac:dyDescent="0.2">
      <c r="A1082" t="s">
        <v>3030</v>
      </c>
      <c r="B1082" t="s">
        <v>630</v>
      </c>
      <c r="C1082" s="214">
        <v>-0.63</v>
      </c>
      <c r="D1082">
        <v>1.9E-2</v>
      </c>
      <c r="E1082">
        <v>310</v>
      </c>
      <c r="F1082" t="s">
        <v>3031</v>
      </c>
      <c r="G1082" t="s">
        <v>3030</v>
      </c>
    </row>
    <row r="1083" spans="1:7" x14ac:dyDescent="0.2">
      <c r="A1083" t="s">
        <v>3032</v>
      </c>
      <c r="B1083" t="s">
        <v>630</v>
      </c>
      <c r="C1083" s="214">
        <v>-0.63</v>
      </c>
      <c r="D1083">
        <v>2.1000000000000001E-2</v>
      </c>
      <c r="E1083">
        <v>63</v>
      </c>
      <c r="F1083" t="s">
        <v>3033</v>
      </c>
      <c r="G1083" t="s">
        <v>3032</v>
      </c>
    </row>
    <row r="1084" spans="1:7" x14ac:dyDescent="0.2">
      <c r="A1084" t="s">
        <v>3034</v>
      </c>
      <c r="B1084" t="s">
        <v>630</v>
      </c>
      <c r="C1084" s="214">
        <v>-0.63</v>
      </c>
      <c r="D1084">
        <v>2.7E-2</v>
      </c>
      <c r="E1084">
        <v>10</v>
      </c>
      <c r="F1084" t="s">
        <v>3035</v>
      </c>
      <c r="G1084" t="s">
        <v>3034</v>
      </c>
    </row>
    <row r="1085" spans="1:7" x14ac:dyDescent="0.2">
      <c r="A1085" t="s">
        <v>3036</v>
      </c>
      <c r="B1085" t="s">
        <v>630</v>
      </c>
      <c r="C1085" s="214">
        <v>-0.63</v>
      </c>
      <c r="D1085">
        <v>3.2000000000000001E-2</v>
      </c>
      <c r="E1085">
        <v>18</v>
      </c>
      <c r="F1085" t="s">
        <v>3037</v>
      </c>
      <c r="G1085" t="s">
        <v>3038</v>
      </c>
    </row>
    <row r="1086" spans="1:7" x14ac:dyDescent="0.2">
      <c r="A1086" t="s">
        <v>3039</v>
      </c>
      <c r="B1086" t="s">
        <v>630</v>
      </c>
      <c r="C1086" s="214">
        <v>-0.63</v>
      </c>
      <c r="D1086">
        <v>0.04</v>
      </c>
      <c r="E1086">
        <v>27</v>
      </c>
      <c r="F1086" t="s">
        <v>3040</v>
      </c>
      <c r="G1086" t="s">
        <v>3039</v>
      </c>
    </row>
    <row r="1087" spans="1:7" x14ac:dyDescent="0.2">
      <c r="A1087" t="s">
        <v>3041</v>
      </c>
      <c r="B1087" t="s">
        <v>630</v>
      </c>
      <c r="C1087" s="214">
        <v>-0.63</v>
      </c>
      <c r="D1087">
        <v>4.5999999999999999E-2</v>
      </c>
      <c r="E1087">
        <v>5</v>
      </c>
      <c r="F1087" t="s">
        <v>3042</v>
      </c>
      <c r="G1087" t="s">
        <v>3043</v>
      </c>
    </row>
    <row r="1088" spans="1:7" x14ac:dyDescent="0.2">
      <c r="A1088" t="s">
        <v>3044</v>
      </c>
      <c r="B1088" t="s">
        <v>630</v>
      </c>
      <c r="C1088" s="214">
        <v>-0.64</v>
      </c>
      <c r="D1088">
        <v>5.7999999999999996E-3</v>
      </c>
      <c r="E1088">
        <v>73</v>
      </c>
      <c r="F1088" t="s">
        <v>3045</v>
      </c>
      <c r="G1088" t="s">
        <v>3044</v>
      </c>
    </row>
    <row r="1089" spans="1:7" x14ac:dyDescent="0.2">
      <c r="A1089" t="s">
        <v>3046</v>
      </c>
      <c r="B1089" t="s">
        <v>630</v>
      </c>
      <c r="C1089" s="214">
        <v>-0.64</v>
      </c>
      <c r="D1089">
        <v>0.01</v>
      </c>
      <c r="E1089">
        <v>14</v>
      </c>
      <c r="F1089" t="s">
        <v>3047</v>
      </c>
      <c r="G1089" t="s">
        <v>3048</v>
      </c>
    </row>
    <row r="1090" spans="1:7" x14ac:dyDescent="0.2">
      <c r="A1090" t="s">
        <v>3049</v>
      </c>
      <c r="B1090" t="s">
        <v>630</v>
      </c>
      <c r="C1090" s="214">
        <v>-0.64</v>
      </c>
      <c r="D1090">
        <v>1.2E-2</v>
      </c>
      <c r="E1090">
        <v>15</v>
      </c>
      <c r="F1090" t="s">
        <v>3050</v>
      </c>
      <c r="G1090" t="s">
        <v>3049</v>
      </c>
    </row>
    <row r="1091" spans="1:7" x14ac:dyDescent="0.2">
      <c r="A1091" t="s">
        <v>3051</v>
      </c>
      <c r="B1091" t="s">
        <v>630</v>
      </c>
      <c r="C1091" s="214">
        <v>-0.64</v>
      </c>
      <c r="D1091">
        <v>1.4999999999999999E-2</v>
      </c>
      <c r="E1091">
        <v>49</v>
      </c>
      <c r="F1091" t="s">
        <v>3052</v>
      </c>
      <c r="G1091" t="s">
        <v>3053</v>
      </c>
    </row>
    <row r="1092" spans="1:7" x14ac:dyDescent="0.2">
      <c r="A1092" t="s">
        <v>3054</v>
      </c>
      <c r="B1092" t="s">
        <v>630</v>
      </c>
      <c r="C1092" s="214">
        <v>-0.64</v>
      </c>
      <c r="D1092">
        <v>1.7000000000000001E-2</v>
      </c>
      <c r="E1092">
        <v>9</v>
      </c>
      <c r="F1092" t="s">
        <v>3055</v>
      </c>
      <c r="G1092" t="s">
        <v>3054</v>
      </c>
    </row>
    <row r="1093" spans="1:7" x14ac:dyDescent="0.2">
      <c r="A1093" t="s">
        <v>3056</v>
      </c>
      <c r="B1093" t="s">
        <v>630</v>
      </c>
      <c r="C1093" s="214">
        <v>-0.64</v>
      </c>
      <c r="D1093">
        <v>2.4E-2</v>
      </c>
      <c r="E1093">
        <v>8</v>
      </c>
      <c r="F1093" t="s">
        <v>3057</v>
      </c>
      <c r="G1093" t="s">
        <v>3056</v>
      </c>
    </row>
    <row r="1094" spans="1:7" x14ac:dyDescent="0.2">
      <c r="A1094" t="s">
        <v>3058</v>
      </c>
      <c r="B1094" t="s">
        <v>630</v>
      </c>
      <c r="C1094" s="214">
        <v>-0.65</v>
      </c>
      <c r="D1094">
        <v>4.8999999999999998E-3</v>
      </c>
      <c r="E1094">
        <v>53</v>
      </c>
      <c r="F1094" t="s">
        <v>3059</v>
      </c>
      <c r="G1094" t="s">
        <v>3058</v>
      </c>
    </row>
    <row r="1095" spans="1:7" x14ac:dyDescent="0.2">
      <c r="A1095" t="s">
        <v>3060</v>
      </c>
      <c r="B1095" t="s">
        <v>630</v>
      </c>
      <c r="C1095" s="214">
        <v>-0.65</v>
      </c>
      <c r="D1095">
        <v>6.6E-3</v>
      </c>
      <c r="E1095">
        <v>69</v>
      </c>
      <c r="F1095" t="s">
        <v>3061</v>
      </c>
      <c r="G1095" t="s">
        <v>3060</v>
      </c>
    </row>
    <row r="1096" spans="1:7" x14ac:dyDescent="0.2">
      <c r="A1096" t="s">
        <v>3062</v>
      </c>
      <c r="B1096" t="s">
        <v>630</v>
      </c>
      <c r="C1096" s="214">
        <v>-0.65</v>
      </c>
      <c r="D1096">
        <v>7.6E-3</v>
      </c>
      <c r="E1096">
        <v>112</v>
      </c>
      <c r="F1096" t="s">
        <v>3063</v>
      </c>
      <c r="G1096" t="s">
        <v>3062</v>
      </c>
    </row>
    <row r="1097" spans="1:7" x14ac:dyDescent="0.2">
      <c r="A1097" t="s">
        <v>3064</v>
      </c>
      <c r="B1097" t="s">
        <v>630</v>
      </c>
      <c r="C1097" s="214">
        <v>-0.65</v>
      </c>
      <c r="D1097">
        <v>8.0999999999999996E-3</v>
      </c>
      <c r="E1097">
        <v>15</v>
      </c>
      <c r="F1097" t="s">
        <v>3065</v>
      </c>
      <c r="G1097" t="s">
        <v>3064</v>
      </c>
    </row>
    <row r="1098" spans="1:7" x14ac:dyDescent="0.2">
      <c r="A1098" t="s">
        <v>3066</v>
      </c>
      <c r="B1098" t="s">
        <v>630</v>
      </c>
      <c r="C1098" s="214">
        <v>-0.65</v>
      </c>
      <c r="D1098">
        <v>1.2999999999999999E-2</v>
      </c>
      <c r="E1098">
        <v>24</v>
      </c>
      <c r="F1098" t="s">
        <v>3067</v>
      </c>
      <c r="G1098" t="s">
        <v>3068</v>
      </c>
    </row>
    <row r="1099" spans="1:7" x14ac:dyDescent="0.2">
      <c r="A1099" t="s">
        <v>3069</v>
      </c>
      <c r="B1099" t="s">
        <v>630</v>
      </c>
      <c r="C1099" s="214">
        <v>-0.65</v>
      </c>
      <c r="D1099">
        <v>0.02</v>
      </c>
      <c r="E1099">
        <v>29</v>
      </c>
      <c r="F1099" t="s">
        <v>3070</v>
      </c>
      <c r="G1099" t="s">
        <v>3069</v>
      </c>
    </row>
    <row r="1100" spans="1:7" x14ac:dyDescent="0.2">
      <c r="A1100" t="s">
        <v>3071</v>
      </c>
      <c r="B1100" t="s">
        <v>630</v>
      </c>
      <c r="C1100" s="214">
        <v>-0.65</v>
      </c>
      <c r="D1100">
        <v>3.2000000000000001E-2</v>
      </c>
      <c r="E1100">
        <v>21</v>
      </c>
      <c r="F1100" t="s">
        <v>3072</v>
      </c>
      <c r="G1100" t="s">
        <v>3071</v>
      </c>
    </row>
    <row r="1101" spans="1:7" x14ac:dyDescent="0.2">
      <c r="A1101" t="s">
        <v>3073</v>
      </c>
      <c r="B1101" t="s">
        <v>630</v>
      </c>
      <c r="C1101" s="214">
        <v>-0.65</v>
      </c>
      <c r="D1101">
        <v>0.04</v>
      </c>
      <c r="E1101">
        <v>22</v>
      </c>
      <c r="F1101" t="s">
        <v>3074</v>
      </c>
      <c r="G1101" t="s">
        <v>3073</v>
      </c>
    </row>
    <row r="1102" spans="1:7" x14ac:dyDescent="0.2">
      <c r="A1102" t="s">
        <v>3075</v>
      </c>
      <c r="B1102" t="s">
        <v>630</v>
      </c>
      <c r="C1102" s="214">
        <v>-0.65</v>
      </c>
      <c r="D1102">
        <v>0.04</v>
      </c>
      <c r="E1102">
        <v>22</v>
      </c>
      <c r="F1102" t="s">
        <v>3074</v>
      </c>
      <c r="G1102" t="s">
        <v>3075</v>
      </c>
    </row>
    <row r="1103" spans="1:7" x14ac:dyDescent="0.2">
      <c r="A1103" t="s">
        <v>3076</v>
      </c>
      <c r="B1103" t="s">
        <v>630</v>
      </c>
      <c r="C1103" s="214">
        <v>-0.66</v>
      </c>
      <c r="D1103">
        <v>3.3E-3</v>
      </c>
      <c r="E1103">
        <v>5</v>
      </c>
      <c r="F1103" t="s">
        <v>3077</v>
      </c>
      <c r="G1103" t="s">
        <v>3076</v>
      </c>
    </row>
    <row r="1104" spans="1:7" x14ac:dyDescent="0.2">
      <c r="A1104" t="s">
        <v>3078</v>
      </c>
      <c r="B1104" t="s">
        <v>630</v>
      </c>
      <c r="C1104" s="214">
        <v>-0.66</v>
      </c>
      <c r="D1104">
        <v>7.0000000000000001E-3</v>
      </c>
      <c r="E1104">
        <v>18</v>
      </c>
      <c r="F1104" t="s">
        <v>3079</v>
      </c>
      <c r="G1104" t="s">
        <v>3078</v>
      </c>
    </row>
    <row r="1105" spans="1:7" x14ac:dyDescent="0.2">
      <c r="A1105" t="s">
        <v>3080</v>
      </c>
      <c r="B1105" t="s">
        <v>630</v>
      </c>
      <c r="C1105" s="214">
        <v>-0.66</v>
      </c>
      <c r="D1105">
        <v>1.2999999999999999E-2</v>
      </c>
      <c r="E1105">
        <v>297</v>
      </c>
      <c r="F1105" t="s">
        <v>3081</v>
      </c>
      <c r="G1105" t="s">
        <v>3080</v>
      </c>
    </row>
    <row r="1106" spans="1:7" x14ac:dyDescent="0.2">
      <c r="A1106" t="s">
        <v>3082</v>
      </c>
      <c r="B1106" t="s">
        <v>630</v>
      </c>
      <c r="C1106" s="214">
        <v>-0.66</v>
      </c>
      <c r="D1106">
        <v>1.4E-2</v>
      </c>
      <c r="E1106">
        <v>16</v>
      </c>
      <c r="F1106" t="s">
        <v>3083</v>
      </c>
      <c r="G1106" t="s">
        <v>3084</v>
      </c>
    </row>
    <row r="1107" spans="1:7" x14ac:dyDescent="0.2">
      <c r="A1107" t="s">
        <v>3085</v>
      </c>
      <c r="B1107" t="s">
        <v>630</v>
      </c>
      <c r="C1107" s="214">
        <v>-0.66</v>
      </c>
      <c r="D1107">
        <v>1.6E-2</v>
      </c>
      <c r="E1107">
        <v>15</v>
      </c>
      <c r="F1107" t="s">
        <v>3086</v>
      </c>
      <c r="G1107" t="s">
        <v>3087</v>
      </c>
    </row>
    <row r="1108" spans="1:7" x14ac:dyDescent="0.2">
      <c r="A1108" t="s">
        <v>3088</v>
      </c>
      <c r="B1108" t="s">
        <v>630</v>
      </c>
      <c r="C1108" s="214">
        <v>-0.67</v>
      </c>
      <c r="D1108">
        <v>2.3999999999999998E-3</v>
      </c>
      <c r="E1108">
        <v>59</v>
      </c>
      <c r="F1108" t="s">
        <v>3089</v>
      </c>
      <c r="G1108" t="s">
        <v>3088</v>
      </c>
    </row>
    <row r="1109" spans="1:7" x14ac:dyDescent="0.2">
      <c r="A1109" t="s">
        <v>3090</v>
      </c>
      <c r="B1109" t="s">
        <v>630</v>
      </c>
      <c r="C1109" s="214">
        <v>-0.67</v>
      </c>
      <c r="D1109">
        <v>9.1000000000000004E-3</v>
      </c>
      <c r="E1109">
        <v>61</v>
      </c>
      <c r="F1109" t="s">
        <v>3091</v>
      </c>
      <c r="G1109" t="s">
        <v>3092</v>
      </c>
    </row>
    <row r="1110" spans="1:7" x14ac:dyDescent="0.2">
      <c r="A1110" t="s">
        <v>3093</v>
      </c>
      <c r="B1110" t="s">
        <v>630</v>
      </c>
      <c r="C1110" s="214">
        <v>-0.67</v>
      </c>
      <c r="D1110">
        <v>9.9000000000000008E-3</v>
      </c>
      <c r="E1110">
        <v>36</v>
      </c>
      <c r="F1110" t="s">
        <v>3094</v>
      </c>
      <c r="G1110" t="s">
        <v>3093</v>
      </c>
    </row>
    <row r="1111" spans="1:7" x14ac:dyDescent="0.2">
      <c r="A1111" t="s">
        <v>3095</v>
      </c>
      <c r="B1111" t="s">
        <v>630</v>
      </c>
      <c r="C1111" s="214">
        <v>-0.67</v>
      </c>
      <c r="D1111">
        <v>1.0999999999999999E-2</v>
      </c>
      <c r="E1111">
        <v>39</v>
      </c>
      <c r="F1111" t="s">
        <v>3096</v>
      </c>
      <c r="G1111" t="s">
        <v>3097</v>
      </c>
    </row>
    <row r="1112" spans="1:7" x14ac:dyDescent="0.2">
      <c r="A1112" t="s">
        <v>3098</v>
      </c>
      <c r="B1112" t="s">
        <v>630</v>
      </c>
      <c r="C1112" s="214">
        <v>-0.67</v>
      </c>
      <c r="D1112">
        <v>1.2E-2</v>
      </c>
      <c r="E1112">
        <v>8</v>
      </c>
      <c r="F1112" t="s">
        <v>3099</v>
      </c>
      <c r="G1112" t="s">
        <v>3098</v>
      </c>
    </row>
    <row r="1113" spans="1:7" x14ac:dyDescent="0.2">
      <c r="A1113" t="s">
        <v>3100</v>
      </c>
      <c r="B1113" t="s">
        <v>630</v>
      </c>
      <c r="C1113" s="214">
        <v>-0.67</v>
      </c>
      <c r="D1113">
        <v>1.2E-2</v>
      </c>
      <c r="E1113">
        <v>6</v>
      </c>
      <c r="F1113" t="s">
        <v>3101</v>
      </c>
      <c r="G1113" t="s">
        <v>3100</v>
      </c>
    </row>
    <row r="1114" spans="1:7" x14ac:dyDescent="0.2">
      <c r="A1114" t="s">
        <v>3102</v>
      </c>
      <c r="B1114" t="s">
        <v>630</v>
      </c>
      <c r="C1114" s="214">
        <v>-0.67</v>
      </c>
      <c r="D1114">
        <v>1.2999999999999999E-2</v>
      </c>
      <c r="E1114">
        <v>15</v>
      </c>
      <c r="F1114" t="s">
        <v>3103</v>
      </c>
      <c r="G1114" t="s">
        <v>3102</v>
      </c>
    </row>
    <row r="1115" spans="1:7" x14ac:dyDescent="0.2">
      <c r="A1115" t="s">
        <v>3104</v>
      </c>
      <c r="B1115" t="s">
        <v>630</v>
      </c>
      <c r="C1115" s="214">
        <v>-0.67</v>
      </c>
      <c r="D1115">
        <v>1.4E-2</v>
      </c>
      <c r="E1115">
        <v>8</v>
      </c>
      <c r="F1115" t="s">
        <v>3105</v>
      </c>
      <c r="G1115" t="s">
        <v>3104</v>
      </c>
    </row>
    <row r="1116" spans="1:7" x14ac:dyDescent="0.2">
      <c r="A1116" t="s">
        <v>3106</v>
      </c>
      <c r="B1116" t="s">
        <v>630</v>
      </c>
      <c r="C1116" s="214">
        <v>-0.67</v>
      </c>
      <c r="D1116">
        <v>1.4999999999999999E-2</v>
      </c>
      <c r="E1116">
        <v>10</v>
      </c>
      <c r="F1116" t="s">
        <v>3107</v>
      </c>
      <c r="G1116" t="s">
        <v>3106</v>
      </c>
    </row>
    <row r="1117" spans="1:7" x14ac:dyDescent="0.2">
      <c r="A1117" t="s">
        <v>3108</v>
      </c>
      <c r="B1117" t="s">
        <v>630</v>
      </c>
      <c r="C1117" s="214">
        <v>-0.68</v>
      </c>
      <c r="D1117">
        <v>3.3E-3</v>
      </c>
      <c r="E1117">
        <v>128</v>
      </c>
      <c r="F1117" t="s">
        <v>3109</v>
      </c>
      <c r="G1117" t="s">
        <v>3110</v>
      </c>
    </row>
    <row r="1118" spans="1:7" x14ac:dyDescent="0.2">
      <c r="A1118" t="s">
        <v>3111</v>
      </c>
      <c r="B1118" t="s">
        <v>630</v>
      </c>
      <c r="C1118" s="214">
        <v>-0.68</v>
      </c>
      <c r="D1118">
        <v>4.7999999999999996E-3</v>
      </c>
      <c r="E1118">
        <v>19</v>
      </c>
      <c r="F1118" t="s">
        <v>3112</v>
      </c>
      <c r="G1118" t="s">
        <v>3111</v>
      </c>
    </row>
    <row r="1119" spans="1:7" x14ac:dyDescent="0.2">
      <c r="A1119" t="s">
        <v>3113</v>
      </c>
      <c r="B1119" t="s">
        <v>630</v>
      </c>
      <c r="C1119" s="214">
        <v>-0.68</v>
      </c>
      <c r="D1119">
        <v>5.1000000000000004E-3</v>
      </c>
      <c r="E1119">
        <v>36</v>
      </c>
      <c r="F1119" t="s">
        <v>3114</v>
      </c>
      <c r="G1119" t="s">
        <v>3115</v>
      </c>
    </row>
    <row r="1120" spans="1:7" x14ac:dyDescent="0.2">
      <c r="A1120" t="s">
        <v>3116</v>
      </c>
      <c r="B1120" t="s">
        <v>630</v>
      </c>
      <c r="C1120" s="214">
        <v>-0.68</v>
      </c>
      <c r="D1120">
        <v>5.1000000000000004E-3</v>
      </c>
      <c r="E1120">
        <v>36</v>
      </c>
      <c r="F1120" t="s">
        <v>3114</v>
      </c>
      <c r="G1120" t="s">
        <v>3116</v>
      </c>
    </row>
    <row r="1121" spans="1:7" x14ac:dyDescent="0.2">
      <c r="A1121" t="s">
        <v>3117</v>
      </c>
      <c r="B1121" t="s">
        <v>630</v>
      </c>
      <c r="C1121" s="214">
        <v>-0.68</v>
      </c>
      <c r="D1121">
        <v>5.1000000000000004E-3</v>
      </c>
      <c r="E1121">
        <v>148</v>
      </c>
      <c r="F1121" t="s">
        <v>3118</v>
      </c>
      <c r="G1121" t="s">
        <v>3117</v>
      </c>
    </row>
    <row r="1122" spans="1:7" x14ac:dyDescent="0.2">
      <c r="A1122" t="s">
        <v>3119</v>
      </c>
      <c r="B1122" t="s">
        <v>630</v>
      </c>
      <c r="C1122" s="214">
        <v>-0.68</v>
      </c>
      <c r="D1122">
        <v>6.8999999999999999E-3</v>
      </c>
      <c r="E1122">
        <v>6</v>
      </c>
      <c r="F1122" t="s">
        <v>3120</v>
      </c>
      <c r="G1122" t="s">
        <v>3121</v>
      </c>
    </row>
    <row r="1123" spans="1:7" x14ac:dyDescent="0.2">
      <c r="A1123" t="s">
        <v>3122</v>
      </c>
      <c r="B1123" t="s">
        <v>630</v>
      </c>
      <c r="C1123" s="214">
        <v>-0.68</v>
      </c>
      <c r="D1123">
        <v>6.8999999999999999E-3</v>
      </c>
      <c r="E1123">
        <v>6</v>
      </c>
      <c r="F1123" t="s">
        <v>3120</v>
      </c>
      <c r="G1123" t="s">
        <v>3123</v>
      </c>
    </row>
    <row r="1124" spans="1:7" x14ac:dyDescent="0.2">
      <c r="A1124" t="s">
        <v>3124</v>
      </c>
      <c r="B1124" t="s">
        <v>630</v>
      </c>
      <c r="C1124" s="214">
        <v>-0.68</v>
      </c>
      <c r="D1124">
        <v>6.8999999999999999E-3</v>
      </c>
      <c r="E1124">
        <v>6</v>
      </c>
      <c r="F1124" t="s">
        <v>3120</v>
      </c>
      <c r="G1124" t="s">
        <v>3124</v>
      </c>
    </row>
    <row r="1125" spans="1:7" x14ac:dyDescent="0.2">
      <c r="A1125" t="s">
        <v>3125</v>
      </c>
      <c r="B1125" t="s">
        <v>630</v>
      </c>
      <c r="C1125" s="214">
        <v>-0.68</v>
      </c>
      <c r="D1125">
        <v>8.0000000000000002E-3</v>
      </c>
      <c r="E1125">
        <v>221</v>
      </c>
      <c r="F1125" t="s">
        <v>3126</v>
      </c>
      <c r="G1125" t="s">
        <v>3125</v>
      </c>
    </row>
    <row r="1126" spans="1:7" x14ac:dyDescent="0.2">
      <c r="A1126" t="s">
        <v>3127</v>
      </c>
      <c r="B1126" t="s">
        <v>630</v>
      </c>
      <c r="C1126" s="214">
        <v>-0.68</v>
      </c>
      <c r="D1126">
        <v>8.8000000000000005E-3</v>
      </c>
      <c r="E1126">
        <v>8</v>
      </c>
      <c r="F1126" t="s">
        <v>3128</v>
      </c>
      <c r="G1126" t="s">
        <v>3127</v>
      </c>
    </row>
    <row r="1127" spans="1:7" x14ac:dyDescent="0.2">
      <c r="A1127" t="s">
        <v>3129</v>
      </c>
      <c r="B1127" t="s">
        <v>630</v>
      </c>
      <c r="C1127" s="214">
        <v>-0.68</v>
      </c>
      <c r="D1127">
        <v>1.2E-2</v>
      </c>
      <c r="E1127">
        <v>7</v>
      </c>
      <c r="F1127" t="s">
        <v>3130</v>
      </c>
      <c r="G1127" t="s">
        <v>3129</v>
      </c>
    </row>
    <row r="1128" spans="1:7" x14ac:dyDescent="0.2">
      <c r="A1128" t="s">
        <v>3131</v>
      </c>
      <c r="B1128" t="s">
        <v>630</v>
      </c>
      <c r="C1128" s="214">
        <v>-0.68</v>
      </c>
      <c r="D1128">
        <v>1.2999999999999999E-2</v>
      </c>
      <c r="E1128">
        <v>19</v>
      </c>
      <c r="F1128" t="s">
        <v>3132</v>
      </c>
      <c r="G1128" t="s">
        <v>3131</v>
      </c>
    </row>
    <row r="1129" spans="1:7" x14ac:dyDescent="0.2">
      <c r="A1129" t="s">
        <v>3133</v>
      </c>
      <c r="B1129" t="s">
        <v>630</v>
      </c>
      <c r="C1129" s="214">
        <v>-0.68</v>
      </c>
      <c r="D1129">
        <v>2.5999999999999999E-2</v>
      </c>
      <c r="E1129">
        <v>6</v>
      </c>
      <c r="F1129" t="s">
        <v>3134</v>
      </c>
      <c r="G1129" t="s">
        <v>3133</v>
      </c>
    </row>
    <row r="1130" spans="1:7" x14ac:dyDescent="0.2">
      <c r="A1130" t="s">
        <v>3135</v>
      </c>
      <c r="B1130" t="s">
        <v>630</v>
      </c>
      <c r="C1130" s="214">
        <v>-0.69</v>
      </c>
      <c r="D1130">
        <v>7.1000000000000004E-3</v>
      </c>
      <c r="E1130">
        <v>88</v>
      </c>
      <c r="F1130" t="s">
        <v>3136</v>
      </c>
      <c r="G1130" t="s">
        <v>3135</v>
      </c>
    </row>
    <row r="1131" spans="1:7" x14ac:dyDescent="0.2">
      <c r="A1131" t="s">
        <v>3137</v>
      </c>
      <c r="B1131" t="s">
        <v>630</v>
      </c>
      <c r="C1131" s="214">
        <v>-0.69</v>
      </c>
      <c r="D1131">
        <v>9.4999999999999998E-3</v>
      </c>
      <c r="E1131">
        <v>5</v>
      </c>
      <c r="F1131" t="s">
        <v>3138</v>
      </c>
      <c r="G1131" t="s">
        <v>3137</v>
      </c>
    </row>
    <row r="1132" spans="1:7" x14ac:dyDescent="0.2">
      <c r="A1132" t="s">
        <v>3139</v>
      </c>
      <c r="B1132" t="s">
        <v>630</v>
      </c>
      <c r="C1132" s="214">
        <v>-0.69</v>
      </c>
      <c r="D1132">
        <v>9.4999999999999998E-3</v>
      </c>
      <c r="E1132">
        <v>5</v>
      </c>
      <c r="F1132" t="s">
        <v>3138</v>
      </c>
      <c r="G1132" t="s">
        <v>3140</v>
      </c>
    </row>
    <row r="1133" spans="1:7" x14ac:dyDescent="0.2">
      <c r="A1133" t="s">
        <v>3141</v>
      </c>
      <c r="B1133" t="s">
        <v>630</v>
      </c>
      <c r="C1133" s="214">
        <v>-0.69</v>
      </c>
      <c r="D1133">
        <v>1.2999999999999999E-2</v>
      </c>
      <c r="E1133">
        <v>16</v>
      </c>
      <c r="F1133" t="s">
        <v>3142</v>
      </c>
      <c r="G1133" t="s">
        <v>3141</v>
      </c>
    </row>
    <row r="1134" spans="1:7" x14ac:dyDescent="0.2">
      <c r="A1134" t="s">
        <v>3143</v>
      </c>
      <c r="B1134" t="s">
        <v>630</v>
      </c>
      <c r="C1134" s="214">
        <v>-0.69</v>
      </c>
      <c r="D1134">
        <v>1.2999999999999999E-2</v>
      </c>
      <c r="E1134">
        <v>34</v>
      </c>
      <c r="F1134" t="s">
        <v>3144</v>
      </c>
      <c r="G1134" t="s">
        <v>3145</v>
      </c>
    </row>
    <row r="1135" spans="1:7" x14ac:dyDescent="0.2">
      <c r="A1135" t="s">
        <v>3146</v>
      </c>
      <c r="B1135" t="s">
        <v>630</v>
      </c>
      <c r="C1135" s="214">
        <v>-0.69</v>
      </c>
      <c r="D1135">
        <v>1.2999999999999999E-2</v>
      </c>
      <c r="E1135">
        <v>19</v>
      </c>
      <c r="F1135" t="s">
        <v>3147</v>
      </c>
      <c r="G1135" t="s">
        <v>3146</v>
      </c>
    </row>
    <row r="1136" spans="1:7" x14ac:dyDescent="0.2">
      <c r="A1136" t="s">
        <v>3148</v>
      </c>
      <c r="B1136" t="s">
        <v>630</v>
      </c>
      <c r="C1136" s="214">
        <v>-0.69</v>
      </c>
      <c r="D1136">
        <v>1.2999999999999999E-2</v>
      </c>
      <c r="E1136">
        <v>15</v>
      </c>
      <c r="F1136" t="s">
        <v>3149</v>
      </c>
      <c r="G1136" t="s">
        <v>3148</v>
      </c>
    </row>
    <row r="1137" spans="1:7" x14ac:dyDescent="0.2">
      <c r="A1137" t="s">
        <v>3150</v>
      </c>
      <c r="B1137" t="s">
        <v>630</v>
      </c>
      <c r="C1137" s="214">
        <v>-0.7</v>
      </c>
      <c r="D1137">
        <v>3.5999999999999999E-3</v>
      </c>
      <c r="E1137">
        <v>181</v>
      </c>
      <c r="F1137" t="s">
        <v>3151</v>
      </c>
      <c r="G1137" t="s">
        <v>3150</v>
      </c>
    </row>
    <row r="1138" spans="1:7" x14ac:dyDescent="0.2">
      <c r="A1138" t="s">
        <v>3152</v>
      </c>
      <c r="B1138" t="s">
        <v>630</v>
      </c>
      <c r="C1138" s="214">
        <v>-0.7</v>
      </c>
      <c r="D1138">
        <v>4.4999999999999997E-3</v>
      </c>
      <c r="E1138">
        <v>140</v>
      </c>
      <c r="F1138" t="s">
        <v>3153</v>
      </c>
      <c r="G1138" t="s">
        <v>3152</v>
      </c>
    </row>
    <row r="1139" spans="1:7" x14ac:dyDescent="0.2">
      <c r="A1139" t="s">
        <v>3154</v>
      </c>
      <c r="B1139" t="s">
        <v>630</v>
      </c>
      <c r="C1139" s="214">
        <v>-0.7</v>
      </c>
      <c r="D1139">
        <v>5.1000000000000004E-3</v>
      </c>
      <c r="E1139">
        <v>37</v>
      </c>
      <c r="F1139" t="s">
        <v>3155</v>
      </c>
      <c r="G1139" t="s">
        <v>3154</v>
      </c>
    </row>
    <row r="1140" spans="1:7" x14ac:dyDescent="0.2">
      <c r="A1140" t="s">
        <v>3156</v>
      </c>
      <c r="B1140" t="s">
        <v>630</v>
      </c>
      <c r="C1140" s="214">
        <v>-0.7</v>
      </c>
      <c r="D1140">
        <v>6.1000000000000004E-3</v>
      </c>
      <c r="E1140">
        <v>32</v>
      </c>
      <c r="F1140" t="s">
        <v>3157</v>
      </c>
      <c r="G1140" t="s">
        <v>3158</v>
      </c>
    </row>
    <row r="1141" spans="1:7" x14ac:dyDescent="0.2">
      <c r="A1141" t="s">
        <v>3159</v>
      </c>
      <c r="B1141" t="s">
        <v>630</v>
      </c>
      <c r="C1141" s="214">
        <v>-0.7</v>
      </c>
      <c r="D1141">
        <v>1.2E-2</v>
      </c>
      <c r="E1141">
        <v>7</v>
      </c>
      <c r="F1141" t="s">
        <v>3160</v>
      </c>
      <c r="G1141" t="s">
        <v>3159</v>
      </c>
    </row>
    <row r="1142" spans="1:7" x14ac:dyDescent="0.2">
      <c r="A1142" t="s">
        <v>3161</v>
      </c>
      <c r="B1142" t="s">
        <v>630</v>
      </c>
      <c r="C1142" s="214">
        <v>-0.7</v>
      </c>
      <c r="D1142">
        <v>1.2E-2</v>
      </c>
      <c r="E1142">
        <v>11</v>
      </c>
      <c r="F1142" t="s">
        <v>3162</v>
      </c>
      <c r="G1142" t="s">
        <v>3161</v>
      </c>
    </row>
    <row r="1143" spans="1:7" x14ac:dyDescent="0.2">
      <c r="A1143" t="s">
        <v>3163</v>
      </c>
      <c r="B1143" t="s">
        <v>630</v>
      </c>
      <c r="C1143" s="214">
        <v>-0.7</v>
      </c>
      <c r="D1143">
        <v>1.2E-2</v>
      </c>
      <c r="E1143">
        <v>18</v>
      </c>
      <c r="F1143" t="s">
        <v>3164</v>
      </c>
      <c r="G1143" t="s">
        <v>3163</v>
      </c>
    </row>
    <row r="1144" spans="1:7" x14ac:dyDescent="0.2">
      <c r="A1144" t="s">
        <v>3165</v>
      </c>
      <c r="B1144" t="s">
        <v>630</v>
      </c>
      <c r="C1144" s="214">
        <v>-0.7</v>
      </c>
      <c r="D1144">
        <v>1.2E-2</v>
      </c>
      <c r="E1144">
        <v>18</v>
      </c>
      <c r="F1144" t="s">
        <v>3164</v>
      </c>
      <c r="G1144" t="s">
        <v>3166</v>
      </c>
    </row>
    <row r="1145" spans="1:7" x14ac:dyDescent="0.2">
      <c r="A1145" t="s">
        <v>3167</v>
      </c>
      <c r="B1145" t="s">
        <v>630</v>
      </c>
      <c r="C1145" s="214">
        <v>-0.7</v>
      </c>
      <c r="D1145">
        <v>1.4999999999999999E-2</v>
      </c>
      <c r="E1145">
        <v>11</v>
      </c>
      <c r="F1145" t="s">
        <v>3168</v>
      </c>
      <c r="G1145" t="s">
        <v>3169</v>
      </c>
    </row>
    <row r="1146" spans="1:7" x14ac:dyDescent="0.2">
      <c r="A1146" t="s">
        <v>3020</v>
      </c>
      <c r="B1146" t="s">
        <v>630</v>
      </c>
      <c r="C1146" s="214">
        <v>-0.7</v>
      </c>
      <c r="D1146">
        <v>2.3E-2</v>
      </c>
      <c r="E1146">
        <v>5</v>
      </c>
      <c r="F1146" t="s">
        <v>3170</v>
      </c>
      <c r="G1146" t="s">
        <v>3171</v>
      </c>
    </row>
    <row r="1147" spans="1:7" x14ac:dyDescent="0.2">
      <c r="A1147" t="s">
        <v>3172</v>
      </c>
      <c r="B1147" t="s">
        <v>630</v>
      </c>
      <c r="C1147" s="214">
        <v>-0.7</v>
      </c>
      <c r="D1147">
        <v>2.4E-2</v>
      </c>
      <c r="E1147">
        <v>7</v>
      </c>
      <c r="F1147" t="s">
        <v>3173</v>
      </c>
      <c r="G1147" t="s">
        <v>3172</v>
      </c>
    </row>
    <row r="1148" spans="1:7" x14ac:dyDescent="0.2">
      <c r="A1148" t="s">
        <v>3174</v>
      </c>
      <c r="B1148" t="s">
        <v>630</v>
      </c>
      <c r="C1148" s="214">
        <v>-0.71</v>
      </c>
      <c r="D1148">
        <v>2.5000000000000001E-3</v>
      </c>
      <c r="E1148">
        <v>6</v>
      </c>
      <c r="F1148" t="s">
        <v>3175</v>
      </c>
      <c r="G1148" t="s">
        <v>3176</v>
      </c>
    </row>
    <row r="1149" spans="1:7" x14ac:dyDescent="0.2">
      <c r="A1149" t="s">
        <v>3177</v>
      </c>
      <c r="B1149" t="s">
        <v>630</v>
      </c>
      <c r="C1149" s="214">
        <v>-0.71</v>
      </c>
      <c r="D1149">
        <v>3.3E-3</v>
      </c>
      <c r="E1149">
        <v>98</v>
      </c>
      <c r="F1149" t="s">
        <v>3178</v>
      </c>
      <c r="G1149" t="s">
        <v>3177</v>
      </c>
    </row>
    <row r="1150" spans="1:7" x14ac:dyDescent="0.2">
      <c r="A1150" t="s">
        <v>3179</v>
      </c>
      <c r="B1150" t="s">
        <v>630</v>
      </c>
      <c r="C1150" s="214">
        <v>-0.71</v>
      </c>
      <c r="D1150">
        <v>3.3E-3</v>
      </c>
      <c r="E1150">
        <v>98</v>
      </c>
      <c r="F1150" t="s">
        <v>3178</v>
      </c>
      <c r="G1150" t="s">
        <v>3179</v>
      </c>
    </row>
    <row r="1151" spans="1:7" x14ac:dyDescent="0.2">
      <c r="A1151" t="s">
        <v>3180</v>
      </c>
      <c r="B1151" t="s">
        <v>630</v>
      </c>
      <c r="C1151" s="214">
        <v>-0.71</v>
      </c>
      <c r="D1151">
        <v>4.1999999999999997E-3</v>
      </c>
      <c r="E1151">
        <v>11</v>
      </c>
      <c r="F1151" t="s">
        <v>3181</v>
      </c>
      <c r="G1151" t="s">
        <v>3180</v>
      </c>
    </row>
    <row r="1152" spans="1:7" x14ac:dyDescent="0.2">
      <c r="A1152" t="s">
        <v>3182</v>
      </c>
      <c r="B1152" t="s">
        <v>630</v>
      </c>
      <c r="C1152" s="214">
        <v>-0.71</v>
      </c>
      <c r="D1152">
        <v>6.1999999999999998E-3</v>
      </c>
      <c r="E1152">
        <v>31</v>
      </c>
      <c r="F1152" t="s">
        <v>3183</v>
      </c>
      <c r="G1152" t="s">
        <v>3184</v>
      </c>
    </row>
    <row r="1153" spans="1:7" x14ac:dyDescent="0.2">
      <c r="A1153" t="s">
        <v>3185</v>
      </c>
      <c r="B1153" t="s">
        <v>630</v>
      </c>
      <c r="C1153" s="214">
        <v>-0.71</v>
      </c>
      <c r="D1153">
        <v>6.1999999999999998E-3</v>
      </c>
      <c r="E1153">
        <v>31</v>
      </c>
      <c r="F1153" t="s">
        <v>3183</v>
      </c>
      <c r="G1153" t="s">
        <v>3186</v>
      </c>
    </row>
    <row r="1154" spans="1:7" x14ac:dyDescent="0.2">
      <c r="A1154" t="s">
        <v>3187</v>
      </c>
      <c r="B1154" t="s">
        <v>630</v>
      </c>
      <c r="C1154" s="214">
        <v>-0.71</v>
      </c>
      <c r="D1154">
        <v>8.3000000000000001E-3</v>
      </c>
      <c r="E1154">
        <v>22</v>
      </c>
      <c r="F1154" t="s">
        <v>3188</v>
      </c>
      <c r="G1154" t="s">
        <v>3187</v>
      </c>
    </row>
    <row r="1155" spans="1:7" x14ac:dyDescent="0.2">
      <c r="A1155" t="s">
        <v>3189</v>
      </c>
      <c r="B1155" t="s">
        <v>630</v>
      </c>
      <c r="C1155" s="214">
        <v>-0.71</v>
      </c>
      <c r="D1155">
        <v>1.6E-2</v>
      </c>
      <c r="E1155">
        <v>11</v>
      </c>
      <c r="F1155" t="s">
        <v>3190</v>
      </c>
      <c r="G1155" t="s">
        <v>3189</v>
      </c>
    </row>
    <row r="1156" spans="1:7" x14ac:dyDescent="0.2">
      <c r="A1156" t="s">
        <v>3191</v>
      </c>
      <c r="B1156" t="s">
        <v>630</v>
      </c>
      <c r="C1156" s="214">
        <v>-0.71</v>
      </c>
      <c r="D1156">
        <v>1.7000000000000001E-2</v>
      </c>
      <c r="E1156">
        <v>18</v>
      </c>
      <c r="F1156" t="s">
        <v>3192</v>
      </c>
      <c r="G1156" t="s">
        <v>3193</v>
      </c>
    </row>
    <row r="1157" spans="1:7" x14ac:dyDescent="0.2">
      <c r="A1157" t="s">
        <v>3194</v>
      </c>
      <c r="B1157" t="s">
        <v>630</v>
      </c>
      <c r="C1157" s="214">
        <v>-0.71</v>
      </c>
      <c r="D1157">
        <v>2.5000000000000001E-2</v>
      </c>
      <c r="E1157">
        <v>28</v>
      </c>
      <c r="F1157" t="s">
        <v>3195</v>
      </c>
      <c r="G1157" t="s">
        <v>3194</v>
      </c>
    </row>
    <row r="1158" spans="1:7" x14ac:dyDescent="0.2">
      <c r="A1158" t="s">
        <v>3196</v>
      </c>
      <c r="B1158" t="s">
        <v>630</v>
      </c>
      <c r="C1158" s="214">
        <v>-0.72</v>
      </c>
      <c r="D1158">
        <v>3.8E-3</v>
      </c>
      <c r="E1158">
        <v>51</v>
      </c>
      <c r="F1158" t="s">
        <v>3197</v>
      </c>
      <c r="G1158" t="s">
        <v>3196</v>
      </c>
    </row>
    <row r="1159" spans="1:7" x14ac:dyDescent="0.2">
      <c r="A1159" t="s">
        <v>3198</v>
      </c>
      <c r="B1159" t="s">
        <v>630</v>
      </c>
      <c r="C1159" s="214">
        <v>-0.72</v>
      </c>
      <c r="D1159">
        <v>4.4000000000000003E-3</v>
      </c>
      <c r="E1159">
        <v>24</v>
      </c>
      <c r="F1159" t="s">
        <v>3199</v>
      </c>
      <c r="G1159" t="s">
        <v>3198</v>
      </c>
    </row>
    <row r="1160" spans="1:7" x14ac:dyDescent="0.2">
      <c r="A1160" t="s">
        <v>3200</v>
      </c>
      <c r="B1160" t="s">
        <v>630</v>
      </c>
      <c r="C1160" s="214">
        <v>-0.72</v>
      </c>
      <c r="D1160">
        <v>5.3E-3</v>
      </c>
      <c r="E1160">
        <v>65</v>
      </c>
      <c r="F1160" t="s">
        <v>3201</v>
      </c>
      <c r="G1160" t="s">
        <v>3200</v>
      </c>
    </row>
    <row r="1161" spans="1:7" x14ac:dyDescent="0.2">
      <c r="A1161" t="s">
        <v>3202</v>
      </c>
      <c r="B1161" t="s">
        <v>630</v>
      </c>
      <c r="C1161" s="214">
        <v>-0.72</v>
      </c>
      <c r="D1161">
        <v>5.5999999999999999E-3</v>
      </c>
      <c r="E1161">
        <v>14</v>
      </c>
      <c r="F1161" t="s">
        <v>3203</v>
      </c>
      <c r="G1161" t="s">
        <v>3202</v>
      </c>
    </row>
    <row r="1162" spans="1:7" x14ac:dyDescent="0.2">
      <c r="A1162" t="s">
        <v>3204</v>
      </c>
      <c r="B1162" t="s">
        <v>630</v>
      </c>
      <c r="C1162" s="214">
        <v>-0.72</v>
      </c>
      <c r="D1162">
        <v>7.7999999999999996E-3</v>
      </c>
      <c r="E1162">
        <v>37</v>
      </c>
      <c r="F1162" t="s">
        <v>3205</v>
      </c>
      <c r="G1162" t="s">
        <v>3204</v>
      </c>
    </row>
    <row r="1163" spans="1:7" x14ac:dyDescent="0.2">
      <c r="A1163" t="s">
        <v>3206</v>
      </c>
      <c r="B1163" t="s">
        <v>630</v>
      </c>
      <c r="C1163" s="214">
        <v>-0.72</v>
      </c>
      <c r="D1163">
        <v>8.5000000000000006E-3</v>
      </c>
      <c r="E1163">
        <v>5</v>
      </c>
      <c r="F1163" t="s">
        <v>3207</v>
      </c>
      <c r="G1163" t="s">
        <v>3206</v>
      </c>
    </row>
    <row r="1164" spans="1:7" x14ac:dyDescent="0.2">
      <c r="A1164" t="s">
        <v>3208</v>
      </c>
      <c r="B1164" t="s">
        <v>630</v>
      </c>
      <c r="C1164" s="214">
        <v>-0.72</v>
      </c>
      <c r="D1164">
        <v>1.0999999999999999E-2</v>
      </c>
      <c r="E1164">
        <v>25</v>
      </c>
      <c r="F1164" t="s">
        <v>3209</v>
      </c>
      <c r="G1164" t="s">
        <v>3208</v>
      </c>
    </row>
    <row r="1165" spans="1:7" x14ac:dyDescent="0.2">
      <c r="A1165" t="s">
        <v>3210</v>
      </c>
      <c r="B1165" t="s">
        <v>630</v>
      </c>
      <c r="C1165" s="214">
        <v>-0.72</v>
      </c>
      <c r="D1165">
        <v>2.3E-2</v>
      </c>
      <c r="E1165">
        <v>19</v>
      </c>
      <c r="F1165" t="s">
        <v>3211</v>
      </c>
      <c r="G1165" t="s">
        <v>3212</v>
      </c>
    </row>
    <row r="1166" spans="1:7" x14ac:dyDescent="0.2">
      <c r="A1166" t="s">
        <v>3213</v>
      </c>
      <c r="B1166" t="s">
        <v>630</v>
      </c>
      <c r="C1166" s="214">
        <v>-0.72</v>
      </c>
      <c r="D1166">
        <v>2.5999999999999999E-2</v>
      </c>
      <c r="E1166">
        <v>227</v>
      </c>
      <c r="F1166" t="s">
        <v>3214</v>
      </c>
      <c r="G1166" t="s">
        <v>3213</v>
      </c>
    </row>
    <row r="1167" spans="1:7" x14ac:dyDescent="0.2">
      <c r="A1167" t="s">
        <v>3215</v>
      </c>
      <c r="B1167" t="s">
        <v>630</v>
      </c>
      <c r="C1167" s="214">
        <v>-0.73</v>
      </c>
      <c r="D1167">
        <v>3.2000000000000002E-3</v>
      </c>
      <c r="E1167">
        <v>90</v>
      </c>
      <c r="F1167" t="s">
        <v>3216</v>
      </c>
      <c r="G1167" t="s">
        <v>3215</v>
      </c>
    </row>
    <row r="1168" spans="1:7" x14ac:dyDescent="0.2">
      <c r="A1168" t="s">
        <v>3217</v>
      </c>
      <c r="B1168" t="s">
        <v>630</v>
      </c>
      <c r="C1168" s="214">
        <v>-0.73</v>
      </c>
      <c r="D1168">
        <v>6.3E-3</v>
      </c>
      <c r="E1168">
        <v>12</v>
      </c>
      <c r="F1168" t="s">
        <v>3218</v>
      </c>
      <c r="G1168" t="s">
        <v>3217</v>
      </c>
    </row>
    <row r="1169" spans="1:7" x14ac:dyDescent="0.2">
      <c r="A1169" t="s">
        <v>3219</v>
      </c>
      <c r="B1169" t="s">
        <v>630</v>
      </c>
      <c r="C1169" s="214">
        <v>-0.73</v>
      </c>
      <c r="D1169">
        <v>6.7999999999999996E-3</v>
      </c>
      <c r="E1169">
        <v>66</v>
      </c>
      <c r="F1169" t="s">
        <v>3220</v>
      </c>
      <c r="G1169" t="s">
        <v>3219</v>
      </c>
    </row>
    <row r="1170" spans="1:7" x14ac:dyDescent="0.2">
      <c r="A1170" t="s">
        <v>3221</v>
      </c>
      <c r="B1170" t="s">
        <v>630</v>
      </c>
      <c r="C1170" s="214">
        <v>-0.73</v>
      </c>
      <c r="D1170">
        <v>8.5000000000000006E-3</v>
      </c>
      <c r="E1170">
        <v>15</v>
      </c>
      <c r="F1170" t="s">
        <v>3222</v>
      </c>
      <c r="G1170" t="s">
        <v>3221</v>
      </c>
    </row>
    <row r="1171" spans="1:7" x14ac:dyDescent="0.2">
      <c r="A1171" t="s">
        <v>3223</v>
      </c>
      <c r="B1171" t="s">
        <v>630</v>
      </c>
      <c r="C1171" s="214">
        <v>-0.73</v>
      </c>
      <c r="D1171">
        <v>0.01</v>
      </c>
      <c r="E1171">
        <v>24</v>
      </c>
      <c r="F1171" t="s">
        <v>3224</v>
      </c>
      <c r="G1171" t="s">
        <v>3223</v>
      </c>
    </row>
    <row r="1172" spans="1:7" x14ac:dyDescent="0.2">
      <c r="A1172" t="s">
        <v>3225</v>
      </c>
      <c r="B1172" t="s">
        <v>630</v>
      </c>
      <c r="C1172" s="214">
        <v>-0.73</v>
      </c>
      <c r="D1172">
        <v>1.9E-2</v>
      </c>
      <c r="E1172">
        <v>9</v>
      </c>
      <c r="F1172" t="s">
        <v>3226</v>
      </c>
      <c r="G1172" t="s">
        <v>3225</v>
      </c>
    </row>
    <row r="1173" spans="1:7" x14ac:dyDescent="0.2">
      <c r="A1173" t="s">
        <v>3227</v>
      </c>
      <c r="B1173" t="s">
        <v>630</v>
      </c>
      <c r="C1173" s="214">
        <v>-0.73</v>
      </c>
      <c r="D1173">
        <v>2.4E-2</v>
      </c>
      <c r="E1173">
        <v>35</v>
      </c>
      <c r="F1173" t="s">
        <v>3228</v>
      </c>
      <c r="G1173" t="s">
        <v>3227</v>
      </c>
    </row>
    <row r="1174" spans="1:7" x14ac:dyDescent="0.2">
      <c r="A1174" t="s">
        <v>3229</v>
      </c>
      <c r="B1174" t="s">
        <v>630</v>
      </c>
      <c r="C1174" s="214">
        <v>-0.74</v>
      </c>
      <c r="D1174">
        <v>2.2000000000000001E-3</v>
      </c>
      <c r="E1174">
        <v>5</v>
      </c>
      <c r="F1174" t="s">
        <v>3230</v>
      </c>
      <c r="G1174" t="s">
        <v>3229</v>
      </c>
    </row>
    <row r="1175" spans="1:7" x14ac:dyDescent="0.2">
      <c r="A1175" t="s">
        <v>3231</v>
      </c>
      <c r="B1175" t="s">
        <v>630</v>
      </c>
      <c r="C1175" s="214">
        <v>-0.74</v>
      </c>
      <c r="D1175">
        <v>4.4999999999999997E-3</v>
      </c>
      <c r="E1175">
        <v>5</v>
      </c>
      <c r="F1175" t="s">
        <v>3232</v>
      </c>
      <c r="G1175" t="s">
        <v>3231</v>
      </c>
    </row>
    <row r="1176" spans="1:7" x14ac:dyDescent="0.2">
      <c r="A1176" t="s">
        <v>3233</v>
      </c>
      <c r="B1176" t="s">
        <v>630</v>
      </c>
      <c r="C1176" s="214">
        <v>-0.74</v>
      </c>
      <c r="D1176">
        <v>5.4000000000000003E-3</v>
      </c>
      <c r="E1176">
        <v>6</v>
      </c>
      <c r="F1176" t="s">
        <v>3234</v>
      </c>
      <c r="G1176" t="s">
        <v>3235</v>
      </c>
    </row>
    <row r="1177" spans="1:7" x14ac:dyDescent="0.2">
      <c r="A1177" t="s">
        <v>3236</v>
      </c>
      <c r="B1177" t="s">
        <v>630</v>
      </c>
      <c r="C1177" s="214">
        <v>-0.74</v>
      </c>
      <c r="D1177">
        <v>0.01</v>
      </c>
      <c r="E1177">
        <v>29</v>
      </c>
      <c r="F1177" t="s">
        <v>3237</v>
      </c>
      <c r="G1177" t="s">
        <v>3238</v>
      </c>
    </row>
    <row r="1178" spans="1:7" x14ac:dyDescent="0.2">
      <c r="A1178" t="s">
        <v>3239</v>
      </c>
      <c r="B1178" t="s">
        <v>630</v>
      </c>
      <c r="C1178" s="214">
        <v>-0.74</v>
      </c>
      <c r="D1178">
        <v>1.2E-2</v>
      </c>
      <c r="E1178">
        <v>46</v>
      </c>
      <c r="F1178" t="s">
        <v>3240</v>
      </c>
      <c r="G1178" t="s">
        <v>3241</v>
      </c>
    </row>
    <row r="1179" spans="1:7" x14ac:dyDescent="0.2">
      <c r="A1179" t="s">
        <v>3242</v>
      </c>
      <c r="B1179" t="s">
        <v>630</v>
      </c>
      <c r="C1179" s="214">
        <v>-0.74</v>
      </c>
      <c r="D1179">
        <v>1.4E-2</v>
      </c>
      <c r="E1179">
        <v>16</v>
      </c>
      <c r="F1179" t="s">
        <v>3243</v>
      </c>
      <c r="G1179" t="s">
        <v>3244</v>
      </c>
    </row>
    <row r="1180" spans="1:7" x14ac:dyDescent="0.2">
      <c r="A1180" t="s">
        <v>3245</v>
      </c>
      <c r="B1180" t="s">
        <v>630</v>
      </c>
      <c r="C1180" s="214">
        <v>-0.74</v>
      </c>
      <c r="D1180">
        <v>1.7000000000000001E-2</v>
      </c>
      <c r="E1180">
        <v>190</v>
      </c>
      <c r="F1180" t="s">
        <v>3246</v>
      </c>
      <c r="G1180" t="s">
        <v>3245</v>
      </c>
    </row>
    <row r="1181" spans="1:7" x14ac:dyDescent="0.2">
      <c r="A1181" t="s">
        <v>3247</v>
      </c>
      <c r="B1181" t="s">
        <v>630</v>
      </c>
      <c r="C1181" s="214">
        <v>-0.74</v>
      </c>
      <c r="D1181">
        <v>3.1E-2</v>
      </c>
      <c r="E1181">
        <v>83</v>
      </c>
      <c r="F1181" t="s">
        <v>3248</v>
      </c>
      <c r="G1181" t="s">
        <v>3247</v>
      </c>
    </row>
    <row r="1182" spans="1:7" x14ac:dyDescent="0.2">
      <c r="A1182" t="s">
        <v>3249</v>
      </c>
      <c r="B1182" t="s">
        <v>630</v>
      </c>
      <c r="C1182" s="214">
        <v>-0.75</v>
      </c>
      <c r="D1182">
        <v>8.8999999999999995E-4</v>
      </c>
      <c r="E1182">
        <v>74</v>
      </c>
      <c r="F1182" t="s">
        <v>3250</v>
      </c>
      <c r="G1182" t="s">
        <v>3251</v>
      </c>
    </row>
    <row r="1183" spans="1:7" x14ac:dyDescent="0.2">
      <c r="A1183" t="s">
        <v>3252</v>
      </c>
      <c r="B1183" t="s">
        <v>630</v>
      </c>
      <c r="C1183" s="214">
        <v>-0.75</v>
      </c>
      <c r="D1183">
        <v>2E-3</v>
      </c>
      <c r="E1183">
        <v>84</v>
      </c>
      <c r="F1183" t="s">
        <v>3253</v>
      </c>
      <c r="G1183" t="s">
        <v>3254</v>
      </c>
    </row>
    <row r="1184" spans="1:7" x14ac:dyDescent="0.2">
      <c r="A1184" t="s">
        <v>3255</v>
      </c>
      <c r="B1184" t="s">
        <v>630</v>
      </c>
      <c r="C1184" s="214">
        <v>-0.75</v>
      </c>
      <c r="D1184">
        <v>3.0000000000000001E-3</v>
      </c>
      <c r="E1184">
        <v>7</v>
      </c>
      <c r="F1184" t="s">
        <v>3256</v>
      </c>
      <c r="G1184" t="s">
        <v>3255</v>
      </c>
    </row>
    <row r="1185" spans="1:7" x14ac:dyDescent="0.2">
      <c r="A1185" t="s">
        <v>3257</v>
      </c>
      <c r="B1185" t="s">
        <v>630</v>
      </c>
      <c r="C1185" s="214">
        <v>-0.75</v>
      </c>
      <c r="D1185">
        <v>3.7000000000000002E-3</v>
      </c>
      <c r="E1185">
        <v>8</v>
      </c>
      <c r="F1185" t="s">
        <v>3258</v>
      </c>
      <c r="G1185" t="s">
        <v>3259</v>
      </c>
    </row>
    <row r="1186" spans="1:7" x14ac:dyDescent="0.2">
      <c r="A1186" t="s">
        <v>3260</v>
      </c>
      <c r="B1186" t="s">
        <v>630</v>
      </c>
      <c r="C1186" s="214">
        <v>-0.75</v>
      </c>
      <c r="D1186">
        <v>4.7000000000000002E-3</v>
      </c>
      <c r="E1186">
        <v>7</v>
      </c>
      <c r="F1186" t="s">
        <v>3261</v>
      </c>
      <c r="G1186" t="s">
        <v>3262</v>
      </c>
    </row>
    <row r="1187" spans="1:7" x14ac:dyDescent="0.2">
      <c r="A1187" t="s">
        <v>3263</v>
      </c>
      <c r="B1187" t="s">
        <v>630</v>
      </c>
      <c r="C1187" s="214">
        <v>-0.75</v>
      </c>
      <c r="D1187">
        <v>4.8999999999999998E-3</v>
      </c>
      <c r="E1187">
        <v>6</v>
      </c>
      <c r="F1187" t="s">
        <v>3264</v>
      </c>
      <c r="G1187" t="s">
        <v>3265</v>
      </c>
    </row>
    <row r="1188" spans="1:7" x14ac:dyDescent="0.2">
      <c r="A1188" t="s">
        <v>3266</v>
      </c>
      <c r="B1188" t="s">
        <v>630</v>
      </c>
      <c r="C1188" s="214">
        <v>-0.75</v>
      </c>
      <c r="D1188">
        <v>5.3E-3</v>
      </c>
      <c r="E1188">
        <v>42</v>
      </c>
      <c r="F1188" t="s">
        <v>3267</v>
      </c>
      <c r="G1188" t="s">
        <v>3268</v>
      </c>
    </row>
    <row r="1189" spans="1:7" x14ac:dyDescent="0.2">
      <c r="A1189" t="s">
        <v>3269</v>
      </c>
      <c r="B1189" t="s">
        <v>630</v>
      </c>
      <c r="C1189" s="214">
        <v>-0.75</v>
      </c>
      <c r="D1189">
        <v>5.3E-3</v>
      </c>
      <c r="E1189">
        <v>42</v>
      </c>
      <c r="F1189" t="s">
        <v>3267</v>
      </c>
      <c r="G1189" t="s">
        <v>3269</v>
      </c>
    </row>
    <row r="1190" spans="1:7" x14ac:dyDescent="0.2">
      <c r="A1190" t="s">
        <v>3270</v>
      </c>
      <c r="B1190" t="s">
        <v>630</v>
      </c>
      <c r="C1190" s="214">
        <v>-0.75</v>
      </c>
      <c r="D1190">
        <v>5.3E-3</v>
      </c>
      <c r="E1190">
        <v>42</v>
      </c>
      <c r="F1190" t="s">
        <v>3267</v>
      </c>
      <c r="G1190" t="s">
        <v>3270</v>
      </c>
    </row>
    <row r="1191" spans="1:7" x14ac:dyDescent="0.2">
      <c r="A1191" t="s">
        <v>3271</v>
      </c>
      <c r="B1191" t="s">
        <v>630</v>
      </c>
      <c r="C1191" s="214">
        <v>-0.75</v>
      </c>
      <c r="D1191">
        <v>5.3E-3</v>
      </c>
      <c r="E1191">
        <v>42</v>
      </c>
      <c r="F1191" t="s">
        <v>3267</v>
      </c>
      <c r="G1191" t="s">
        <v>3271</v>
      </c>
    </row>
    <row r="1192" spans="1:7" x14ac:dyDescent="0.2">
      <c r="A1192" t="s">
        <v>3272</v>
      </c>
      <c r="B1192" t="s">
        <v>630</v>
      </c>
      <c r="C1192" s="214">
        <v>-0.75</v>
      </c>
      <c r="D1192">
        <v>1.2999999999999999E-2</v>
      </c>
      <c r="E1192">
        <v>51</v>
      </c>
      <c r="F1192" t="s">
        <v>3273</v>
      </c>
      <c r="G1192" t="s">
        <v>3272</v>
      </c>
    </row>
    <row r="1193" spans="1:7" x14ac:dyDescent="0.2">
      <c r="A1193" t="s">
        <v>3274</v>
      </c>
      <c r="B1193" t="s">
        <v>630</v>
      </c>
      <c r="C1193" s="214">
        <v>-0.75</v>
      </c>
      <c r="D1193">
        <v>1.7999999999999999E-2</v>
      </c>
      <c r="E1193">
        <v>20</v>
      </c>
      <c r="F1193" t="s">
        <v>3275</v>
      </c>
      <c r="G1193" t="s">
        <v>3274</v>
      </c>
    </row>
    <row r="1194" spans="1:7" x14ac:dyDescent="0.2">
      <c r="A1194" t="s">
        <v>3276</v>
      </c>
      <c r="B1194" t="s">
        <v>630</v>
      </c>
      <c r="C1194" s="214">
        <v>-0.76</v>
      </c>
      <c r="D1194">
        <v>2.5999999999999999E-3</v>
      </c>
      <c r="E1194">
        <v>106</v>
      </c>
      <c r="F1194" t="s">
        <v>3277</v>
      </c>
      <c r="G1194" t="s">
        <v>3276</v>
      </c>
    </row>
    <row r="1195" spans="1:7" x14ac:dyDescent="0.2">
      <c r="A1195" t="s">
        <v>3278</v>
      </c>
      <c r="B1195" t="s">
        <v>630</v>
      </c>
      <c r="C1195" s="214">
        <v>-0.76</v>
      </c>
      <c r="D1195">
        <v>3.8E-3</v>
      </c>
      <c r="E1195">
        <v>6</v>
      </c>
      <c r="F1195" t="s">
        <v>3279</v>
      </c>
      <c r="G1195" t="s">
        <v>3278</v>
      </c>
    </row>
    <row r="1196" spans="1:7" x14ac:dyDescent="0.2">
      <c r="A1196" t="s">
        <v>3280</v>
      </c>
      <c r="B1196" t="s">
        <v>630</v>
      </c>
      <c r="C1196" s="214">
        <v>-0.76</v>
      </c>
      <c r="D1196">
        <v>3.8999999999999998E-3</v>
      </c>
      <c r="E1196">
        <v>7</v>
      </c>
      <c r="F1196" t="s">
        <v>3281</v>
      </c>
      <c r="G1196" t="s">
        <v>3280</v>
      </c>
    </row>
    <row r="1197" spans="1:7" x14ac:dyDescent="0.2">
      <c r="A1197" t="s">
        <v>3282</v>
      </c>
      <c r="B1197" t="s">
        <v>630</v>
      </c>
      <c r="C1197" s="214">
        <v>-0.76</v>
      </c>
      <c r="D1197">
        <v>7.4999999999999997E-3</v>
      </c>
      <c r="E1197">
        <v>71</v>
      </c>
      <c r="F1197" t="s">
        <v>3283</v>
      </c>
      <c r="G1197" t="s">
        <v>3282</v>
      </c>
    </row>
    <row r="1198" spans="1:7" x14ac:dyDescent="0.2">
      <c r="A1198" t="s">
        <v>3284</v>
      </c>
      <c r="B1198" t="s">
        <v>630</v>
      </c>
      <c r="C1198" s="214">
        <v>-0.76</v>
      </c>
      <c r="D1198">
        <v>1.0999999999999999E-2</v>
      </c>
      <c r="E1198">
        <v>42</v>
      </c>
      <c r="F1198" t="s">
        <v>3285</v>
      </c>
      <c r="G1198" t="s">
        <v>3284</v>
      </c>
    </row>
    <row r="1199" spans="1:7" x14ac:dyDescent="0.2">
      <c r="A1199" t="s">
        <v>3286</v>
      </c>
      <c r="B1199" t="s">
        <v>630</v>
      </c>
      <c r="C1199" s="214">
        <v>-0.76</v>
      </c>
      <c r="D1199">
        <v>1.2999999999999999E-2</v>
      </c>
      <c r="E1199">
        <v>28</v>
      </c>
      <c r="F1199" t="s">
        <v>3287</v>
      </c>
      <c r="G1199" t="s">
        <v>3286</v>
      </c>
    </row>
    <row r="1200" spans="1:7" x14ac:dyDescent="0.2">
      <c r="A1200" t="s">
        <v>3288</v>
      </c>
      <c r="B1200" t="s">
        <v>630</v>
      </c>
      <c r="C1200" s="214">
        <v>-0.77</v>
      </c>
      <c r="D1200">
        <v>6.2E-4</v>
      </c>
      <c r="E1200">
        <v>102</v>
      </c>
      <c r="F1200" t="s">
        <v>3289</v>
      </c>
      <c r="G1200" t="s">
        <v>3290</v>
      </c>
    </row>
    <row r="1201" spans="1:7" x14ac:dyDescent="0.2">
      <c r="A1201" t="s">
        <v>3291</v>
      </c>
      <c r="B1201" t="s">
        <v>630</v>
      </c>
      <c r="C1201" s="214">
        <v>-0.77</v>
      </c>
      <c r="D1201">
        <v>1.8E-3</v>
      </c>
      <c r="E1201">
        <v>6</v>
      </c>
      <c r="F1201" t="s">
        <v>3292</v>
      </c>
      <c r="G1201" t="s">
        <v>3293</v>
      </c>
    </row>
    <row r="1202" spans="1:7" x14ac:dyDescent="0.2">
      <c r="A1202" t="s">
        <v>3294</v>
      </c>
      <c r="B1202" t="s">
        <v>630</v>
      </c>
      <c r="C1202" s="214">
        <v>-0.77</v>
      </c>
      <c r="D1202">
        <v>2.2000000000000001E-3</v>
      </c>
      <c r="E1202">
        <v>89</v>
      </c>
      <c r="F1202" t="s">
        <v>3295</v>
      </c>
      <c r="G1202" t="s">
        <v>3294</v>
      </c>
    </row>
    <row r="1203" spans="1:7" x14ac:dyDescent="0.2">
      <c r="A1203" t="s">
        <v>3296</v>
      </c>
      <c r="B1203" t="s">
        <v>630</v>
      </c>
      <c r="C1203" s="214">
        <v>-0.77</v>
      </c>
      <c r="D1203">
        <v>2.5000000000000001E-3</v>
      </c>
      <c r="E1203">
        <v>9</v>
      </c>
      <c r="F1203" t="s">
        <v>3297</v>
      </c>
      <c r="G1203" t="s">
        <v>3298</v>
      </c>
    </row>
    <row r="1204" spans="1:7" x14ac:dyDescent="0.2">
      <c r="A1204" t="s">
        <v>3299</v>
      </c>
      <c r="B1204" t="s">
        <v>630</v>
      </c>
      <c r="C1204" s="214">
        <v>-0.77</v>
      </c>
      <c r="D1204">
        <v>2.5999999999999999E-3</v>
      </c>
      <c r="E1204">
        <v>73</v>
      </c>
      <c r="F1204" t="s">
        <v>3300</v>
      </c>
      <c r="G1204" t="s">
        <v>3299</v>
      </c>
    </row>
    <row r="1205" spans="1:7" x14ac:dyDescent="0.2">
      <c r="A1205" t="s">
        <v>3301</v>
      </c>
      <c r="B1205" t="s">
        <v>630</v>
      </c>
      <c r="C1205" s="214">
        <v>-0.77</v>
      </c>
      <c r="D1205">
        <v>4.5999999999999999E-3</v>
      </c>
      <c r="E1205">
        <v>7</v>
      </c>
      <c r="F1205" t="s">
        <v>3302</v>
      </c>
      <c r="G1205" t="s">
        <v>3301</v>
      </c>
    </row>
    <row r="1206" spans="1:7" x14ac:dyDescent="0.2">
      <c r="A1206" t="s">
        <v>3303</v>
      </c>
      <c r="B1206" t="s">
        <v>630</v>
      </c>
      <c r="C1206" s="214">
        <v>-0.77</v>
      </c>
      <c r="D1206">
        <v>5.0000000000000001E-3</v>
      </c>
      <c r="E1206">
        <v>9</v>
      </c>
      <c r="F1206" t="s">
        <v>3304</v>
      </c>
      <c r="G1206" t="s">
        <v>3305</v>
      </c>
    </row>
    <row r="1207" spans="1:7" x14ac:dyDescent="0.2">
      <c r="A1207" t="s">
        <v>3306</v>
      </c>
      <c r="B1207" t="s">
        <v>630</v>
      </c>
      <c r="C1207" s="214">
        <v>-0.77</v>
      </c>
      <c r="D1207">
        <v>5.8999999999999999E-3</v>
      </c>
      <c r="E1207">
        <v>12</v>
      </c>
      <c r="F1207" t="s">
        <v>3307</v>
      </c>
      <c r="G1207" t="s">
        <v>3308</v>
      </c>
    </row>
    <row r="1208" spans="1:7" x14ac:dyDescent="0.2">
      <c r="A1208" t="s">
        <v>3309</v>
      </c>
      <c r="B1208" t="s">
        <v>630</v>
      </c>
      <c r="C1208" s="214">
        <v>-0.77</v>
      </c>
      <c r="D1208">
        <v>7.4000000000000003E-3</v>
      </c>
      <c r="E1208">
        <v>27</v>
      </c>
      <c r="F1208" t="s">
        <v>3310</v>
      </c>
      <c r="G1208" t="s">
        <v>3309</v>
      </c>
    </row>
    <row r="1209" spans="1:7" x14ac:dyDescent="0.2">
      <c r="A1209" t="s">
        <v>3311</v>
      </c>
      <c r="B1209" t="s">
        <v>630</v>
      </c>
      <c r="C1209" s="214">
        <v>-0.77</v>
      </c>
      <c r="D1209">
        <v>8.0999999999999996E-3</v>
      </c>
      <c r="E1209">
        <v>24</v>
      </c>
      <c r="F1209" t="s">
        <v>3312</v>
      </c>
      <c r="G1209" t="s">
        <v>3311</v>
      </c>
    </row>
    <row r="1210" spans="1:7" x14ac:dyDescent="0.2">
      <c r="A1210" t="s">
        <v>3313</v>
      </c>
      <c r="B1210" t="s">
        <v>630</v>
      </c>
      <c r="C1210" s="214">
        <v>-0.77</v>
      </c>
      <c r="D1210">
        <v>8.8000000000000005E-3</v>
      </c>
      <c r="E1210">
        <v>28</v>
      </c>
      <c r="F1210" t="s">
        <v>3314</v>
      </c>
      <c r="G1210" t="s">
        <v>3313</v>
      </c>
    </row>
    <row r="1211" spans="1:7" x14ac:dyDescent="0.2">
      <c r="A1211" t="s">
        <v>3315</v>
      </c>
      <c r="B1211" t="s">
        <v>630</v>
      </c>
      <c r="C1211" s="214">
        <v>-0.77</v>
      </c>
      <c r="D1211">
        <v>9.5999999999999992E-3</v>
      </c>
      <c r="E1211">
        <v>10</v>
      </c>
      <c r="F1211" t="s">
        <v>3316</v>
      </c>
      <c r="G1211" t="s">
        <v>3315</v>
      </c>
    </row>
    <row r="1212" spans="1:7" x14ac:dyDescent="0.2">
      <c r="A1212" t="s">
        <v>3317</v>
      </c>
      <c r="B1212" t="s">
        <v>630</v>
      </c>
      <c r="C1212" s="214">
        <v>-0.77</v>
      </c>
      <c r="D1212">
        <v>1.0999999999999999E-2</v>
      </c>
      <c r="E1212">
        <v>22</v>
      </c>
      <c r="F1212" t="s">
        <v>3318</v>
      </c>
      <c r="G1212" t="s">
        <v>3319</v>
      </c>
    </row>
    <row r="1213" spans="1:7" x14ac:dyDescent="0.2">
      <c r="A1213" t="s">
        <v>3320</v>
      </c>
      <c r="B1213" t="s">
        <v>630</v>
      </c>
      <c r="C1213" s="214">
        <v>-0.77</v>
      </c>
      <c r="D1213">
        <v>1.2E-2</v>
      </c>
      <c r="E1213">
        <v>44</v>
      </c>
      <c r="F1213" t="s">
        <v>3321</v>
      </c>
      <c r="G1213" t="s">
        <v>3320</v>
      </c>
    </row>
    <row r="1214" spans="1:7" x14ac:dyDescent="0.2">
      <c r="A1214" t="s">
        <v>3322</v>
      </c>
      <c r="B1214" t="s">
        <v>630</v>
      </c>
      <c r="C1214" s="214">
        <v>-0.77</v>
      </c>
      <c r="D1214">
        <v>1.2E-2</v>
      </c>
      <c r="E1214">
        <v>9</v>
      </c>
      <c r="F1214" t="s">
        <v>3323</v>
      </c>
      <c r="G1214" t="s">
        <v>3324</v>
      </c>
    </row>
    <row r="1215" spans="1:7" x14ac:dyDescent="0.2">
      <c r="A1215" t="s">
        <v>3325</v>
      </c>
      <c r="B1215" t="s">
        <v>630</v>
      </c>
      <c r="C1215" s="214">
        <v>-0.78</v>
      </c>
      <c r="D1215">
        <v>1.1999999999999999E-3</v>
      </c>
      <c r="E1215">
        <v>32</v>
      </c>
      <c r="F1215" t="s">
        <v>3326</v>
      </c>
      <c r="G1215" t="s">
        <v>3327</v>
      </c>
    </row>
    <row r="1216" spans="1:7" x14ac:dyDescent="0.2">
      <c r="A1216" t="s">
        <v>3328</v>
      </c>
      <c r="B1216" t="s">
        <v>630</v>
      </c>
      <c r="C1216" s="214">
        <v>-0.78</v>
      </c>
      <c r="D1216">
        <v>2.2000000000000001E-3</v>
      </c>
      <c r="E1216">
        <v>7</v>
      </c>
      <c r="F1216" t="s">
        <v>3329</v>
      </c>
      <c r="G1216" t="s">
        <v>3328</v>
      </c>
    </row>
    <row r="1217" spans="1:7" x14ac:dyDescent="0.2">
      <c r="A1217" t="s">
        <v>3330</v>
      </c>
      <c r="B1217" t="s">
        <v>630</v>
      </c>
      <c r="C1217" s="214">
        <v>-0.78</v>
      </c>
      <c r="D1217">
        <v>3.3E-3</v>
      </c>
      <c r="E1217">
        <v>19</v>
      </c>
      <c r="F1217" t="s">
        <v>3331</v>
      </c>
      <c r="G1217" t="s">
        <v>3332</v>
      </c>
    </row>
    <row r="1218" spans="1:7" x14ac:dyDescent="0.2">
      <c r="A1218" t="s">
        <v>3333</v>
      </c>
      <c r="B1218" t="s">
        <v>630</v>
      </c>
      <c r="C1218" s="214">
        <v>-0.78</v>
      </c>
      <c r="D1218">
        <v>4.5999999999999999E-3</v>
      </c>
      <c r="E1218">
        <v>15</v>
      </c>
      <c r="F1218" t="s">
        <v>3334</v>
      </c>
      <c r="G1218" t="s">
        <v>3333</v>
      </c>
    </row>
    <row r="1219" spans="1:7" x14ac:dyDescent="0.2">
      <c r="A1219" t="s">
        <v>3335</v>
      </c>
      <c r="B1219" t="s">
        <v>630</v>
      </c>
      <c r="C1219" s="214">
        <v>-0.78</v>
      </c>
      <c r="D1219">
        <v>5.1000000000000004E-3</v>
      </c>
      <c r="E1219">
        <v>30</v>
      </c>
      <c r="F1219" t="s">
        <v>3336</v>
      </c>
      <c r="G1219" t="s">
        <v>3335</v>
      </c>
    </row>
    <row r="1220" spans="1:7" x14ac:dyDescent="0.2">
      <c r="A1220" t="s">
        <v>3337</v>
      </c>
      <c r="B1220" t="s">
        <v>630</v>
      </c>
      <c r="C1220" s="214">
        <v>-0.78</v>
      </c>
      <c r="D1220">
        <v>1.2999999999999999E-2</v>
      </c>
      <c r="E1220">
        <v>11</v>
      </c>
      <c r="F1220" t="s">
        <v>3338</v>
      </c>
      <c r="G1220" t="s">
        <v>3337</v>
      </c>
    </row>
    <row r="1221" spans="1:7" x14ac:dyDescent="0.2">
      <c r="A1221" t="s">
        <v>3339</v>
      </c>
      <c r="B1221" t="s">
        <v>630</v>
      </c>
      <c r="C1221" s="214">
        <v>-0.79</v>
      </c>
      <c r="D1221">
        <v>1.5E-3</v>
      </c>
      <c r="E1221">
        <v>56</v>
      </c>
      <c r="F1221" t="s">
        <v>3340</v>
      </c>
      <c r="G1221" t="s">
        <v>3339</v>
      </c>
    </row>
    <row r="1222" spans="1:7" x14ac:dyDescent="0.2">
      <c r="A1222" t="s">
        <v>3341</v>
      </c>
      <c r="B1222" t="s">
        <v>630</v>
      </c>
      <c r="C1222" s="214">
        <v>-0.79</v>
      </c>
      <c r="D1222">
        <v>4.3E-3</v>
      </c>
      <c r="E1222">
        <v>8</v>
      </c>
      <c r="F1222" t="s">
        <v>3342</v>
      </c>
      <c r="G1222" t="s">
        <v>3341</v>
      </c>
    </row>
    <row r="1223" spans="1:7" x14ac:dyDescent="0.2">
      <c r="A1223" t="s">
        <v>3343</v>
      </c>
      <c r="B1223" t="s">
        <v>630</v>
      </c>
      <c r="C1223" s="214">
        <v>-0.79</v>
      </c>
      <c r="D1223">
        <v>4.8999999999999998E-3</v>
      </c>
      <c r="E1223">
        <v>45</v>
      </c>
      <c r="F1223" t="s">
        <v>3344</v>
      </c>
      <c r="G1223" t="s">
        <v>3343</v>
      </c>
    </row>
    <row r="1224" spans="1:7" x14ac:dyDescent="0.2">
      <c r="A1224" t="s">
        <v>3345</v>
      </c>
      <c r="B1224" t="s">
        <v>630</v>
      </c>
      <c r="C1224" s="214">
        <v>-0.79</v>
      </c>
      <c r="D1224">
        <v>5.0000000000000001E-3</v>
      </c>
      <c r="E1224">
        <v>40</v>
      </c>
      <c r="F1224" t="s">
        <v>3346</v>
      </c>
      <c r="G1224" t="s">
        <v>3345</v>
      </c>
    </row>
    <row r="1225" spans="1:7" x14ac:dyDescent="0.2">
      <c r="A1225" t="s">
        <v>3347</v>
      </c>
      <c r="B1225" t="s">
        <v>630</v>
      </c>
      <c r="C1225" s="214">
        <v>-0.79</v>
      </c>
      <c r="D1225">
        <v>7.3000000000000001E-3</v>
      </c>
      <c r="E1225">
        <v>38</v>
      </c>
      <c r="F1225" t="s">
        <v>3348</v>
      </c>
      <c r="G1225" t="s">
        <v>3349</v>
      </c>
    </row>
    <row r="1226" spans="1:7" x14ac:dyDescent="0.2">
      <c r="A1226" t="s">
        <v>3350</v>
      </c>
      <c r="B1226" t="s">
        <v>630</v>
      </c>
      <c r="C1226" s="214">
        <v>-0.79</v>
      </c>
      <c r="D1226">
        <v>0.01</v>
      </c>
      <c r="E1226">
        <v>11</v>
      </c>
      <c r="F1226" t="s">
        <v>3351</v>
      </c>
      <c r="G1226" t="s">
        <v>3352</v>
      </c>
    </row>
    <row r="1227" spans="1:7" x14ac:dyDescent="0.2">
      <c r="A1227" t="s">
        <v>3353</v>
      </c>
      <c r="B1227" t="s">
        <v>630</v>
      </c>
      <c r="C1227" s="214">
        <v>-0.8</v>
      </c>
      <c r="D1227">
        <v>1.2999999999999999E-3</v>
      </c>
      <c r="E1227">
        <v>32</v>
      </c>
      <c r="F1227" t="s">
        <v>3354</v>
      </c>
      <c r="G1227" t="s">
        <v>3353</v>
      </c>
    </row>
    <row r="1228" spans="1:7" x14ac:dyDescent="0.2">
      <c r="A1228" t="s">
        <v>3355</v>
      </c>
      <c r="B1228" t="s">
        <v>630</v>
      </c>
      <c r="C1228" s="214">
        <v>-0.8</v>
      </c>
      <c r="D1228">
        <v>1.2999999999999999E-3</v>
      </c>
      <c r="E1228">
        <v>32</v>
      </c>
      <c r="F1228" t="s">
        <v>3354</v>
      </c>
      <c r="G1228" t="s">
        <v>3355</v>
      </c>
    </row>
    <row r="1229" spans="1:7" x14ac:dyDescent="0.2">
      <c r="A1229" t="s">
        <v>3356</v>
      </c>
      <c r="B1229" t="s">
        <v>630</v>
      </c>
      <c r="C1229" s="214">
        <v>-0.8</v>
      </c>
      <c r="D1229">
        <v>1.2999999999999999E-3</v>
      </c>
      <c r="E1229">
        <v>32</v>
      </c>
      <c r="F1229" t="s">
        <v>3354</v>
      </c>
      <c r="G1229" t="s">
        <v>3357</v>
      </c>
    </row>
    <row r="1230" spans="1:7" x14ac:dyDescent="0.2">
      <c r="A1230" t="s">
        <v>3358</v>
      </c>
      <c r="B1230" t="s">
        <v>630</v>
      </c>
      <c r="C1230" s="214">
        <v>-0.8</v>
      </c>
      <c r="D1230">
        <v>1.6999999999999999E-3</v>
      </c>
      <c r="E1230">
        <v>30</v>
      </c>
      <c r="F1230" t="s">
        <v>3359</v>
      </c>
      <c r="G1230" t="s">
        <v>3358</v>
      </c>
    </row>
    <row r="1231" spans="1:7" x14ac:dyDescent="0.2">
      <c r="A1231" t="s">
        <v>3360</v>
      </c>
      <c r="B1231" t="s">
        <v>630</v>
      </c>
      <c r="C1231" s="214">
        <v>-0.8</v>
      </c>
      <c r="D1231">
        <v>3.2000000000000002E-3</v>
      </c>
      <c r="E1231">
        <v>36</v>
      </c>
      <c r="F1231" t="s">
        <v>3361</v>
      </c>
      <c r="G1231" t="s">
        <v>3360</v>
      </c>
    </row>
    <row r="1232" spans="1:7" x14ac:dyDescent="0.2">
      <c r="A1232" t="s">
        <v>3362</v>
      </c>
      <c r="B1232" t="s">
        <v>630</v>
      </c>
      <c r="C1232" s="214">
        <v>-0.8</v>
      </c>
      <c r="D1232">
        <v>3.5000000000000001E-3</v>
      </c>
      <c r="E1232">
        <v>10</v>
      </c>
      <c r="F1232" t="s">
        <v>3363</v>
      </c>
      <c r="G1232" t="s">
        <v>3362</v>
      </c>
    </row>
    <row r="1233" spans="1:7" x14ac:dyDescent="0.2">
      <c r="A1233" t="s">
        <v>3364</v>
      </c>
      <c r="B1233" t="s">
        <v>630</v>
      </c>
      <c r="C1233" s="214">
        <v>-0.8</v>
      </c>
      <c r="D1233">
        <v>4.1999999999999997E-3</v>
      </c>
      <c r="E1233">
        <v>26</v>
      </c>
      <c r="F1233" t="s">
        <v>3365</v>
      </c>
      <c r="G1233" t="s">
        <v>3366</v>
      </c>
    </row>
    <row r="1234" spans="1:7" x14ac:dyDescent="0.2">
      <c r="A1234" t="s">
        <v>3367</v>
      </c>
      <c r="B1234" t="s">
        <v>630</v>
      </c>
      <c r="C1234" s="214">
        <v>-0.8</v>
      </c>
      <c r="D1234">
        <v>4.1999999999999997E-3</v>
      </c>
      <c r="E1234">
        <v>26</v>
      </c>
      <c r="F1234" t="s">
        <v>3365</v>
      </c>
      <c r="G1234" t="s">
        <v>3367</v>
      </c>
    </row>
    <row r="1235" spans="1:7" x14ac:dyDescent="0.2">
      <c r="A1235" t="s">
        <v>3368</v>
      </c>
      <c r="B1235" t="s">
        <v>630</v>
      </c>
      <c r="C1235" s="214">
        <v>-0.8</v>
      </c>
      <c r="D1235">
        <v>4.1999999999999997E-3</v>
      </c>
      <c r="E1235">
        <v>26</v>
      </c>
      <c r="F1235" t="s">
        <v>3365</v>
      </c>
      <c r="G1235" t="s">
        <v>3369</v>
      </c>
    </row>
    <row r="1236" spans="1:7" x14ac:dyDescent="0.2">
      <c r="A1236" t="s">
        <v>3370</v>
      </c>
      <c r="B1236" t="s">
        <v>630</v>
      </c>
      <c r="C1236" s="214">
        <v>-0.8</v>
      </c>
      <c r="D1236">
        <v>4.1999999999999997E-3</v>
      </c>
      <c r="E1236">
        <v>26</v>
      </c>
      <c r="F1236" t="s">
        <v>3365</v>
      </c>
      <c r="G1236" t="s">
        <v>3370</v>
      </c>
    </row>
    <row r="1237" spans="1:7" x14ac:dyDescent="0.2">
      <c r="A1237" t="s">
        <v>3371</v>
      </c>
      <c r="B1237" t="s">
        <v>630</v>
      </c>
      <c r="C1237" s="214">
        <v>-0.8</v>
      </c>
      <c r="D1237">
        <v>4.4000000000000003E-3</v>
      </c>
      <c r="E1237">
        <v>28</v>
      </c>
      <c r="F1237" t="s">
        <v>3372</v>
      </c>
      <c r="G1237" t="s">
        <v>3371</v>
      </c>
    </row>
    <row r="1238" spans="1:7" x14ac:dyDescent="0.2">
      <c r="A1238" t="s">
        <v>3373</v>
      </c>
      <c r="B1238" t="s">
        <v>630</v>
      </c>
      <c r="C1238" s="214">
        <v>-0.8</v>
      </c>
      <c r="D1238">
        <v>5.1999999999999998E-3</v>
      </c>
      <c r="E1238">
        <v>16</v>
      </c>
      <c r="F1238" t="s">
        <v>3374</v>
      </c>
      <c r="G1238" t="s">
        <v>3375</v>
      </c>
    </row>
    <row r="1239" spans="1:7" x14ac:dyDescent="0.2">
      <c r="A1239" t="s">
        <v>3376</v>
      </c>
      <c r="B1239" t="s">
        <v>630</v>
      </c>
      <c r="C1239" s="214">
        <v>-0.8</v>
      </c>
      <c r="D1239">
        <v>5.4999999999999997E-3</v>
      </c>
      <c r="E1239">
        <v>74</v>
      </c>
      <c r="F1239" t="s">
        <v>3377</v>
      </c>
      <c r="G1239" t="s">
        <v>3376</v>
      </c>
    </row>
    <row r="1240" spans="1:7" x14ac:dyDescent="0.2">
      <c r="A1240" t="s">
        <v>3378</v>
      </c>
      <c r="B1240" t="s">
        <v>630</v>
      </c>
      <c r="C1240" s="214">
        <v>-0.8</v>
      </c>
      <c r="D1240">
        <v>6.3E-3</v>
      </c>
      <c r="E1240">
        <v>7</v>
      </c>
      <c r="F1240" t="s">
        <v>3379</v>
      </c>
      <c r="G1240" t="s">
        <v>3380</v>
      </c>
    </row>
    <row r="1241" spans="1:7" x14ac:dyDescent="0.2">
      <c r="A1241" t="s">
        <v>3381</v>
      </c>
      <c r="B1241" t="s">
        <v>630</v>
      </c>
      <c r="C1241" s="214">
        <v>-0.8</v>
      </c>
      <c r="D1241">
        <v>7.1000000000000004E-3</v>
      </c>
      <c r="E1241">
        <v>9</v>
      </c>
      <c r="F1241" t="s">
        <v>3382</v>
      </c>
      <c r="G1241" t="s">
        <v>3381</v>
      </c>
    </row>
    <row r="1242" spans="1:7" x14ac:dyDescent="0.2">
      <c r="A1242" t="s">
        <v>3383</v>
      </c>
      <c r="B1242" t="s">
        <v>630</v>
      </c>
      <c r="C1242" s="214">
        <v>-0.8</v>
      </c>
      <c r="D1242">
        <v>8.8000000000000005E-3</v>
      </c>
      <c r="E1242">
        <v>76</v>
      </c>
      <c r="F1242" t="s">
        <v>3384</v>
      </c>
      <c r="G1242" t="s">
        <v>3383</v>
      </c>
    </row>
    <row r="1243" spans="1:7" x14ac:dyDescent="0.2">
      <c r="A1243" t="s">
        <v>3385</v>
      </c>
      <c r="B1243" t="s">
        <v>630</v>
      </c>
      <c r="C1243" s="214">
        <v>-0.8</v>
      </c>
      <c r="D1243">
        <v>9.5999999999999992E-3</v>
      </c>
      <c r="E1243">
        <v>17</v>
      </c>
      <c r="F1243" t="s">
        <v>3386</v>
      </c>
      <c r="G1243" t="s">
        <v>3385</v>
      </c>
    </row>
    <row r="1244" spans="1:7" x14ac:dyDescent="0.2">
      <c r="A1244" t="s">
        <v>3387</v>
      </c>
      <c r="B1244" t="s">
        <v>630</v>
      </c>
      <c r="C1244" s="214">
        <v>-0.81</v>
      </c>
      <c r="D1244">
        <v>1.8000000000000001E-4</v>
      </c>
      <c r="E1244">
        <v>14</v>
      </c>
      <c r="F1244" t="s">
        <v>3388</v>
      </c>
      <c r="G1244" t="s">
        <v>3387</v>
      </c>
    </row>
    <row r="1245" spans="1:7" x14ac:dyDescent="0.2">
      <c r="A1245" t="s">
        <v>3389</v>
      </c>
      <c r="B1245" t="s">
        <v>630</v>
      </c>
      <c r="C1245" s="214">
        <v>-0.81</v>
      </c>
      <c r="D1245">
        <v>1.4E-3</v>
      </c>
      <c r="E1245">
        <v>13</v>
      </c>
      <c r="F1245" t="s">
        <v>3390</v>
      </c>
      <c r="G1245" t="s">
        <v>3391</v>
      </c>
    </row>
    <row r="1246" spans="1:7" x14ac:dyDescent="0.2">
      <c r="A1246" t="s">
        <v>3392</v>
      </c>
      <c r="B1246" t="s">
        <v>630</v>
      </c>
      <c r="C1246" s="214">
        <v>-0.81</v>
      </c>
      <c r="D1246">
        <v>3.0000000000000001E-3</v>
      </c>
      <c r="E1246">
        <v>33</v>
      </c>
      <c r="F1246" t="s">
        <v>3393</v>
      </c>
      <c r="G1246" t="s">
        <v>3392</v>
      </c>
    </row>
    <row r="1247" spans="1:7" x14ac:dyDescent="0.2">
      <c r="A1247" t="s">
        <v>3394</v>
      </c>
      <c r="B1247" t="s">
        <v>630</v>
      </c>
      <c r="C1247" s="214">
        <v>-0.81</v>
      </c>
      <c r="D1247">
        <v>3.5000000000000001E-3</v>
      </c>
      <c r="E1247">
        <v>42</v>
      </c>
      <c r="F1247" t="s">
        <v>3395</v>
      </c>
      <c r="G1247" t="s">
        <v>3396</v>
      </c>
    </row>
    <row r="1248" spans="1:7" x14ac:dyDescent="0.2">
      <c r="A1248" t="s">
        <v>3397</v>
      </c>
      <c r="B1248" t="s">
        <v>630</v>
      </c>
      <c r="C1248" s="214">
        <v>-0.81</v>
      </c>
      <c r="D1248">
        <v>7.4999999999999997E-3</v>
      </c>
      <c r="E1248">
        <v>47</v>
      </c>
      <c r="F1248" t="s">
        <v>3398</v>
      </c>
      <c r="G1248" t="s">
        <v>3397</v>
      </c>
    </row>
    <row r="1249" spans="1:7" x14ac:dyDescent="0.2">
      <c r="A1249" t="s">
        <v>3399</v>
      </c>
      <c r="B1249" t="s">
        <v>630</v>
      </c>
      <c r="C1249" s="214">
        <v>-0.81</v>
      </c>
      <c r="D1249">
        <v>7.9000000000000008E-3</v>
      </c>
      <c r="E1249">
        <v>17</v>
      </c>
      <c r="F1249" t="s">
        <v>3400</v>
      </c>
      <c r="G1249" t="s">
        <v>3401</v>
      </c>
    </row>
    <row r="1250" spans="1:7" x14ac:dyDescent="0.2">
      <c r="A1250" t="s">
        <v>3402</v>
      </c>
      <c r="B1250" t="s">
        <v>630</v>
      </c>
      <c r="C1250" s="214">
        <v>-0.82</v>
      </c>
      <c r="D1250">
        <v>9.8999999999999999E-4</v>
      </c>
      <c r="E1250">
        <v>18</v>
      </c>
      <c r="F1250" t="s">
        <v>3403</v>
      </c>
      <c r="G1250" t="s">
        <v>3404</v>
      </c>
    </row>
    <row r="1251" spans="1:7" x14ac:dyDescent="0.2">
      <c r="A1251" t="s">
        <v>3405</v>
      </c>
      <c r="B1251" t="s">
        <v>630</v>
      </c>
      <c r="C1251" s="214">
        <v>-0.82</v>
      </c>
      <c r="D1251">
        <v>9.8999999999999999E-4</v>
      </c>
      <c r="E1251">
        <v>18</v>
      </c>
      <c r="F1251" t="s">
        <v>3403</v>
      </c>
      <c r="G1251" t="s">
        <v>3406</v>
      </c>
    </row>
    <row r="1252" spans="1:7" x14ac:dyDescent="0.2">
      <c r="A1252" t="s">
        <v>3407</v>
      </c>
      <c r="B1252" t="s">
        <v>630</v>
      </c>
      <c r="C1252" s="214">
        <v>-0.82</v>
      </c>
      <c r="D1252">
        <v>2.0999999999999999E-3</v>
      </c>
      <c r="E1252">
        <v>118</v>
      </c>
      <c r="F1252" t="s">
        <v>3408</v>
      </c>
      <c r="G1252" t="s">
        <v>3407</v>
      </c>
    </row>
    <row r="1253" spans="1:7" x14ac:dyDescent="0.2">
      <c r="A1253" t="s">
        <v>3409</v>
      </c>
      <c r="B1253" t="s">
        <v>630</v>
      </c>
      <c r="C1253" s="214">
        <v>-0.82</v>
      </c>
      <c r="D1253">
        <v>2.7000000000000001E-3</v>
      </c>
      <c r="E1253">
        <v>12</v>
      </c>
      <c r="F1253" t="s">
        <v>3410</v>
      </c>
      <c r="G1253" t="s">
        <v>3409</v>
      </c>
    </row>
    <row r="1254" spans="1:7" x14ac:dyDescent="0.2">
      <c r="A1254" t="s">
        <v>3411</v>
      </c>
      <c r="B1254" t="s">
        <v>630</v>
      </c>
      <c r="C1254" s="214">
        <v>-0.82</v>
      </c>
      <c r="D1254">
        <v>3.0999999999999999E-3</v>
      </c>
      <c r="E1254">
        <v>43</v>
      </c>
      <c r="F1254" t="s">
        <v>3412</v>
      </c>
      <c r="G1254" t="s">
        <v>3411</v>
      </c>
    </row>
    <row r="1255" spans="1:7" x14ac:dyDescent="0.2">
      <c r="A1255" t="s">
        <v>3413</v>
      </c>
      <c r="B1255" t="s">
        <v>630</v>
      </c>
      <c r="C1255" s="214">
        <v>-0.82</v>
      </c>
      <c r="D1255">
        <v>3.5000000000000001E-3</v>
      </c>
      <c r="E1255">
        <v>11</v>
      </c>
      <c r="F1255" t="s">
        <v>3414</v>
      </c>
      <c r="G1255" t="s">
        <v>3415</v>
      </c>
    </row>
    <row r="1256" spans="1:7" x14ac:dyDescent="0.2">
      <c r="A1256" t="s">
        <v>3416</v>
      </c>
      <c r="B1256" t="s">
        <v>630</v>
      </c>
      <c r="C1256" s="214">
        <v>-0.82</v>
      </c>
      <c r="D1256">
        <v>3.5000000000000001E-3</v>
      </c>
      <c r="E1256">
        <v>11</v>
      </c>
      <c r="F1256" t="s">
        <v>3414</v>
      </c>
      <c r="G1256" t="s">
        <v>3417</v>
      </c>
    </row>
    <row r="1257" spans="1:7" x14ac:dyDescent="0.2">
      <c r="A1257" t="s">
        <v>3418</v>
      </c>
      <c r="B1257" t="s">
        <v>630</v>
      </c>
      <c r="C1257" s="214">
        <v>-0.82</v>
      </c>
      <c r="D1257">
        <v>4.3E-3</v>
      </c>
      <c r="E1257">
        <v>46</v>
      </c>
      <c r="F1257" t="s">
        <v>3419</v>
      </c>
      <c r="G1257" t="s">
        <v>3418</v>
      </c>
    </row>
    <row r="1258" spans="1:7" x14ac:dyDescent="0.2">
      <c r="A1258" t="s">
        <v>3420</v>
      </c>
      <c r="B1258" t="s">
        <v>630</v>
      </c>
      <c r="C1258" s="214">
        <v>-0.82</v>
      </c>
      <c r="D1258">
        <v>4.3E-3</v>
      </c>
      <c r="E1258">
        <v>46</v>
      </c>
      <c r="F1258" t="s">
        <v>3419</v>
      </c>
      <c r="G1258" t="s">
        <v>3420</v>
      </c>
    </row>
    <row r="1259" spans="1:7" x14ac:dyDescent="0.2">
      <c r="A1259" t="s">
        <v>3421</v>
      </c>
      <c r="B1259" t="s">
        <v>630</v>
      </c>
      <c r="C1259" s="214">
        <v>-0.83</v>
      </c>
      <c r="D1259">
        <v>1.1999999999999999E-3</v>
      </c>
      <c r="E1259">
        <v>36</v>
      </c>
      <c r="F1259" t="s">
        <v>3422</v>
      </c>
      <c r="G1259" t="s">
        <v>3423</v>
      </c>
    </row>
    <row r="1260" spans="1:7" x14ac:dyDescent="0.2">
      <c r="A1260" t="s">
        <v>3424</v>
      </c>
      <c r="B1260" t="s">
        <v>630</v>
      </c>
      <c r="C1260" s="214">
        <v>-0.83</v>
      </c>
      <c r="D1260">
        <v>1.2999999999999999E-3</v>
      </c>
      <c r="E1260">
        <v>5</v>
      </c>
      <c r="F1260" t="s">
        <v>3425</v>
      </c>
      <c r="G1260" t="s">
        <v>3424</v>
      </c>
    </row>
    <row r="1261" spans="1:7" x14ac:dyDescent="0.2">
      <c r="A1261" t="s">
        <v>3426</v>
      </c>
      <c r="B1261" t="s">
        <v>630</v>
      </c>
      <c r="C1261" s="214">
        <v>-0.83</v>
      </c>
      <c r="D1261">
        <v>1.5E-3</v>
      </c>
      <c r="E1261">
        <v>10</v>
      </c>
      <c r="F1261" t="s">
        <v>3427</v>
      </c>
      <c r="G1261" t="s">
        <v>3426</v>
      </c>
    </row>
    <row r="1262" spans="1:7" x14ac:dyDescent="0.2">
      <c r="A1262" t="s">
        <v>3428</v>
      </c>
      <c r="B1262" t="s">
        <v>630</v>
      </c>
      <c r="C1262" s="214">
        <v>-0.83</v>
      </c>
      <c r="D1262">
        <v>2.3999999999999998E-3</v>
      </c>
      <c r="E1262">
        <v>18</v>
      </c>
      <c r="F1262" t="s">
        <v>3429</v>
      </c>
      <c r="G1262" t="s">
        <v>3428</v>
      </c>
    </row>
    <row r="1263" spans="1:7" x14ac:dyDescent="0.2">
      <c r="A1263" t="s">
        <v>3430</v>
      </c>
      <c r="B1263" t="s">
        <v>630</v>
      </c>
      <c r="C1263" s="214">
        <v>-0.83</v>
      </c>
      <c r="D1263">
        <v>3.0999999999999999E-3</v>
      </c>
      <c r="E1263">
        <v>12</v>
      </c>
      <c r="F1263" t="s">
        <v>3431</v>
      </c>
      <c r="G1263" t="s">
        <v>3430</v>
      </c>
    </row>
    <row r="1264" spans="1:7" x14ac:dyDescent="0.2">
      <c r="A1264" t="s">
        <v>3432</v>
      </c>
      <c r="B1264" t="s">
        <v>630</v>
      </c>
      <c r="C1264" s="214">
        <v>-0.83</v>
      </c>
      <c r="D1264">
        <v>3.0999999999999999E-3</v>
      </c>
      <c r="E1264">
        <v>25</v>
      </c>
      <c r="F1264" t="s">
        <v>3433</v>
      </c>
      <c r="G1264" t="s">
        <v>3432</v>
      </c>
    </row>
    <row r="1265" spans="1:7" x14ac:dyDescent="0.2">
      <c r="A1265" t="s">
        <v>3434</v>
      </c>
      <c r="B1265" t="s">
        <v>630</v>
      </c>
      <c r="C1265" s="214">
        <v>-0.83</v>
      </c>
      <c r="D1265">
        <v>3.3999999999999998E-3</v>
      </c>
      <c r="E1265">
        <v>41</v>
      </c>
      <c r="F1265" t="s">
        <v>3435</v>
      </c>
      <c r="G1265" t="s">
        <v>3436</v>
      </c>
    </row>
    <row r="1266" spans="1:7" x14ac:dyDescent="0.2">
      <c r="A1266" t="s">
        <v>3437</v>
      </c>
      <c r="B1266" t="s">
        <v>630</v>
      </c>
      <c r="C1266" s="214">
        <v>-0.83</v>
      </c>
      <c r="D1266">
        <v>3.5000000000000001E-3</v>
      </c>
      <c r="E1266">
        <v>12</v>
      </c>
      <c r="F1266" t="s">
        <v>3438</v>
      </c>
      <c r="G1266" t="s">
        <v>3437</v>
      </c>
    </row>
    <row r="1267" spans="1:7" x14ac:dyDescent="0.2">
      <c r="A1267" t="s">
        <v>3439</v>
      </c>
      <c r="B1267" t="s">
        <v>630</v>
      </c>
      <c r="C1267" s="214">
        <v>-0.83</v>
      </c>
      <c r="D1267">
        <v>3.5999999999999999E-3</v>
      </c>
      <c r="E1267">
        <v>13</v>
      </c>
      <c r="F1267" t="s">
        <v>3440</v>
      </c>
      <c r="G1267" t="s">
        <v>3441</v>
      </c>
    </row>
    <row r="1268" spans="1:7" x14ac:dyDescent="0.2">
      <c r="A1268" t="s">
        <v>3442</v>
      </c>
      <c r="B1268" t="s">
        <v>630</v>
      </c>
      <c r="C1268" s="214">
        <v>-0.83</v>
      </c>
      <c r="D1268">
        <v>8.0000000000000002E-3</v>
      </c>
      <c r="E1268">
        <v>32</v>
      </c>
      <c r="F1268" t="s">
        <v>3443</v>
      </c>
      <c r="G1268" t="s">
        <v>3442</v>
      </c>
    </row>
    <row r="1269" spans="1:7" x14ac:dyDescent="0.2">
      <c r="A1269" t="s">
        <v>3444</v>
      </c>
      <c r="B1269" t="s">
        <v>630</v>
      </c>
      <c r="C1269" s="214">
        <v>-0.84</v>
      </c>
      <c r="D1269">
        <v>1.7000000000000001E-4</v>
      </c>
      <c r="E1269">
        <v>42</v>
      </c>
      <c r="F1269" t="s">
        <v>3445</v>
      </c>
      <c r="G1269" t="s">
        <v>3444</v>
      </c>
    </row>
    <row r="1270" spans="1:7" x14ac:dyDescent="0.2">
      <c r="A1270" t="s">
        <v>3446</v>
      </c>
      <c r="B1270" t="s">
        <v>630</v>
      </c>
      <c r="C1270" s="214">
        <v>-0.84</v>
      </c>
      <c r="D1270">
        <v>3.4000000000000002E-4</v>
      </c>
      <c r="E1270">
        <v>19</v>
      </c>
      <c r="F1270" t="s">
        <v>3447</v>
      </c>
      <c r="G1270" t="s">
        <v>3446</v>
      </c>
    </row>
    <row r="1271" spans="1:7" x14ac:dyDescent="0.2">
      <c r="A1271" t="s">
        <v>3448</v>
      </c>
      <c r="B1271" t="s">
        <v>630</v>
      </c>
      <c r="C1271" s="214">
        <v>-0.84</v>
      </c>
      <c r="D1271">
        <v>9.3999999999999997E-4</v>
      </c>
      <c r="E1271">
        <v>19</v>
      </c>
      <c r="F1271" t="s">
        <v>3449</v>
      </c>
      <c r="G1271" t="s">
        <v>3448</v>
      </c>
    </row>
    <row r="1272" spans="1:7" x14ac:dyDescent="0.2">
      <c r="A1272" t="s">
        <v>3450</v>
      </c>
      <c r="B1272" t="s">
        <v>630</v>
      </c>
      <c r="C1272" s="214">
        <v>-0.84</v>
      </c>
      <c r="D1272">
        <v>1.2999999999999999E-3</v>
      </c>
      <c r="E1272">
        <v>37</v>
      </c>
      <c r="F1272" t="s">
        <v>3451</v>
      </c>
      <c r="G1272" t="s">
        <v>3452</v>
      </c>
    </row>
    <row r="1273" spans="1:7" x14ac:dyDescent="0.2">
      <c r="A1273" t="s">
        <v>3453</v>
      </c>
      <c r="B1273" t="s">
        <v>630</v>
      </c>
      <c r="C1273" s="214">
        <v>-0.84</v>
      </c>
      <c r="D1273">
        <v>1.4E-3</v>
      </c>
      <c r="E1273">
        <v>5</v>
      </c>
      <c r="F1273" t="s">
        <v>3454</v>
      </c>
      <c r="G1273" t="s">
        <v>3453</v>
      </c>
    </row>
    <row r="1274" spans="1:7" x14ac:dyDescent="0.2">
      <c r="A1274" t="s">
        <v>3455</v>
      </c>
      <c r="B1274" t="s">
        <v>630</v>
      </c>
      <c r="C1274" s="214">
        <v>-0.84</v>
      </c>
      <c r="D1274">
        <v>2.0999999999999999E-3</v>
      </c>
      <c r="E1274">
        <v>45</v>
      </c>
      <c r="F1274" t="s">
        <v>3456</v>
      </c>
      <c r="G1274" t="s">
        <v>3455</v>
      </c>
    </row>
    <row r="1275" spans="1:7" x14ac:dyDescent="0.2">
      <c r="A1275" t="s">
        <v>3457</v>
      </c>
      <c r="B1275" t="s">
        <v>630</v>
      </c>
      <c r="C1275" s="214">
        <v>-0.84</v>
      </c>
      <c r="D1275">
        <v>2.7000000000000001E-3</v>
      </c>
      <c r="E1275">
        <v>26</v>
      </c>
      <c r="F1275" t="s">
        <v>3458</v>
      </c>
      <c r="G1275" t="s">
        <v>3457</v>
      </c>
    </row>
    <row r="1276" spans="1:7" x14ac:dyDescent="0.2">
      <c r="A1276" t="s">
        <v>3459</v>
      </c>
      <c r="B1276" t="s">
        <v>630</v>
      </c>
      <c r="C1276" s="214">
        <v>-0.84</v>
      </c>
      <c r="D1276">
        <v>3.0000000000000001E-3</v>
      </c>
      <c r="E1276">
        <v>47</v>
      </c>
      <c r="F1276" t="s">
        <v>3460</v>
      </c>
      <c r="G1276" t="s">
        <v>3459</v>
      </c>
    </row>
    <row r="1277" spans="1:7" x14ac:dyDescent="0.2">
      <c r="A1277" t="s">
        <v>3461</v>
      </c>
      <c r="B1277" t="s">
        <v>630</v>
      </c>
      <c r="C1277" s="214">
        <v>-0.84</v>
      </c>
      <c r="D1277">
        <v>3.3E-3</v>
      </c>
      <c r="E1277">
        <v>14</v>
      </c>
      <c r="F1277" t="s">
        <v>3462</v>
      </c>
      <c r="G1277" t="s">
        <v>3461</v>
      </c>
    </row>
    <row r="1278" spans="1:7" x14ac:dyDescent="0.2">
      <c r="A1278" t="s">
        <v>3463</v>
      </c>
      <c r="B1278" t="s">
        <v>630</v>
      </c>
      <c r="C1278" s="214">
        <v>-0.84</v>
      </c>
      <c r="D1278">
        <v>4.4999999999999997E-3</v>
      </c>
      <c r="E1278">
        <v>9</v>
      </c>
      <c r="F1278" t="s">
        <v>3464</v>
      </c>
      <c r="G1278" t="s">
        <v>3463</v>
      </c>
    </row>
    <row r="1279" spans="1:7" x14ac:dyDescent="0.2">
      <c r="A1279" t="s">
        <v>3465</v>
      </c>
      <c r="B1279" t="s">
        <v>630</v>
      </c>
      <c r="C1279" s="214">
        <v>-0.84</v>
      </c>
      <c r="D1279">
        <v>6.7999999999999996E-3</v>
      </c>
      <c r="E1279">
        <v>152</v>
      </c>
      <c r="F1279" t="s">
        <v>3466</v>
      </c>
      <c r="G1279" t="s">
        <v>3465</v>
      </c>
    </row>
    <row r="1280" spans="1:7" x14ac:dyDescent="0.2">
      <c r="A1280" t="s">
        <v>3467</v>
      </c>
      <c r="B1280" t="s">
        <v>630</v>
      </c>
      <c r="C1280" s="214">
        <v>-0.85</v>
      </c>
      <c r="D1280">
        <v>1.4E-3</v>
      </c>
      <c r="E1280">
        <v>38</v>
      </c>
      <c r="F1280" t="s">
        <v>3468</v>
      </c>
      <c r="G1280" t="s">
        <v>3467</v>
      </c>
    </row>
    <row r="1281" spans="1:7" x14ac:dyDescent="0.2">
      <c r="A1281" t="s">
        <v>3469</v>
      </c>
      <c r="B1281" t="s">
        <v>630</v>
      </c>
      <c r="C1281" s="214">
        <v>-0.85</v>
      </c>
      <c r="D1281">
        <v>2.0999999999999999E-3</v>
      </c>
      <c r="E1281">
        <v>25</v>
      </c>
      <c r="F1281" t="s">
        <v>3470</v>
      </c>
      <c r="G1281" t="s">
        <v>3469</v>
      </c>
    </row>
    <row r="1282" spans="1:7" x14ac:dyDescent="0.2">
      <c r="A1282" t="s">
        <v>3471</v>
      </c>
      <c r="B1282" t="s">
        <v>630</v>
      </c>
      <c r="C1282" s="214">
        <v>-0.85</v>
      </c>
      <c r="D1282">
        <v>2.3999999999999998E-3</v>
      </c>
      <c r="E1282">
        <v>9</v>
      </c>
      <c r="F1282" t="s">
        <v>3472</v>
      </c>
      <c r="G1282" t="s">
        <v>3473</v>
      </c>
    </row>
    <row r="1283" spans="1:7" x14ac:dyDescent="0.2">
      <c r="A1283" t="s">
        <v>3474</v>
      </c>
      <c r="B1283" t="s">
        <v>630</v>
      </c>
      <c r="C1283" s="214">
        <v>-0.85</v>
      </c>
      <c r="D1283">
        <v>2.5000000000000001E-3</v>
      </c>
      <c r="E1283">
        <v>61</v>
      </c>
      <c r="F1283" t="s">
        <v>3475</v>
      </c>
      <c r="G1283" t="s">
        <v>3474</v>
      </c>
    </row>
    <row r="1284" spans="1:7" x14ac:dyDescent="0.2">
      <c r="A1284" t="s">
        <v>3476</v>
      </c>
      <c r="B1284" t="s">
        <v>630</v>
      </c>
      <c r="C1284" s="214">
        <v>-0.85</v>
      </c>
      <c r="D1284">
        <v>2.5000000000000001E-3</v>
      </c>
      <c r="E1284">
        <v>45</v>
      </c>
      <c r="F1284" t="s">
        <v>3477</v>
      </c>
      <c r="G1284" t="s">
        <v>3476</v>
      </c>
    </row>
    <row r="1285" spans="1:7" x14ac:dyDescent="0.2">
      <c r="A1285" t="s">
        <v>3478</v>
      </c>
      <c r="B1285" t="s">
        <v>630</v>
      </c>
      <c r="C1285" s="214">
        <v>-0.85</v>
      </c>
      <c r="D1285">
        <v>2.8E-3</v>
      </c>
      <c r="E1285">
        <v>21</v>
      </c>
      <c r="F1285" t="s">
        <v>3479</v>
      </c>
      <c r="G1285" t="s">
        <v>3478</v>
      </c>
    </row>
    <row r="1286" spans="1:7" x14ac:dyDescent="0.2">
      <c r="A1286" t="s">
        <v>3480</v>
      </c>
      <c r="B1286" t="s">
        <v>630</v>
      </c>
      <c r="C1286" s="214">
        <v>-0.85</v>
      </c>
      <c r="D1286">
        <v>2.8999999999999998E-3</v>
      </c>
      <c r="E1286">
        <v>13</v>
      </c>
      <c r="F1286" t="s">
        <v>3481</v>
      </c>
      <c r="G1286" t="s">
        <v>3480</v>
      </c>
    </row>
    <row r="1287" spans="1:7" x14ac:dyDescent="0.2">
      <c r="A1287" t="s">
        <v>3482</v>
      </c>
      <c r="B1287" t="s">
        <v>630</v>
      </c>
      <c r="C1287" s="214">
        <v>-0.85</v>
      </c>
      <c r="D1287">
        <v>4.8999999999999998E-3</v>
      </c>
      <c r="E1287">
        <v>85</v>
      </c>
      <c r="F1287" t="s">
        <v>3483</v>
      </c>
      <c r="G1287" t="s">
        <v>3484</v>
      </c>
    </row>
    <row r="1288" spans="1:7" x14ac:dyDescent="0.2">
      <c r="A1288" t="s">
        <v>3485</v>
      </c>
      <c r="B1288" t="s">
        <v>630</v>
      </c>
      <c r="C1288" s="214">
        <v>-0.85</v>
      </c>
      <c r="D1288">
        <v>5.4999999999999997E-3</v>
      </c>
      <c r="E1288">
        <v>8</v>
      </c>
      <c r="F1288" t="s">
        <v>3486</v>
      </c>
      <c r="G1288" t="s">
        <v>3485</v>
      </c>
    </row>
    <row r="1289" spans="1:7" x14ac:dyDescent="0.2">
      <c r="A1289" t="s">
        <v>3487</v>
      </c>
      <c r="B1289" t="s">
        <v>630</v>
      </c>
      <c r="C1289" s="214">
        <v>-0.85</v>
      </c>
      <c r="D1289">
        <v>5.8999999999999999E-3</v>
      </c>
      <c r="E1289">
        <v>30</v>
      </c>
      <c r="F1289" t="s">
        <v>3488</v>
      </c>
      <c r="G1289" t="s">
        <v>3487</v>
      </c>
    </row>
    <row r="1290" spans="1:7" x14ac:dyDescent="0.2">
      <c r="A1290" t="s">
        <v>3489</v>
      </c>
      <c r="B1290" t="s">
        <v>630</v>
      </c>
      <c r="C1290" s="214">
        <v>-0.85</v>
      </c>
      <c r="D1290">
        <v>6.1000000000000004E-3</v>
      </c>
      <c r="E1290">
        <v>15</v>
      </c>
      <c r="F1290" t="s">
        <v>3490</v>
      </c>
      <c r="G1290" t="s">
        <v>3489</v>
      </c>
    </row>
    <row r="1291" spans="1:7" x14ac:dyDescent="0.2">
      <c r="A1291" t="s">
        <v>3491</v>
      </c>
      <c r="B1291" t="s">
        <v>630</v>
      </c>
      <c r="C1291" s="214">
        <v>-0.85</v>
      </c>
      <c r="D1291">
        <v>6.1000000000000004E-3</v>
      </c>
      <c r="E1291">
        <v>15</v>
      </c>
      <c r="F1291" t="s">
        <v>3490</v>
      </c>
      <c r="G1291" t="s">
        <v>3491</v>
      </c>
    </row>
    <row r="1292" spans="1:7" x14ac:dyDescent="0.2">
      <c r="A1292" t="s">
        <v>3492</v>
      </c>
      <c r="B1292" t="s">
        <v>630</v>
      </c>
      <c r="C1292" s="214">
        <v>-0.85</v>
      </c>
      <c r="D1292">
        <v>0.01</v>
      </c>
      <c r="E1292">
        <v>15</v>
      </c>
      <c r="F1292" t="s">
        <v>3493</v>
      </c>
      <c r="G1292" t="s">
        <v>3492</v>
      </c>
    </row>
    <row r="1293" spans="1:7" x14ac:dyDescent="0.2">
      <c r="A1293" t="s">
        <v>3494</v>
      </c>
      <c r="B1293" t="s">
        <v>630</v>
      </c>
      <c r="C1293" s="214">
        <v>-0.86</v>
      </c>
      <c r="D1293">
        <v>5.5999999999999995E-4</v>
      </c>
      <c r="E1293">
        <v>16</v>
      </c>
      <c r="F1293" t="s">
        <v>3495</v>
      </c>
      <c r="G1293" t="s">
        <v>3494</v>
      </c>
    </row>
    <row r="1294" spans="1:7" x14ac:dyDescent="0.2">
      <c r="A1294" t="s">
        <v>3496</v>
      </c>
      <c r="B1294" t="s">
        <v>630</v>
      </c>
      <c r="C1294" s="214">
        <v>-0.86</v>
      </c>
      <c r="D1294">
        <v>6.8000000000000005E-4</v>
      </c>
      <c r="E1294">
        <v>307</v>
      </c>
      <c r="F1294" t="s">
        <v>3497</v>
      </c>
      <c r="G1294" t="s">
        <v>3496</v>
      </c>
    </row>
    <row r="1295" spans="1:7" x14ac:dyDescent="0.2">
      <c r="A1295" t="s">
        <v>3498</v>
      </c>
      <c r="B1295" t="s">
        <v>630</v>
      </c>
      <c r="C1295" s="214">
        <v>-0.86</v>
      </c>
      <c r="D1295">
        <v>1.9E-3</v>
      </c>
      <c r="E1295">
        <v>53</v>
      </c>
      <c r="F1295" t="s">
        <v>3499</v>
      </c>
      <c r="G1295" t="s">
        <v>3498</v>
      </c>
    </row>
    <row r="1296" spans="1:7" x14ac:dyDescent="0.2">
      <c r="A1296" t="s">
        <v>3500</v>
      </c>
      <c r="B1296" t="s">
        <v>630</v>
      </c>
      <c r="C1296" s="214">
        <v>-0.86</v>
      </c>
      <c r="D1296">
        <v>2.5000000000000001E-3</v>
      </c>
      <c r="E1296">
        <v>18</v>
      </c>
      <c r="F1296" t="s">
        <v>3501</v>
      </c>
      <c r="G1296" t="s">
        <v>3502</v>
      </c>
    </row>
    <row r="1297" spans="1:7" x14ac:dyDescent="0.2">
      <c r="A1297" t="s">
        <v>3503</v>
      </c>
      <c r="B1297" t="s">
        <v>630</v>
      </c>
      <c r="C1297" s="214">
        <v>-0.86</v>
      </c>
      <c r="D1297">
        <v>2.5000000000000001E-3</v>
      </c>
      <c r="E1297">
        <v>39</v>
      </c>
      <c r="F1297" t="s">
        <v>3504</v>
      </c>
      <c r="G1297" t="s">
        <v>3505</v>
      </c>
    </row>
    <row r="1298" spans="1:7" x14ac:dyDescent="0.2">
      <c r="A1298" t="s">
        <v>3506</v>
      </c>
      <c r="B1298" t="s">
        <v>630</v>
      </c>
      <c r="C1298" s="214">
        <v>-0.86</v>
      </c>
      <c r="D1298">
        <v>2.5000000000000001E-3</v>
      </c>
      <c r="E1298">
        <v>39</v>
      </c>
      <c r="F1298" t="s">
        <v>3504</v>
      </c>
      <c r="G1298" t="s">
        <v>3506</v>
      </c>
    </row>
    <row r="1299" spans="1:7" x14ac:dyDescent="0.2">
      <c r="A1299" t="s">
        <v>3507</v>
      </c>
      <c r="B1299" t="s">
        <v>630</v>
      </c>
      <c r="C1299" s="214">
        <v>-0.86</v>
      </c>
      <c r="D1299">
        <v>2.5000000000000001E-3</v>
      </c>
      <c r="E1299">
        <v>39</v>
      </c>
      <c r="F1299" t="s">
        <v>3504</v>
      </c>
      <c r="G1299" t="s">
        <v>3507</v>
      </c>
    </row>
    <row r="1300" spans="1:7" x14ac:dyDescent="0.2">
      <c r="A1300" t="s">
        <v>3508</v>
      </c>
      <c r="B1300" t="s">
        <v>630</v>
      </c>
      <c r="C1300" s="214">
        <v>-0.86</v>
      </c>
      <c r="D1300">
        <v>4.4000000000000003E-3</v>
      </c>
      <c r="E1300">
        <v>132</v>
      </c>
      <c r="F1300" t="s">
        <v>3509</v>
      </c>
      <c r="G1300" t="s">
        <v>3508</v>
      </c>
    </row>
    <row r="1301" spans="1:7" x14ac:dyDescent="0.2">
      <c r="A1301" t="s">
        <v>3510</v>
      </c>
      <c r="B1301" t="s">
        <v>630</v>
      </c>
      <c r="C1301" s="214">
        <v>-0.86</v>
      </c>
      <c r="D1301">
        <v>4.7999999999999996E-3</v>
      </c>
      <c r="E1301">
        <v>136</v>
      </c>
      <c r="F1301" t="s">
        <v>3511</v>
      </c>
      <c r="G1301" t="s">
        <v>3510</v>
      </c>
    </row>
    <row r="1302" spans="1:7" x14ac:dyDescent="0.2">
      <c r="A1302" t="s">
        <v>3512</v>
      </c>
      <c r="B1302" t="s">
        <v>630</v>
      </c>
      <c r="C1302" s="214">
        <v>-0.86</v>
      </c>
      <c r="D1302">
        <v>4.7999999999999996E-3</v>
      </c>
      <c r="E1302">
        <v>64</v>
      </c>
      <c r="F1302" t="s">
        <v>3513</v>
      </c>
      <c r="G1302" t="s">
        <v>3512</v>
      </c>
    </row>
    <row r="1303" spans="1:7" x14ac:dyDescent="0.2">
      <c r="A1303" t="s">
        <v>3514</v>
      </c>
      <c r="B1303" t="s">
        <v>630</v>
      </c>
      <c r="C1303" s="214">
        <v>-0.87</v>
      </c>
      <c r="D1303">
        <v>8.5999999999999998E-4</v>
      </c>
      <c r="E1303">
        <v>11</v>
      </c>
      <c r="F1303" t="s">
        <v>3515</v>
      </c>
      <c r="G1303" t="s">
        <v>3516</v>
      </c>
    </row>
    <row r="1304" spans="1:7" x14ac:dyDescent="0.2">
      <c r="A1304" t="s">
        <v>3517</v>
      </c>
      <c r="B1304" t="s">
        <v>630</v>
      </c>
      <c r="C1304" s="214">
        <v>-0.87</v>
      </c>
      <c r="D1304">
        <v>1.5E-3</v>
      </c>
      <c r="E1304">
        <v>20</v>
      </c>
      <c r="F1304" t="s">
        <v>3518</v>
      </c>
      <c r="G1304" t="s">
        <v>3517</v>
      </c>
    </row>
    <row r="1305" spans="1:7" x14ac:dyDescent="0.2">
      <c r="A1305" t="s">
        <v>3519</v>
      </c>
      <c r="B1305" t="s">
        <v>630</v>
      </c>
      <c r="C1305" s="214">
        <v>-0.87</v>
      </c>
      <c r="D1305">
        <v>2.2000000000000001E-3</v>
      </c>
      <c r="E1305">
        <v>285</v>
      </c>
      <c r="F1305" t="s">
        <v>3520</v>
      </c>
      <c r="G1305" t="s">
        <v>3521</v>
      </c>
    </row>
    <row r="1306" spans="1:7" x14ac:dyDescent="0.2">
      <c r="A1306" t="s">
        <v>3522</v>
      </c>
      <c r="B1306" t="s">
        <v>630</v>
      </c>
      <c r="C1306" s="214">
        <v>-0.87</v>
      </c>
      <c r="D1306">
        <v>3.7000000000000002E-3</v>
      </c>
      <c r="E1306">
        <v>121</v>
      </c>
      <c r="F1306" t="s">
        <v>3523</v>
      </c>
      <c r="G1306" t="s">
        <v>3522</v>
      </c>
    </row>
    <row r="1307" spans="1:7" x14ac:dyDescent="0.2">
      <c r="A1307" t="s">
        <v>3524</v>
      </c>
      <c r="B1307" t="s">
        <v>630</v>
      </c>
      <c r="C1307" s="214">
        <v>-0.87</v>
      </c>
      <c r="D1307">
        <v>4.1000000000000003E-3</v>
      </c>
      <c r="E1307">
        <v>170</v>
      </c>
      <c r="F1307" t="s">
        <v>3525</v>
      </c>
      <c r="G1307" t="s">
        <v>3524</v>
      </c>
    </row>
    <row r="1308" spans="1:7" x14ac:dyDescent="0.2">
      <c r="A1308" t="s">
        <v>3526</v>
      </c>
      <c r="B1308" t="s">
        <v>630</v>
      </c>
      <c r="C1308" s="214">
        <v>-0.87</v>
      </c>
      <c r="D1308">
        <v>4.7999999999999996E-3</v>
      </c>
      <c r="E1308">
        <v>19</v>
      </c>
      <c r="F1308" t="s">
        <v>3527</v>
      </c>
      <c r="G1308" t="s">
        <v>3526</v>
      </c>
    </row>
    <row r="1309" spans="1:7" x14ac:dyDescent="0.2">
      <c r="A1309" t="s">
        <v>3528</v>
      </c>
      <c r="B1309" t="s">
        <v>630</v>
      </c>
      <c r="C1309" s="214">
        <v>-0.87</v>
      </c>
      <c r="D1309">
        <v>6.1000000000000004E-3</v>
      </c>
      <c r="E1309">
        <v>12</v>
      </c>
      <c r="F1309" t="s">
        <v>3529</v>
      </c>
      <c r="G1309" t="s">
        <v>3528</v>
      </c>
    </row>
    <row r="1310" spans="1:7" x14ac:dyDescent="0.2">
      <c r="A1310" t="s">
        <v>3530</v>
      </c>
      <c r="B1310" t="s">
        <v>630</v>
      </c>
      <c r="C1310" s="214">
        <v>-0.88</v>
      </c>
      <c r="D1310">
        <v>5.2999999999999998E-4</v>
      </c>
      <c r="E1310">
        <v>9</v>
      </c>
      <c r="F1310" t="s">
        <v>3531</v>
      </c>
      <c r="G1310" t="s">
        <v>3530</v>
      </c>
    </row>
    <row r="1311" spans="1:7" x14ac:dyDescent="0.2">
      <c r="A1311" t="s">
        <v>3532</v>
      </c>
      <c r="B1311" t="s">
        <v>630</v>
      </c>
      <c r="C1311" s="214">
        <v>-0.88</v>
      </c>
      <c r="D1311">
        <v>1.6000000000000001E-3</v>
      </c>
      <c r="E1311">
        <v>8</v>
      </c>
      <c r="F1311" t="s">
        <v>3533</v>
      </c>
      <c r="G1311" t="s">
        <v>3532</v>
      </c>
    </row>
    <row r="1312" spans="1:7" x14ac:dyDescent="0.2">
      <c r="A1312" t="s">
        <v>3534</v>
      </c>
      <c r="B1312" t="s">
        <v>630</v>
      </c>
      <c r="C1312" s="214">
        <v>-0.88</v>
      </c>
      <c r="D1312">
        <v>1.6000000000000001E-3</v>
      </c>
      <c r="E1312">
        <v>8</v>
      </c>
      <c r="F1312" t="s">
        <v>3533</v>
      </c>
      <c r="G1312" t="s">
        <v>3534</v>
      </c>
    </row>
    <row r="1313" spans="1:7" x14ac:dyDescent="0.2">
      <c r="A1313" t="s">
        <v>3535</v>
      </c>
      <c r="B1313" t="s">
        <v>630</v>
      </c>
      <c r="C1313" s="214">
        <v>-0.88</v>
      </c>
      <c r="D1313">
        <v>1.6000000000000001E-3</v>
      </c>
      <c r="E1313">
        <v>8</v>
      </c>
      <c r="F1313" t="s">
        <v>3533</v>
      </c>
      <c r="G1313" t="s">
        <v>3535</v>
      </c>
    </row>
    <row r="1314" spans="1:7" x14ac:dyDescent="0.2">
      <c r="A1314" t="s">
        <v>3536</v>
      </c>
      <c r="B1314" t="s">
        <v>630</v>
      </c>
      <c r="C1314" s="214">
        <v>-0.88</v>
      </c>
      <c r="D1314">
        <v>1.6000000000000001E-3</v>
      </c>
      <c r="E1314">
        <v>8</v>
      </c>
      <c r="F1314" t="s">
        <v>3533</v>
      </c>
      <c r="G1314" t="s">
        <v>3536</v>
      </c>
    </row>
    <row r="1315" spans="1:7" x14ac:dyDescent="0.2">
      <c r="A1315" t="s">
        <v>3537</v>
      </c>
      <c r="B1315" t="s">
        <v>630</v>
      </c>
      <c r="C1315" s="214">
        <v>-0.88</v>
      </c>
      <c r="D1315">
        <v>1.6000000000000001E-3</v>
      </c>
      <c r="E1315">
        <v>8</v>
      </c>
      <c r="F1315" t="s">
        <v>3533</v>
      </c>
      <c r="G1315" t="s">
        <v>3537</v>
      </c>
    </row>
    <row r="1316" spans="1:7" x14ac:dyDescent="0.2">
      <c r="A1316" t="s">
        <v>3538</v>
      </c>
      <c r="B1316" t="s">
        <v>630</v>
      </c>
      <c r="C1316" s="214">
        <v>-0.88</v>
      </c>
      <c r="D1316">
        <v>1.6000000000000001E-3</v>
      </c>
      <c r="E1316">
        <v>8</v>
      </c>
      <c r="F1316" t="s">
        <v>3533</v>
      </c>
      <c r="G1316" t="s">
        <v>3538</v>
      </c>
    </row>
    <row r="1317" spans="1:7" x14ac:dyDescent="0.2">
      <c r="A1317" t="s">
        <v>3539</v>
      </c>
      <c r="B1317" t="s">
        <v>630</v>
      </c>
      <c r="C1317" s="214">
        <v>-0.88</v>
      </c>
      <c r="D1317">
        <v>1.6000000000000001E-3</v>
      </c>
      <c r="E1317">
        <v>8</v>
      </c>
      <c r="F1317" t="s">
        <v>3533</v>
      </c>
      <c r="G1317" t="s">
        <v>3539</v>
      </c>
    </row>
    <row r="1318" spans="1:7" x14ac:dyDescent="0.2">
      <c r="A1318" t="s">
        <v>3540</v>
      </c>
      <c r="B1318" t="s">
        <v>630</v>
      </c>
      <c r="C1318" s="214">
        <v>-0.88</v>
      </c>
      <c r="D1318">
        <v>2E-3</v>
      </c>
      <c r="E1318">
        <v>280</v>
      </c>
      <c r="F1318" t="s">
        <v>3541</v>
      </c>
      <c r="G1318" t="s">
        <v>3540</v>
      </c>
    </row>
    <row r="1319" spans="1:7" x14ac:dyDescent="0.2">
      <c r="A1319" t="s">
        <v>3542</v>
      </c>
      <c r="B1319" t="s">
        <v>630</v>
      </c>
      <c r="C1319" s="214">
        <v>-0.88</v>
      </c>
      <c r="D1319">
        <v>2.0999999999999999E-3</v>
      </c>
      <c r="E1319">
        <v>17</v>
      </c>
      <c r="F1319" t="s">
        <v>3543</v>
      </c>
      <c r="G1319" t="s">
        <v>3544</v>
      </c>
    </row>
    <row r="1320" spans="1:7" x14ac:dyDescent="0.2">
      <c r="A1320" t="s">
        <v>3545</v>
      </c>
      <c r="B1320" t="s">
        <v>630</v>
      </c>
      <c r="C1320" s="214">
        <v>-0.88</v>
      </c>
      <c r="D1320">
        <v>2.3999999999999998E-3</v>
      </c>
      <c r="E1320">
        <v>8</v>
      </c>
      <c r="F1320" t="s">
        <v>3546</v>
      </c>
      <c r="G1320" t="s">
        <v>3547</v>
      </c>
    </row>
    <row r="1321" spans="1:7" x14ac:dyDescent="0.2">
      <c r="A1321" t="s">
        <v>3548</v>
      </c>
      <c r="B1321" t="s">
        <v>630</v>
      </c>
      <c r="C1321" s="214">
        <v>-0.89</v>
      </c>
      <c r="D1321">
        <v>4.0000000000000002E-4</v>
      </c>
      <c r="E1321">
        <v>292</v>
      </c>
      <c r="F1321" t="s">
        <v>3549</v>
      </c>
      <c r="G1321" t="s">
        <v>3548</v>
      </c>
    </row>
    <row r="1322" spans="1:7" x14ac:dyDescent="0.2">
      <c r="A1322" t="s">
        <v>3550</v>
      </c>
      <c r="B1322" t="s">
        <v>630</v>
      </c>
      <c r="C1322" s="214">
        <v>-0.89</v>
      </c>
      <c r="D1322">
        <v>7.1000000000000002E-4</v>
      </c>
      <c r="E1322">
        <v>5</v>
      </c>
      <c r="F1322" t="s">
        <v>3551</v>
      </c>
      <c r="G1322" t="s">
        <v>3550</v>
      </c>
    </row>
    <row r="1323" spans="1:7" x14ac:dyDescent="0.2">
      <c r="A1323" t="s">
        <v>3552</v>
      </c>
      <c r="B1323" t="s">
        <v>630</v>
      </c>
      <c r="C1323" s="214">
        <v>-0.89</v>
      </c>
      <c r="D1323">
        <v>7.2000000000000005E-4</v>
      </c>
      <c r="E1323">
        <v>41</v>
      </c>
      <c r="F1323" t="s">
        <v>3553</v>
      </c>
      <c r="G1323" t="s">
        <v>3554</v>
      </c>
    </row>
    <row r="1324" spans="1:7" x14ac:dyDescent="0.2">
      <c r="A1324" t="s">
        <v>3555</v>
      </c>
      <c r="B1324" t="s">
        <v>630</v>
      </c>
      <c r="C1324" s="214">
        <v>-0.89</v>
      </c>
      <c r="D1324">
        <v>2.7000000000000001E-3</v>
      </c>
      <c r="E1324">
        <v>8</v>
      </c>
      <c r="F1324" t="s">
        <v>3556</v>
      </c>
      <c r="G1324" t="s">
        <v>3557</v>
      </c>
    </row>
    <row r="1325" spans="1:7" x14ac:dyDescent="0.2">
      <c r="A1325" t="s">
        <v>3558</v>
      </c>
      <c r="B1325" t="s">
        <v>630</v>
      </c>
      <c r="C1325" s="214">
        <v>-0.89</v>
      </c>
      <c r="D1325">
        <v>2.7000000000000001E-3</v>
      </c>
      <c r="E1325">
        <v>8</v>
      </c>
      <c r="F1325" t="s">
        <v>3556</v>
      </c>
      <c r="G1325" t="s">
        <v>3558</v>
      </c>
    </row>
    <row r="1326" spans="1:7" x14ac:dyDescent="0.2">
      <c r="A1326" t="s">
        <v>3559</v>
      </c>
      <c r="B1326" t="s">
        <v>630</v>
      </c>
      <c r="C1326" s="214">
        <v>-0.89</v>
      </c>
      <c r="D1326">
        <v>2.7000000000000001E-3</v>
      </c>
      <c r="E1326">
        <v>8</v>
      </c>
      <c r="F1326" t="s">
        <v>3556</v>
      </c>
      <c r="G1326" t="s">
        <v>3560</v>
      </c>
    </row>
    <row r="1327" spans="1:7" x14ac:dyDescent="0.2">
      <c r="A1327" t="s">
        <v>3561</v>
      </c>
      <c r="B1327" t="s">
        <v>630</v>
      </c>
      <c r="C1327" s="214">
        <v>-0.89</v>
      </c>
      <c r="D1327">
        <v>5.0000000000000001E-3</v>
      </c>
      <c r="E1327">
        <v>28</v>
      </c>
      <c r="F1327" t="s">
        <v>3562</v>
      </c>
      <c r="G1327" t="s">
        <v>3563</v>
      </c>
    </row>
    <row r="1328" spans="1:7" x14ac:dyDescent="0.2">
      <c r="A1328" t="s">
        <v>3564</v>
      </c>
      <c r="B1328" t="s">
        <v>630</v>
      </c>
      <c r="C1328" s="214">
        <v>-0.9</v>
      </c>
      <c r="D1328">
        <v>1.2999999999999999E-3</v>
      </c>
      <c r="E1328">
        <v>10</v>
      </c>
      <c r="F1328" t="s">
        <v>3565</v>
      </c>
      <c r="G1328" t="s">
        <v>3566</v>
      </c>
    </row>
    <row r="1329" spans="1:7" x14ac:dyDescent="0.2">
      <c r="A1329" t="s">
        <v>3567</v>
      </c>
      <c r="B1329" t="s">
        <v>630</v>
      </c>
      <c r="C1329" s="214">
        <v>-0.9</v>
      </c>
      <c r="D1329">
        <v>1.4E-3</v>
      </c>
      <c r="E1329">
        <v>7</v>
      </c>
      <c r="F1329" t="s">
        <v>3568</v>
      </c>
      <c r="G1329" t="s">
        <v>3569</v>
      </c>
    </row>
    <row r="1330" spans="1:7" x14ac:dyDescent="0.2">
      <c r="A1330" t="s">
        <v>3570</v>
      </c>
      <c r="B1330" t="s">
        <v>630</v>
      </c>
      <c r="C1330" s="214">
        <v>-0.9</v>
      </c>
      <c r="D1330">
        <v>1.6000000000000001E-3</v>
      </c>
      <c r="E1330">
        <v>7</v>
      </c>
      <c r="F1330" t="s">
        <v>3571</v>
      </c>
      <c r="G1330" t="s">
        <v>3572</v>
      </c>
    </row>
    <row r="1331" spans="1:7" x14ac:dyDescent="0.2">
      <c r="A1331" t="s">
        <v>3573</v>
      </c>
      <c r="B1331" t="s">
        <v>630</v>
      </c>
      <c r="C1331" s="214">
        <v>-0.9</v>
      </c>
      <c r="D1331">
        <v>1.6000000000000001E-3</v>
      </c>
      <c r="E1331">
        <v>7</v>
      </c>
      <c r="F1331" t="s">
        <v>3571</v>
      </c>
      <c r="G1331" t="s">
        <v>3574</v>
      </c>
    </row>
    <row r="1332" spans="1:7" x14ac:dyDescent="0.2">
      <c r="A1332" t="s">
        <v>3575</v>
      </c>
      <c r="B1332" t="s">
        <v>630</v>
      </c>
      <c r="C1332" s="214">
        <v>-0.9</v>
      </c>
      <c r="D1332">
        <v>1.6000000000000001E-3</v>
      </c>
      <c r="E1332">
        <v>7</v>
      </c>
      <c r="F1332" t="s">
        <v>3571</v>
      </c>
      <c r="G1332" t="s">
        <v>3575</v>
      </c>
    </row>
    <row r="1333" spans="1:7" x14ac:dyDescent="0.2">
      <c r="A1333" t="s">
        <v>3576</v>
      </c>
      <c r="B1333" t="s">
        <v>630</v>
      </c>
      <c r="C1333" s="214">
        <v>-0.9</v>
      </c>
      <c r="D1333">
        <v>1.6000000000000001E-3</v>
      </c>
      <c r="E1333">
        <v>7</v>
      </c>
      <c r="F1333" t="s">
        <v>3571</v>
      </c>
      <c r="G1333" t="s">
        <v>3576</v>
      </c>
    </row>
    <row r="1334" spans="1:7" x14ac:dyDescent="0.2">
      <c r="A1334" t="s">
        <v>3577</v>
      </c>
      <c r="B1334" t="s">
        <v>630</v>
      </c>
      <c r="C1334" s="214">
        <v>-0.9</v>
      </c>
      <c r="D1334">
        <v>1.6000000000000001E-3</v>
      </c>
      <c r="E1334">
        <v>7</v>
      </c>
      <c r="F1334" t="s">
        <v>3571</v>
      </c>
      <c r="G1334" t="s">
        <v>3577</v>
      </c>
    </row>
    <row r="1335" spans="1:7" x14ac:dyDescent="0.2">
      <c r="A1335" t="s">
        <v>3578</v>
      </c>
      <c r="B1335" t="s">
        <v>630</v>
      </c>
      <c r="C1335" s="214">
        <v>-0.9</v>
      </c>
      <c r="D1335">
        <v>1.6000000000000001E-3</v>
      </c>
      <c r="E1335">
        <v>7</v>
      </c>
      <c r="F1335" t="s">
        <v>3571</v>
      </c>
      <c r="G1335" t="s">
        <v>3579</v>
      </c>
    </row>
    <row r="1336" spans="1:7" x14ac:dyDescent="0.2">
      <c r="A1336" t="s">
        <v>3580</v>
      </c>
      <c r="B1336" t="s">
        <v>630</v>
      </c>
      <c r="C1336" s="214">
        <v>-0.91</v>
      </c>
      <c r="D1336">
        <v>1.3999999999999999E-4</v>
      </c>
      <c r="E1336">
        <v>13</v>
      </c>
      <c r="F1336" t="s">
        <v>3581</v>
      </c>
      <c r="G1336" t="s">
        <v>3582</v>
      </c>
    </row>
    <row r="1337" spans="1:7" x14ac:dyDescent="0.2">
      <c r="A1337" t="s">
        <v>3583</v>
      </c>
      <c r="B1337" t="s">
        <v>630</v>
      </c>
      <c r="C1337" s="214">
        <v>-0.91</v>
      </c>
      <c r="D1337">
        <v>1.6000000000000001E-3</v>
      </c>
      <c r="E1337">
        <v>63</v>
      </c>
      <c r="F1337" t="s">
        <v>3584</v>
      </c>
      <c r="G1337" t="s">
        <v>3583</v>
      </c>
    </row>
    <row r="1338" spans="1:7" x14ac:dyDescent="0.2">
      <c r="A1338" t="s">
        <v>3585</v>
      </c>
      <c r="B1338" t="s">
        <v>630</v>
      </c>
      <c r="C1338" s="214">
        <v>-0.92</v>
      </c>
      <c r="D1338">
        <v>3.3E-4</v>
      </c>
      <c r="E1338">
        <v>37</v>
      </c>
      <c r="F1338" t="s">
        <v>3586</v>
      </c>
      <c r="G1338" t="s">
        <v>3585</v>
      </c>
    </row>
    <row r="1339" spans="1:7" x14ac:dyDescent="0.2">
      <c r="A1339" t="s">
        <v>3587</v>
      </c>
      <c r="B1339" t="s">
        <v>630</v>
      </c>
      <c r="C1339" s="214">
        <v>-0.92</v>
      </c>
      <c r="D1339">
        <v>3.3E-4</v>
      </c>
      <c r="E1339">
        <v>37</v>
      </c>
      <c r="F1339" t="s">
        <v>3586</v>
      </c>
      <c r="G1339" t="s">
        <v>3588</v>
      </c>
    </row>
    <row r="1340" spans="1:7" x14ac:dyDescent="0.2">
      <c r="A1340" t="s">
        <v>3589</v>
      </c>
      <c r="B1340" t="s">
        <v>630</v>
      </c>
      <c r="C1340" s="214">
        <v>-0.92</v>
      </c>
      <c r="D1340">
        <v>4.2000000000000002E-4</v>
      </c>
      <c r="E1340">
        <v>34</v>
      </c>
      <c r="F1340" t="s">
        <v>3590</v>
      </c>
      <c r="G1340" t="s">
        <v>3591</v>
      </c>
    </row>
    <row r="1341" spans="1:7" x14ac:dyDescent="0.2">
      <c r="A1341" t="s">
        <v>3592</v>
      </c>
      <c r="B1341" t="s">
        <v>630</v>
      </c>
      <c r="C1341" s="214">
        <v>-0.92</v>
      </c>
      <c r="D1341">
        <v>4.2999999999999999E-4</v>
      </c>
      <c r="E1341">
        <v>5</v>
      </c>
      <c r="F1341" t="s">
        <v>3593</v>
      </c>
      <c r="G1341" t="s">
        <v>3594</v>
      </c>
    </row>
    <row r="1342" spans="1:7" x14ac:dyDescent="0.2">
      <c r="A1342" t="s">
        <v>3595</v>
      </c>
      <c r="B1342" t="s">
        <v>630</v>
      </c>
      <c r="C1342" s="214">
        <v>-0.92</v>
      </c>
      <c r="D1342">
        <v>4.2999999999999999E-4</v>
      </c>
      <c r="E1342">
        <v>5</v>
      </c>
      <c r="F1342" t="s">
        <v>3593</v>
      </c>
      <c r="G1342" t="s">
        <v>3595</v>
      </c>
    </row>
    <row r="1343" spans="1:7" x14ac:dyDescent="0.2">
      <c r="A1343" t="s">
        <v>3596</v>
      </c>
      <c r="B1343" t="s">
        <v>630</v>
      </c>
      <c r="C1343" s="214">
        <v>-0.92</v>
      </c>
      <c r="D1343">
        <v>1.9E-3</v>
      </c>
      <c r="E1343">
        <v>31</v>
      </c>
      <c r="F1343" t="s">
        <v>3597</v>
      </c>
      <c r="G1343" t="s">
        <v>3596</v>
      </c>
    </row>
    <row r="1344" spans="1:7" x14ac:dyDescent="0.2">
      <c r="A1344" t="s">
        <v>3598</v>
      </c>
      <c r="B1344" t="s">
        <v>630</v>
      </c>
      <c r="C1344" s="214">
        <v>-0.92</v>
      </c>
      <c r="D1344">
        <v>3.8E-3</v>
      </c>
      <c r="E1344">
        <v>16</v>
      </c>
      <c r="F1344" t="s">
        <v>3599</v>
      </c>
      <c r="G1344" t="s">
        <v>3598</v>
      </c>
    </row>
    <row r="1345" spans="1:7" x14ac:dyDescent="0.2">
      <c r="A1345" t="s">
        <v>3600</v>
      </c>
      <c r="B1345" t="s">
        <v>630</v>
      </c>
      <c r="C1345" s="214">
        <v>-0.93</v>
      </c>
      <c r="D1345">
        <v>1.9E-3</v>
      </c>
      <c r="E1345">
        <v>6</v>
      </c>
      <c r="F1345" t="s">
        <v>3601</v>
      </c>
      <c r="G1345" t="s">
        <v>3602</v>
      </c>
    </row>
    <row r="1346" spans="1:7" x14ac:dyDescent="0.2">
      <c r="A1346" t="s">
        <v>3603</v>
      </c>
      <c r="B1346" t="s">
        <v>630</v>
      </c>
      <c r="C1346" s="214">
        <v>-0.94</v>
      </c>
      <c r="D1346">
        <v>4.8000000000000001E-4</v>
      </c>
      <c r="E1346">
        <v>7</v>
      </c>
      <c r="F1346" t="s">
        <v>3604</v>
      </c>
      <c r="G1346" t="s">
        <v>3603</v>
      </c>
    </row>
    <row r="1347" spans="1:7" x14ac:dyDescent="0.2">
      <c r="A1347" t="s">
        <v>3605</v>
      </c>
      <c r="B1347" t="s">
        <v>630</v>
      </c>
      <c r="C1347" s="214">
        <v>-0.94</v>
      </c>
      <c r="D1347">
        <v>5.9999999999999995E-4</v>
      </c>
      <c r="E1347">
        <v>37</v>
      </c>
      <c r="F1347" t="s">
        <v>3606</v>
      </c>
      <c r="G1347" t="s">
        <v>3605</v>
      </c>
    </row>
    <row r="1348" spans="1:7" x14ac:dyDescent="0.2">
      <c r="A1348" t="s">
        <v>3607</v>
      </c>
      <c r="B1348" t="s">
        <v>630</v>
      </c>
      <c r="C1348" s="214">
        <v>-0.94</v>
      </c>
      <c r="D1348">
        <v>1.1000000000000001E-3</v>
      </c>
      <c r="E1348">
        <v>49</v>
      </c>
      <c r="F1348" t="s">
        <v>3608</v>
      </c>
      <c r="G1348" t="s">
        <v>3607</v>
      </c>
    </row>
    <row r="1349" spans="1:7" x14ac:dyDescent="0.2">
      <c r="A1349" t="s">
        <v>3609</v>
      </c>
      <c r="B1349" t="s">
        <v>630</v>
      </c>
      <c r="C1349" s="214">
        <v>-0.94</v>
      </c>
      <c r="D1349">
        <v>1.4E-3</v>
      </c>
      <c r="E1349">
        <v>16</v>
      </c>
      <c r="F1349" t="s">
        <v>3610</v>
      </c>
      <c r="G1349" t="s">
        <v>3609</v>
      </c>
    </row>
    <row r="1350" spans="1:7" x14ac:dyDescent="0.2">
      <c r="A1350" t="s">
        <v>3611</v>
      </c>
      <c r="B1350" t="s">
        <v>630</v>
      </c>
      <c r="C1350" s="214">
        <v>-0.94</v>
      </c>
      <c r="D1350">
        <v>1.6999999999999999E-3</v>
      </c>
      <c r="E1350">
        <v>22</v>
      </c>
      <c r="F1350" t="s">
        <v>3612</v>
      </c>
      <c r="G1350" t="s">
        <v>3613</v>
      </c>
    </row>
    <row r="1351" spans="1:7" x14ac:dyDescent="0.2">
      <c r="A1351" t="s">
        <v>3614</v>
      </c>
      <c r="B1351" t="s">
        <v>630</v>
      </c>
      <c r="C1351" s="214">
        <v>-0.94</v>
      </c>
      <c r="D1351">
        <v>1.6999999999999999E-3</v>
      </c>
      <c r="E1351">
        <v>22</v>
      </c>
      <c r="F1351" t="s">
        <v>3612</v>
      </c>
      <c r="G1351" t="s">
        <v>3614</v>
      </c>
    </row>
    <row r="1352" spans="1:7" x14ac:dyDescent="0.2">
      <c r="A1352" t="s">
        <v>3615</v>
      </c>
      <c r="B1352" t="s">
        <v>630</v>
      </c>
      <c r="C1352" s="214">
        <v>-0.94</v>
      </c>
      <c r="D1352">
        <v>2.3999999999999998E-3</v>
      </c>
      <c r="E1352">
        <v>12</v>
      </c>
      <c r="F1352" t="s">
        <v>3616</v>
      </c>
      <c r="G1352" t="s">
        <v>3615</v>
      </c>
    </row>
    <row r="1353" spans="1:7" x14ac:dyDescent="0.2">
      <c r="A1353" t="s">
        <v>3617</v>
      </c>
      <c r="B1353" t="s">
        <v>630</v>
      </c>
      <c r="C1353" s="214">
        <v>-0.95</v>
      </c>
      <c r="D1353">
        <v>1.4999999999999999E-4</v>
      </c>
      <c r="E1353">
        <v>17</v>
      </c>
      <c r="F1353" t="s">
        <v>3618</v>
      </c>
      <c r="G1353" t="s">
        <v>3617</v>
      </c>
    </row>
    <row r="1354" spans="1:7" x14ac:dyDescent="0.2">
      <c r="A1354" t="s">
        <v>3619</v>
      </c>
      <c r="B1354" t="s">
        <v>630</v>
      </c>
      <c r="C1354" s="214">
        <v>-0.95</v>
      </c>
      <c r="D1354">
        <v>1.4E-3</v>
      </c>
      <c r="E1354">
        <v>115</v>
      </c>
      <c r="F1354" t="s">
        <v>3620</v>
      </c>
      <c r="G1354" t="s">
        <v>3619</v>
      </c>
    </row>
    <row r="1355" spans="1:7" x14ac:dyDescent="0.2">
      <c r="A1355" t="s">
        <v>3621</v>
      </c>
      <c r="B1355" t="s">
        <v>630</v>
      </c>
      <c r="C1355" s="214">
        <v>-0.96</v>
      </c>
      <c r="D1355">
        <v>4.2999999999999999E-4</v>
      </c>
      <c r="E1355">
        <v>46</v>
      </c>
      <c r="F1355" t="s">
        <v>3622</v>
      </c>
      <c r="G1355" t="s">
        <v>3621</v>
      </c>
    </row>
    <row r="1356" spans="1:7" x14ac:dyDescent="0.2">
      <c r="A1356" t="s">
        <v>3623</v>
      </c>
      <c r="B1356" t="s">
        <v>630</v>
      </c>
      <c r="C1356" s="214">
        <v>-0.96</v>
      </c>
      <c r="D1356">
        <v>1.1999999999999999E-3</v>
      </c>
      <c r="E1356">
        <v>29</v>
      </c>
      <c r="F1356" t="s">
        <v>3624</v>
      </c>
      <c r="G1356" t="s">
        <v>3623</v>
      </c>
    </row>
    <row r="1357" spans="1:7" x14ac:dyDescent="0.2">
      <c r="A1357" t="s">
        <v>3625</v>
      </c>
      <c r="B1357" t="s">
        <v>630</v>
      </c>
      <c r="C1357" s="214">
        <v>-0.97</v>
      </c>
      <c r="D1357">
        <v>3.5E-4</v>
      </c>
      <c r="E1357">
        <v>6</v>
      </c>
      <c r="F1357" t="s">
        <v>3626</v>
      </c>
      <c r="G1357" t="s">
        <v>3625</v>
      </c>
    </row>
    <row r="1358" spans="1:7" x14ac:dyDescent="0.2">
      <c r="A1358" t="s">
        <v>3627</v>
      </c>
      <c r="B1358" t="s">
        <v>630</v>
      </c>
      <c r="C1358" s="214">
        <v>-0.97</v>
      </c>
      <c r="D1358">
        <v>1.4E-3</v>
      </c>
      <c r="E1358">
        <v>138</v>
      </c>
      <c r="F1358" t="s">
        <v>3628</v>
      </c>
      <c r="G1358" t="s">
        <v>3629</v>
      </c>
    </row>
    <row r="1359" spans="1:7" x14ac:dyDescent="0.2">
      <c r="A1359" t="s">
        <v>3630</v>
      </c>
      <c r="B1359" t="s">
        <v>630</v>
      </c>
      <c r="C1359" s="214">
        <v>-0.98</v>
      </c>
      <c r="D1359">
        <v>7.4999999999999993E-5</v>
      </c>
      <c r="E1359">
        <v>35</v>
      </c>
      <c r="F1359" t="s">
        <v>3631</v>
      </c>
      <c r="G1359" t="s">
        <v>3630</v>
      </c>
    </row>
    <row r="1360" spans="1:7" x14ac:dyDescent="0.2">
      <c r="A1360" t="s">
        <v>3632</v>
      </c>
      <c r="B1360" t="s">
        <v>630</v>
      </c>
      <c r="C1360" s="214">
        <v>-0.99</v>
      </c>
      <c r="D1360">
        <v>4.2999999999999999E-4</v>
      </c>
      <c r="E1360">
        <v>44</v>
      </c>
      <c r="F1360" t="s">
        <v>3633</v>
      </c>
      <c r="G1360" t="s">
        <v>3632</v>
      </c>
    </row>
    <row r="1361" spans="1:7" x14ac:dyDescent="0.2">
      <c r="A1361" t="s">
        <v>3634</v>
      </c>
      <c r="B1361" t="s">
        <v>630</v>
      </c>
      <c r="C1361" s="214">
        <v>-0.99</v>
      </c>
      <c r="D1361">
        <v>1.5E-3</v>
      </c>
      <c r="E1361">
        <v>27</v>
      </c>
      <c r="F1361" t="s">
        <v>3635</v>
      </c>
      <c r="G1361" t="s">
        <v>3634</v>
      </c>
    </row>
    <row r="1362" spans="1:7" x14ac:dyDescent="0.2">
      <c r="A1362" t="s">
        <v>3636</v>
      </c>
      <c r="B1362" t="s">
        <v>630</v>
      </c>
      <c r="C1362" s="214">
        <v>-1</v>
      </c>
      <c r="D1362">
        <v>3.1E-4</v>
      </c>
      <c r="E1362">
        <v>59</v>
      </c>
      <c r="F1362" t="s">
        <v>3637</v>
      </c>
      <c r="G1362" t="s">
        <v>3636</v>
      </c>
    </row>
    <row r="1363" spans="1:7" x14ac:dyDescent="0.2">
      <c r="A1363" t="s">
        <v>3638</v>
      </c>
      <c r="B1363" t="s">
        <v>630</v>
      </c>
      <c r="C1363" s="214">
        <v>-1</v>
      </c>
      <c r="D1363">
        <v>1.1999999999999999E-3</v>
      </c>
      <c r="E1363">
        <v>34</v>
      </c>
      <c r="F1363" t="s">
        <v>3639</v>
      </c>
      <c r="G1363" t="s">
        <v>3638</v>
      </c>
    </row>
    <row r="1364" spans="1:7" x14ac:dyDescent="0.2">
      <c r="A1364" t="s">
        <v>3640</v>
      </c>
      <c r="B1364" t="s">
        <v>630</v>
      </c>
      <c r="C1364" s="214">
        <v>-1</v>
      </c>
      <c r="D1364">
        <v>2.5999999999999999E-3</v>
      </c>
      <c r="E1364">
        <v>56</v>
      </c>
      <c r="F1364" t="s">
        <v>3641</v>
      </c>
      <c r="G1364" t="s">
        <v>3640</v>
      </c>
    </row>
    <row r="1365" spans="1:7" x14ac:dyDescent="0.2">
      <c r="A1365" t="s">
        <v>3642</v>
      </c>
      <c r="B1365" t="s">
        <v>630</v>
      </c>
      <c r="C1365" s="214">
        <v>-1.01</v>
      </c>
      <c r="D1365">
        <v>3.1999999999999999E-5</v>
      </c>
      <c r="E1365">
        <v>7</v>
      </c>
      <c r="F1365" t="s">
        <v>3643</v>
      </c>
      <c r="G1365" t="s">
        <v>3642</v>
      </c>
    </row>
    <row r="1366" spans="1:7" x14ac:dyDescent="0.2">
      <c r="A1366" t="s">
        <v>3644</v>
      </c>
      <c r="B1366" t="s">
        <v>630</v>
      </c>
      <c r="C1366" s="214">
        <v>-1.01</v>
      </c>
      <c r="D1366">
        <v>1.2999999999999999E-4</v>
      </c>
      <c r="E1366">
        <v>26</v>
      </c>
      <c r="F1366" t="s">
        <v>3645</v>
      </c>
      <c r="G1366" t="s">
        <v>3644</v>
      </c>
    </row>
    <row r="1367" spans="1:7" x14ac:dyDescent="0.2">
      <c r="A1367" t="s">
        <v>3646</v>
      </c>
      <c r="B1367" t="s">
        <v>630</v>
      </c>
      <c r="C1367" s="214">
        <v>-1.01</v>
      </c>
      <c r="D1367">
        <v>2.1000000000000001E-4</v>
      </c>
      <c r="E1367">
        <v>10</v>
      </c>
      <c r="F1367" t="s">
        <v>3647</v>
      </c>
      <c r="G1367" t="s">
        <v>3648</v>
      </c>
    </row>
    <row r="1368" spans="1:7" x14ac:dyDescent="0.2">
      <c r="A1368" t="s">
        <v>3649</v>
      </c>
      <c r="B1368" t="s">
        <v>630</v>
      </c>
      <c r="C1368" s="214">
        <v>-1.01</v>
      </c>
      <c r="D1368">
        <v>1.6999999999999999E-3</v>
      </c>
      <c r="E1368">
        <v>29</v>
      </c>
      <c r="F1368" t="s">
        <v>3650</v>
      </c>
      <c r="G1368" t="s">
        <v>3649</v>
      </c>
    </row>
    <row r="1369" spans="1:7" x14ac:dyDescent="0.2">
      <c r="A1369" t="s">
        <v>3651</v>
      </c>
      <c r="B1369" t="s">
        <v>630</v>
      </c>
      <c r="C1369" s="214">
        <v>-1.02</v>
      </c>
      <c r="D1369">
        <v>5.9999999999999995E-4</v>
      </c>
      <c r="E1369">
        <v>11</v>
      </c>
      <c r="F1369" t="s">
        <v>3652</v>
      </c>
      <c r="G1369" t="s">
        <v>3651</v>
      </c>
    </row>
    <row r="1370" spans="1:7" x14ac:dyDescent="0.2">
      <c r="A1370" t="s">
        <v>3653</v>
      </c>
      <c r="B1370" t="s">
        <v>630</v>
      </c>
      <c r="C1370" s="214">
        <v>-1.04</v>
      </c>
      <c r="D1370">
        <v>5.5000000000000003E-4</v>
      </c>
      <c r="E1370">
        <v>20</v>
      </c>
      <c r="F1370" t="s">
        <v>3654</v>
      </c>
      <c r="G1370" t="s">
        <v>3653</v>
      </c>
    </row>
    <row r="1371" spans="1:7" x14ac:dyDescent="0.2">
      <c r="A1371" t="s">
        <v>3655</v>
      </c>
      <c r="B1371" t="s">
        <v>630</v>
      </c>
      <c r="C1371" s="214">
        <v>-1.1000000000000001</v>
      </c>
      <c r="D1371">
        <v>4.3000000000000002E-5</v>
      </c>
      <c r="E1371">
        <v>20</v>
      </c>
      <c r="F1371" t="s">
        <v>3656</v>
      </c>
      <c r="G1371" t="s">
        <v>3655</v>
      </c>
    </row>
    <row r="1372" spans="1:7" x14ac:dyDescent="0.2">
      <c r="A1372" t="s">
        <v>3657</v>
      </c>
      <c r="B1372" t="s">
        <v>630</v>
      </c>
      <c r="C1372" s="214">
        <v>-1.1200000000000001</v>
      </c>
      <c r="D1372">
        <v>1.2999999999999999E-4</v>
      </c>
      <c r="E1372">
        <v>6</v>
      </c>
      <c r="F1372" t="s">
        <v>3658</v>
      </c>
      <c r="G1372" t="s">
        <v>3657</v>
      </c>
    </row>
    <row r="1373" spans="1:7" x14ac:dyDescent="0.2">
      <c r="A1373" t="s">
        <v>3659</v>
      </c>
      <c r="B1373" t="s">
        <v>630</v>
      </c>
      <c r="C1373" s="214">
        <v>-1.17</v>
      </c>
      <c r="D1373">
        <v>7.8999999999999996E-5</v>
      </c>
      <c r="E1373">
        <v>20</v>
      </c>
      <c r="F1373" t="s">
        <v>3660</v>
      </c>
      <c r="G1373" t="s">
        <v>3659</v>
      </c>
    </row>
  </sheetData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783AD-4C12-5D4E-8470-2CA481013B56}">
  <dimension ref="A1:E19"/>
  <sheetViews>
    <sheetView workbookViewId="0">
      <selection activeCell="X29" sqref="X22:X29"/>
    </sheetView>
  </sheetViews>
  <sheetFormatPr baseColWidth="10" defaultRowHeight="16" x14ac:dyDescent="0.2"/>
  <cols>
    <col min="1" max="1" width="8.33203125" style="306" customWidth="1"/>
    <col min="2" max="2" width="7.33203125" style="306" customWidth="1"/>
    <col min="3" max="3" width="12.83203125" style="306" customWidth="1"/>
    <col min="4" max="4" width="13.5" style="306" customWidth="1"/>
    <col min="5" max="5" width="27" style="306" customWidth="1"/>
    <col min="6" max="16384" width="10.83203125" style="306"/>
  </cols>
  <sheetData>
    <row r="1" spans="1:5" ht="17" thickBot="1" x14ac:dyDescent="0.25">
      <c r="A1" s="303"/>
      <c r="B1" s="303"/>
      <c r="C1" s="304" t="s">
        <v>4003</v>
      </c>
      <c r="D1" s="305" t="s">
        <v>4004</v>
      </c>
      <c r="E1" s="305" t="s">
        <v>4005</v>
      </c>
    </row>
    <row r="2" spans="1:5" ht="20" customHeight="1" x14ac:dyDescent="0.2">
      <c r="A2" s="366">
        <v>41812</v>
      </c>
      <c r="B2" s="307" t="s">
        <v>4006</v>
      </c>
      <c r="C2" s="308">
        <v>4</v>
      </c>
      <c r="D2" s="305">
        <v>133</v>
      </c>
      <c r="E2" s="309">
        <f t="shared" ref="E2:E9" si="0">C2/D2*100</f>
        <v>3.007518796992481</v>
      </c>
    </row>
    <row r="3" spans="1:5" ht="17" thickBot="1" x14ac:dyDescent="0.25">
      <c r="A3" s="367"/>
      <c r="B3" s="310" t="s">
        <v>4007</v>
      </c>
      <c r="C3" s="311">
        <v>3</v>
      </c>
      <c r="D3" s="305">
        <v>112</v>
      </c>
      <c r="E3" s="309">
        <f t="shared" si="0"/>
        <v>2.6785714285714284</v>
      </c>
    </row>
    <row r="4" spans="1:5" ht="20" customHeight="1" thickTop="1" x14ac:dyDescent="0.2">
      <c r="A4" s="368">
        <v>40742</v>
      </c>
      <c r="B4" s="312" t="s">
        <v>4006</v>
      </c>
      <c r="C4" s="313">
        <v>5</v>
      </c>
      <c r="D4" s="305">
        <v>220</v>
      </c>
      <c r="E4" s="309">
        <f t="shared" si="0"/>
        <v>2.2727272727272729</v>
      </c>
    </row>
    <row r="5" spans="1:5" ht="17" thickBot="1" x14ac:dyDescent="0.25">
      <c r="A5" s="367"/>
      <c r="B5" s="310" t="s">
        <v>4007</v>
      </c>
      <c r="C5" s="311">
        <v>2</v>
      </c>
      <c r="D5" s="305">
        <v>101</v>
      </c>
      <c r="E5" s="309">
        <f t="shared" si="0"/>
        <v>1.9801980198019802</v>
      </c>
    </row>
    <row r="6" spans="1:5" ht="20" customHeight="1" thickTop="1" x14ac:dyDescent="0.2">
      <c r="A6" s="364">
        <v>37164</v>
      </c>
      <c r="B6" s="312" t="s">
        <v>4006</v>
      </c>
      <c r="C6" s="313">
        <v>1</v>
      </c>
      <c r="D6" s="305">
        <v>160</v>
      </c>
      <c r="E6" s="309">
        <f t="shared" si="0"/>
        <v>0.625</v>
      </c>
    </row>
    <row r="7" spans="1:5" ht="17" thickBot="1" x14ac:dyDescent="0.25">
      <c r="A7" s="365"/>
      <c r="B7" s="310" t="s">
        <v>4007</v>
      </c>
      <c r="C7" s="311">
        <v>0</v>
      </c>
      <c r="D7" s="305">
        <v>100</v>
      </c>
      <c r="E7" s="309">
        <f t="shared" si="0"/>
        <v>0</v>
      </c>
    </row>
    <row r="8" spans="1:5" ht="20" customHeight="1" thickTop="1" x14ac:dyDescent="0.2">
      <c r="A8" s="368">
        <v>35488</v>
      </c>
      <c r="B8" s="312" t="s">
        <v>4006</v>
      </c>
      <c r="C8" s="313">
        <v>1</v>
      </c>
      <c r="D8" s="305">
        <v>152</v>
      </c>
      <c r="E8" s="309">
        <f t="shared" si="0"/>
        <v>0.6578947368421052</v>
      </c>
    </row>
    <row r="9" spans="1:5" ht="17" thickBot="1" x14ac:dyDescent="0.25">
      <c r="A9" s="367"/>
      <c r="B9" s="310" t="s">
        <v>4007</v>
      </c>
      <c r="C9" s="311">
        <v>3</v>
      </c>
      <c r="D9" s="305">
        <v>149</v>
      </c>
      <c r="E9" s="309">
        <f t="shared" si="0"/>
        <v>2.0134228187919461</v>
      </c>
    </row>
    <row r="10" spans="1:5" ht="20" thickTop="1" thickBot="1" x14ac:dyDescent="0.25">
      <c r="A10" s="314"/>
      <c r="B10" s="315"/>
      <c r="D10" s="305"/>
      <c r="E10" s="305"/>
    </row>
    <row r="11" spans="1:5" ht="20" customHeight="1" thickTop="1" x14ac:dyDescent="0.2">
      <c r="A11" s="368">
        <v>40234</v>
      </c>
      <c r="B11" s="312" t="s">
        <v>4006</v>
      </c>
      <c r="C11" s="313">
        <v>10</v>
      </c>
      <c r="D11" s="305">
        <v>123</v>
      </c>
      <c r="E11" s="309">
        <f t="shared" ref="E11:E18" si="1">C11/D11*100</f>
        <v>8.1300813008130071</v>
      </c>
    </row>
    <row r="12" spans="1:5" ht="17" thickBot="1" x14ac:dyDescent="0.25">
      <c r="A12" s="367"/>
      <c r="B12" s="310" t="s">
        <v>4007</v>
      </c>
      <c r="C12" s="311">
        <v>5</v>
      </c>
      <c r="D12" s="305">
        <v>167</v>
      </c>
      <c r="E12" s="309">
        <f t="shared" si="1"/>
        <v>2.9940119760479043</v>
      </c>
    </row>
    <row r="13" spans="1:5" ht="20" customHeight="1" thickTop="1" x14ac:dyDescent="0.2">
      <c r="A13" s="368">
        <v>41217</v>
      </c>
      <c r="B13" s="312" t="s">
        <v>4006</v>
      </c>
      <c r="C13" s="313">
        <v>7</v>
      </c>
      <c r="D13" s="305">
        <v>164</v>
      </c>
      <c r="E13" s="309">
        <f t="shared" si="1"/>
        <v>4.2682926829268295</v>
      </c>
    </row>
    <row r="14" spans="1:5" ht="17" thickBot="1" x14ac:dyDescent="0.25">
      <c r="A14" s="367"/>
      <c r="B14" s="310" t="s">
        <v>4007</v>
      </c>
      <c r="C14" s="311">
        <v>18</v>
      </c>
      <c r="D14" s="305">
        <v>154</v>
      </c>
      <c r="E14" s="309">
        <f t="shared" si="1"/>
        <v>11.688311688311687</v>
      </c>
    </row>
    <row r="15" spans="1:5" ht="20" customHeight="1" thickTop="1" x14ac:dyDescent="0.2">
      <c r="A15" s="364">
        <v>36798</v>
      </c>
      <c r="B15" s="312" t="s">
        <v>4006</v>
      </c>
      <c r="C15" s="313">
        <v>5</v>
      </c>
      <c r="D15" s="305">
        <v>166</v>
      </c>
      <c r="E15" s="309">
        <f t="shared" si="1"/>
        <v>3.0120481927710845</v>
      </c>
    </row>
    <row r="16" spans="1:5" ht="17" thickBot="1" x14ac:dyDescent="0.25">
      <c r="A16" s="365"/>
      <c r="B16" s="310" t="s">
        <v>4007</v>
      </c>
      <c r="C16" s="311">
        <v>37</v>
      </c>
      <c r="D16" s="305">
        <v>140</v>
      </c>
      <c r="E16" s="309">
        <f t="shared" si="1"/>
        <v>26.428571428571431</v>
      </c>
    </row>
    <row r="17" spans="1:5" ht="20" customHeight="1" thickTop="1" x14ac:dyDescent="0.2">
      <c r="A17" s="364">
        <v>34051</v>
      </c>
      <c r="B17" s="312" t="s">
        <v>4006</v>
      </c>
      <c r="C17" s="313">
        <v>50</v>
      </c>
      <c r="D17" s="305">
        <v>156</v>
      </c>
      <c r="E17" s="309">
        <f t="shared" si="1"/>
        <v>32.051282051282051</v>
      </c>
    </row>
    <row r="18" spans="1:5" ht="17" thickBot="1" x14ac:dyDescent="0.25">
      <c r="A18" s="365"/>
      <c r="B18" s="310" t="s">
        <v>4007</v>
      </c>
      <c r="C18" s="311">
        <v>18</v>
      </c>
      <c r="D18" s="305">
        <v>145</v>
      </c>
      <c r="E18" s="309">
        <f t="shared" si="1"/>
        <v>12.413793103448276</v>
      </c>
    </row>
    <row r="19" spans="1:5" ht="19" thickTop="1" x14ac:dyDescent="0.2">
      <c r="A19" s="314"/>
    </row>
  </sheetData>
  <mergeCells count="8">
    <mergeCell ref="A15:A16"/>
    <mergeCell ref="A17:A18"/>
    <mergeCell ref="A2:A3"/>
    <mergeCell ref="A4:A5"/>
    <mergeCell ref="A6:A7"/>
    <mergeCell ref="A8:A9"/>
    <mergeCell ref="A11:A12"/>
    <mergeCell ref="A13:A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0E87F-E843-CD4E-B835-011036A414DC}">
  <dimension ref="A1:T99"/>
  <sheetViews>
    <sheetView zoomScale="54" zoomScaleNormal="54" workbookViewId="0">
      <selection activeCell="AE58" sqref="AE58"/>
    </sheetView>
  </sheetViews>
  <sheetFormatPr baseColWidth="10" defaultRowHeight="20" x14ac:dyDescent="0.2"/>
  <cols>
    <col min="1" max="1" width="13.1640625" style="80" customWidth="1"/>
    <col min="2" max="2" width="10.83203125" style="80"/>
    <col min="3" max="3" width="18.1640625" style="80" customWidth="1"/>
    <col min="4" max="4" width="14.83203125" style="80" customWidth="1"/>
    <col min="5" max="5" width="11.83203125" style="80" customWidth="1"/>
    <col min="6" max="6" width="16.83203125" style="80" customWidth="1"/>
    <col min="7" max="7" width="14" style="80" customWidth="1"/>
    <col min="8" max="8" width="16.83203125" style="80" customWidth="1"/>
    <col min="9" max="9" width="13.6640625" style="80" customWidth="1"/>
    <col min="10" max="11" width="10.83203125" style="80"/>
    <col min="12" max="12" width="26.6640625" style="80" customWidth="1"/>
    <col min="13" max="16384" width="10.83203125" style="80"/>
  </cols>
  <sheetData>
    <row r="1" spans="1:20" ht="21" thickBot="1" x14ac:dyDescent="0.25">
      <c r="A1" s="80" t="s">
        <v>188</v>
      </c>
    </row>
    <row r="2" spans="1:20" ht="21" x14ac:dyDescent="0.25">
      <c r="B2" s="118"/>
      <c r="C2" s="112"/>
      <c r="D2" s="405" t="s">
        <v>145</v>
      </c>
      <c r="E2" s="405"/>
      <c r="F2" s="405" t="s">
        <v>146</v>
      </c>
      <c r="G2" s="405"/>
      <c r="H2" s="405" t="s">
        <v>147</v>
      </c>
      <c r="I2" s="406"/>
      <c r="J2" s="79"/>
    </row>
    <row r="3" spans="1:20" ht="23" thickBot="1" x14ac:dyDescent="0.35">
      <c r="B3" s="409" t="s">
        <v>187</v>
      </c>
      <c r="C3" s="410"/>
      <c r="D3" s="79" t="s">
        <v>148</v>
      </c>
      <c r="E3" s="79" t="s">
        <v>149</v>
      </c>
      <c r="F3" s="79" t="s">
        <v>148</v>
      </c>
      <c r="G3" s="79" t="s">
        <v>149</v>
      </c>
      <c r="H3" s="79" t="s">
        <v>148</v>
      </c>
      <c r="I3" s="119" t="s">
        <v>149</v>
      </c>
      <c r="J3" s="79"/>
    </row>
    <row r="4" spans="1:20" ht="21" x14ac:dyDescent="0.25">
      <c r="B4" s="88">
        <v>1</v>
      </c>
      <c r="C4" s="82">
        <v>41812</v>
      </c>
      <c r="D4" s="103" t="s">
        <v>150</v>
      </c>
      <c r="E4" s="103" t="s">
        <v>151</v>
      </c>
      <c r="F4" s="103" t="s">
        <v>152</v>
      </c>
      <c r="G4" s="103" t="s">
        <v>153</v>
      </c>
      <c r="H4" s="103" t="s">
        <v>154</v>
      </c>
      <c r="I4" s="104" t="s">
        <v>155</v>
      </c>
      <c r="J4" s="79"/>
    </row>
    <row r="5" spans="1:20" ht="21" x14ac:dyDescent="0.25">
      <c r="B5" s="84">
        <v>2</v>
      </c>
      <c r="C5" s="83">
        <v>40742</v>
      </c>
      <c r="D5" s="101" t="s">
        <v>156</v>
      </c>
      <c r="E5" s="101" t="s">
        <v>157</v>
      </c>
      <c r="F5" s="101" t="s">
        <v>158</v>
      </c>
      <c r="G5" s="101" t="s">
        <v>159</v>
      </c>
      <c r="H5" s="101" t="s">
        <v>160</v>
      </c>
      <c r="I5" s="105" t="s">
        <v>161</v>
      </c>
      <c r="J5" s="79"/>
    </row>
    <row r="6" spans="1:20" ht="21" x14ac:dyDescent="0.25">
      <c r="B6" s="84">
        <v>3</v>
      </c>
      <c r="C6" s="85">
        <v>37164</v>
      </c>
      <c r="D6" s="101" t="s">
        <v>162</v>
      </c>
      <c r="E6" s="102">
        <v>9300</v>
      </c>
      <c r="F6" s="101" t="s">
        <v>163</v>
      </c>
      <c r="G6" s="101" t="s">
        <v>164</v>
      </c>
      <c r="H6" s="102">
        <v>40000000</v>
      </c>
      <c r="I6" s="106">
        <v>1500000</v>
      </c>
      <c r="J6" s="79"/>
    </row>
    <row r="7" spans="1:20" ht="22" thickBot="1" x14ac:dyDescent="0.3">
      <c r="B7" s="92">
        <v>4</v>
      </c>
      <c r="C7" s="86">
        <v>35488</v>
      </c>
      <c r="D7" s="107" t="s">
        <v>165</v>
      </c>
      <c r="E7" s="107" t="s">
        <v>166</v>
      </c>
      <c r="F7" s="108">
        <v>120000000</v>
      </c>
      <c r="G7" s="109"/>
      <c r="H7" s="110" t="s">
        <v>167</v>
      </c>
      <c r="I7" s="111" t="s">
        <v>168</v>
      </c>
      <c r="J7" s="79"/>
    </row>
    <row r="8" spans="1:20" ht="22" thickBot="1" x14ac:dyDescent="0.3">
      <c r="B8" s="87"/>
      <c r="C8" s="79"/>
      <c r="D8" s="79"/>
      <c r="E8" s="79"/>
      <c r="F8" s="79"/>
      <c r="G8" s="79"/>
      <c r="H8" s="79"/>
      <c r="I8" s="119"/>
      <c r="J8" s="79"/>
    </row>
    <row r="9" spans="1:20" ht="22" thickBot="1" x14ac:dyDescent="0.3">
      <c r="B9" s="407" t="s">
        <v>186</v>
      </c>
      <c r="C9" s="408"/>
      <c r="D9" s="112"/>
      <c r="E9" s="112"/>
      <c r="F9" s="112"/>
      <c r="G9" s="112"/>
      <c r="H9" s="112"/>
      <c r="I9" s="113"/>
      <c r="J9" s="79"/>
    </row>
    <row r="10" spans="1:20" ht="23" x14ac:dyDescent="0.25">
      <c r="B10" s="88">
        <v>1</v>
      </c>
      <c r="C10" s="82">
        <v>40234</v>
      </c>
      <c r="D10" s="97" t="s">
        <v>169</v>
      </c>
      <c r="E10" s="97" t="s">
        <v>170</v>
      </c>
      <c r="F10" s="97" t="s">
        <v>171</v>
      </c>
      <c r="G10" s="97" t="s">
        <v>172</v>
      </c>
      <c r="H10" s="97" t="s">
        <v>173</v>
      </c>
      <c r="I10" s="98" t="s">
        <v>174</v>
      </c>
      <c r="J10" s="79"/>
      <c r="K10" s="89"/>
    </row>
    <row r="11" spans="1:20" ht="21" x14ac:dyDescent="0.25">
      <c r="B11" s="84">
        <v>2</v>
      </c>
      <c r="C11" s="83">
        <v>41217</v>
      </c>
      <c r="D11" s="97" t="s">
        <v>175</v>
      </c>
      <c r="E11" s="114" t="s">
        <v>176</v>
      </c>
      <c r="F11" s="97" t="s">
        <v>177</v>
      </c>
      <c r="G11" s="97" t="s">
        <v>178</v>
      </c>
      <c r="H11" s="97" t="s">
        <v>179</v>
      </c>
      <c r="I11" s="98" t="s">
        <v>180</v>
      </c>
      <c r="J11" s="79"/>
    </row>
    <row r="12" spans="1:20" ht="21" x14ac:dyDescent="0.25">
      <c r="B12" s="90">
        <v>3</v>
      </c>
      <c r="C12" s="91">
        <v>36798</v>
      </c>
      <c r="D12" s="97" t="s">
        <v>179</v>
      </c>
      <c r="E12" s="97" t="s">
        <v>157</v>
      </c>
      <c r="F12" s="97" t="s">
        <v>181</v>
      </c>
      <c r="G12" s="97" t="s">
        <v>182</v>
      </c>
      <c r="H12" s="99">
        <v>100000000</v>
      </c>
      <c r="I12" s="115">
        <v>2700000</v>
      </c>
      <c r="J12" s="79"/>
    </row>
    <row r="13" spans="1:20" ht="22" thickBot="1" x14ac:dyDescent="0.3">
      <c r="B13" s="92">
        <v>4</v>
      </c>
      <c r="C13" s="93">
        <v>34051</v>
      </c>
      <c r="D13" s="100" t="s">
        <v>175</v>
      </c>
      <c r="E13" s="100" t="s">
        <v>183</v>
      </c>
      <c r="F13" s="116">
        <v>81000000</v>
      </c>
      <c r="G13" s="116">
        <v>120000000</v>
      </c>
      <c r="H13" s="100" t="s">
        <v>184</v>
      </c>
      <c r="I13" s="117" t="s">
        <v>185</v>
      </c>
      <c r="J13" s="79"/>
    </row>
    <row r="14" spans="1:20" ht="21" x14ac:dyDescent="0.25">
      <c r="B14" s="79"/>
      <c r="C14" s="79"/>
      <c r="D14" s="79"/>
      <c r="E14" s="79"/>
      <c r="F14" s="79"/>
      <c r="G14" s="79"/>
      <c r="H14" s="79"/>
      <c r="I14" s="79"/>
      <c r="J14" s="79"/>
    </row>
    <row r="15" spans="1:20" customFormat="1" ht="16" x14ac:dyDescent="0.2">
      <c r="B15" s="94"/>
      <c r="C15" s="95"/>
      <c r="D15" s="95"/>
      <c r="E15" s="95"/>
      <c r="F15" s="96"/>
      <c r="G15" s="95"/>
    </row>
    <row r="16" spans="1:20" customFormat="1" ht="16" x14ac:dyDescent="0.2">
      <c r="A16" s="120"/>
      <c r="B16" s="120" t="s">
        <v>189</v>
      </c>
      <c r="C16" s="121"/>
      <c r="D16" s="122"/>
      <c r="E16" s="123"/>
      <c r="F16" s="123"/>
      <c r="G16" s="124"/>
      <c r="H16" s="124"/>
      <c r="I16" s="125"/>
      <c r="J16" s="124"/>
      <c r="K16" s="124"/>
      <c r="L16" s="124"/>
      <c r="M16" s="123"/>
      <c r="N16" s="123"/>
      <c r="O16" s="124"/>
      <c r="P16" s="126"/>
      <c r="Q16" s="124"/>
      <c r="R16" s="127"/>
      <c r="S16" s="128"/>
      <c r="T16" s="128"/>
    </row>
    <row r="17" spans="1:20" s="81" customFormat="1" ht="22" x14ac:dyDescent="0.3">
      <c r="A17" s="121"/>
      <c r="B17" s="121"/>
      <c r="C17" s="121"/>
      <c r="D17" s="122"/>
      <c r="E17" s="123"/>
      <c r="F17" s="123"/>
      <c r="G17" s="124"/>
      <c r="H17" s="124"/>
      <c r="I17" s="125"/>
      <c r="J17" s="124"/>
      <c r="K17" s="124"/>
      <c r="L17" s="124"/>
      <c r="M17" s="123"/>
      <c r="N17" s="123"/>
      <c r="O17" s="124"/>
      <c r="P17" s="126"/>
      <c r="Q17" s="124"/>
      <c r="R17" s="127"/>
      <c r="S17" s="128"/>
      <c r="T17" s="128"/>
    </row>
    <row r="18" spans="1:20" x14ac:dyDescent="0.2">
      <c r="A18" s="121"/>
      <c r="B18" s="404" t="s">
        <v>190</v>
      </c>
      <c r="C18" s="404"/>
      <c r="D18" s="404"/>
      <c r="E18" s="404"/>
      <c r="F18" s="404"/>
      <c r="G18" s="124"/>
      <c r="H18" s="124"/>
      <c r="I18" s="125"/>
      <c r="J18" s="124"/>
      <c r="K18" s="124"/>
      <c r="L18" s="124"/>
      <c r="M18" s="123"/>
      <c r="N18" s="123"/>
      <c r="O18" s="124"/>
      <c r="P18" s="126"/>
      <c r="Q18" s="124"/>
      <c r="R18" s="127"/>
      <c r="S18" s="128"/>
      <c r="T18" s="128"/>
    </row>
    <row r="19" spans="1:20" ht="21" thickBot="1" x14ac:dyDescent="0.25">
      <c r="A19" s="121"/>
      <c r="B19" s="121"/>
      <c r="C19" s="121"/>
      <c r="D19" s="122"/>
      <c r="E19" s="123"/>
      <c r="F19" s="123"/>
      <c r="G19" s="124"/>
      <c r="H19" s="124"/>
      <c r="I19" s="125"/>
      <c r="J19" s="124"/>
      <c r="K19" s="124"/>
      <c r="L19" s="124"/>
      <c r="M19" s="123"/>
      <c r="N19" s="123"/>
      <c r="O19" s="124"/>
      <c r="P19" s="126"/>
      <c r="Q19" s="124"/>
      <c r="R19" s="127"/>
      <c r="S19" s="128"/>
      <c r="T19" s="128"/>
    </row>
    <row r="20" spans="1:20" ht="21" thickBot="1" x14ac:dyDescent="0.25">
      <c r="A20" s="121"/>
      <c r="B20" s="121"/>
      <c r="C20" s="121"/>
      <c r="D20" s="122"/>
      <c r="E20" s="381" t="s">
        <v>191</v>
      </c>
      <c r="F20" s="382"/>
      <c r="G20" s="382"/>
      <c r="H20" s="382"/>
      <c r="I20" s="382"/>
      <c r="J20" s="382"/>
      <c r="K20" s="383"/>
      <c r="L20" s="384" t="s">
        <v>192</v>
      </c>
      <c r="M20" s="384"/>
      <c r="N20" s="384"/>
      <c r="O20" s="384"/>
      <c r="P20" s="384"/>
      <c r="Q20" s="384"/>
      <c r="R20" s="127"/>
      <c r="S20" s="128"/>
      <c r="T20" s="128"/>
    </row>
    <row r="21" spans="1:20" x14ac:dyDescent="0.2">
      <c r="A21" s="385" t="s">
        <v>193</v>
      </c>
      <c r="B21" s="387" t="s">
        <v>194</v>
      </c>
      <c r="C21" s="389" t="s">
        <v>195</v>
      </c>
      <c r="D21" s="391" t="s">
        <v>196</v>
      </c>
      <c r="E21" s="393" t="s">
        <v>197</v>
      </c>
      <c r="F21" s="395" t="s">
        <v>198</v>
      </c>
      <c r="G21" s="396" t="s">
        <v>199</v>
      </c>
      <c r="H21" s="396" t="s">
        <v>200</v>
      </c>
      <c r="I21" s="397" t="s">
        <v>201</v>
      </c>
      <c r="J21" s="398" t="s">
        <v>202</v>
      </c>
      <c r="K21" s="400" t="s">
        <v>203</v>
      </c>
      <c r="L21" s="402" t="s">
        <v>196</v>
      </c>
      <c r="M21" s="379" t="s">
        <v>197</v>
      </c>
      <c r="N21" s="379" t="s">
        <v>198</v>
      </c>
      <c r="O21" s="369" t="s">
        <v>200</v>
      </c>
      <c r="P21" s="371" t="s">
        <v>201</v>
      </c>
      <c r="Q21" s="373" t="s">
        <v>202</v>
      </c>
      <c r="R21" s="375" t="s">
        <v>204</v>
      </c>
      <c r="S21" s="377" t="s">
        <v>194</v>
      </c>
      <c r="T21" s="128"/>
    </row>
    <row r="22" spans="1:20" ht="21" thickBot="1" x14ac:dyDescent="0.25">
      <c r="A22" s="386"/>
      <c r="B22" s="388"/>
      <c r="C22" s="390"/>
      <c r="D22" s="392"/>
      <c r="E22" s="394"/>
      <c r="F22" s="380"/>
      <c r="G22" s="370"/>
      <c r="H22" s="370"/>
      <c r="I22" s="372"/>
      <c r="J22" s="399"/>
      <c r="K22" s="401"/>
      <c r="L22" s="403"/>
      <c r="M22" s="380"/>
      <c r="N22" s="380"/>
      <c r="O22" s="370"/>
      <c r="P22" s="372"/>
      <c r="Q22" s="374"/>
      <c r="R22" s="376"/>
      <c r="S22" s="378"/>
      <c r="T22" s="128"/>
    </row>
    <row r="23" spans="1:20" x14ac:dyDescent="0.2">
      <c r="A23"/>
      <c r="B23"/>
      <c r="C23"/>
      <c r="D23"/>
      <c r="E23" s="129"/>
      <c r="F23"/>
      <c r="G23"/>
      <c r="H23"/>
      <c r="I23"/>
      <c r="J23"/>
      <c r="K23" s="130"/>
      <c r="L23" s="129"/>
      <c r="M23"/>
      <c r="N23"/>
      <c r="O23"/>
      <c r="P23"/>
      <c r="Q23" s="130"/>
      <c r="R23"/>
      <c r="S23"/>
      <c r="T23"/>
    </row>
    <row r="24" spans="1:20" x14ac:dyDescent="0.2">
      <c r="A24" s="131" t="s">
        <v>205</v>
      </c>
      <c r="B24" s="131" t="s">
        <v>206</v>
      </c>
      <c r="C24" s="132">
        <v>44726</v>
      </c>
      <c r="D24" s="133" t="s">
        <v>207</v>
      </c>
      <c r="E24" s="134">
        <v>240</v>
      </c>
      <c r="F24" s="135">
        <v>1</v>
      </c>
      <c r="G24" s="136">
        <v>5742000</v>
      </c>
      <c r="H24" s="136">
        <v>633.4</v>
      </c>
      <c r="I24" s="137">
        <v>1</v>
      </c>
      <c r="J24" s="136">
        <v>110.3</v>
      </c>
      <c r="K24" s="138">
        <v>2393000</v>
      </c>
      <c r="L24" s="139" t="s">
        <v>208</v>
      </c>
      <c r="M24" s="140">
        <v>240</v>
      </c>
      <c r="N24" s="140">
        <v>5</v>
      </c>
      <c r="O24" s="136">
        <v>21210</v>
      </c>
      <c r="P24" s="135">
        <v>1</v>
      </c>
      <c r="Q24" s="138">
        <v>3694</v>
      </c>
      <c r="R24" s="141">
        <v>12000000</v>
      </c>
      <c r="S24" s="142" t="s">
        <v>209</v>
      </c>
      <c r="T24" s="128"/>
    </row>
    <row r="25" spans="1:20" x14ac:dyDescent="0.2">
      <c r="A25" s="131" t="s">
        <v>205</v>
      </c>
      <c r="B25" s="131" t="s">
        <v>210</v>
      </c>
      <c r="C25" s="132">
        <v>44726</v>
      </c>
      <c r="D25" s="133" t="s">
        <v>207</v>
      </c>
      <c r="E25" s="134">
        <v>240</v>
      </c>
      <c r="F25" s="135">
        <v>1</v>
      </c>
      <c r="G25" s="136">
        <v>3573000</v>
      </c>
      <c r="H25" s="136">
        <v>465.1</v>
      </c>
      <c r="I25" s="137">
        <v>1</v>
      </c>
      <c r="J25" s="136">
        <v>130.19999999999999</v>
      </c>
      <c r="K25" s="138">
        <v>1489000</v>
      </c>
      <c r="L25" s="139" t="s">
        <v>208</v>
      </c>
      <c r="M25" s="140">
        <v>240</v>
      </c>
      <c r="N25" s="140">
        <v>5</v>
      </c>
      <c r="O25" s="136">
        <v>30510</v>
      </c>
      <c r="P25" s="135">
        <v>1</v>
      </c>
      <c r="Q25" s="138">
        <v>8539</v>
      </c>
      <c r="R25" s="143"/>
      <c r="S25" s="144" t="s">
        <v>211</v>
      </c>
      <c r="T25" s="128"/>
    </row>
    <row r="26" spans="1:20" x14ac:dyDescent="0.2">
      <c r="A26" s="131" t="s">
        <v>205</v>
      </c>
      <c r="B26" s="131" t="s">
        <v>212</v>
      </c>
      <c r="C26" s="132">
        <v>44726</v>
      </c>
      <c r="D26" s="133" t="s">
        <v>213</v>
      </c>
      <c r="E26" s="134">
        <v>240</v>
      </c>
      <c r="F26" s="135">
        <v>10</v>
      </c>
      <c r="G26" s="136">
        <v>39920000</v>
      </c>
      <c r="H26" s="136">
        <v>42260</v>
      </c>
      <c r="I26" s="137">
        <v>1</v>
      </c>
      <c r="J26" s="136">
        <v>1059</v>
      </c>
      <c r="K26" s="138">
        <v>1663000</v>
      </c>
      <c r="L26" s="139" t="s">
        <v>208</v>
      </c>
      <c r="M26" s="140">
        <v>240</v>
      </c>
      <c r="N26" s="140">
        <v>5</v>
      </c>
      <c r="O26" s="136">
        <v>175100</v>
      </c>
      <c r="P26" s="135">
        <v>1</v>
      </c>
      <c r="Q26" s="138">
        <v>4386</v>
      </c>
      <c r="R26" s="143"/>
      <c r="S26" s="144" t="s">
        <v>214</v>
      </c>
      <c r="T26" s="128"/>
    </row>
    <row r="27" spans="1:20" x14ac:dyDescent="0.2">
      <c r="A27" s="131" t="s">
        <v>205</v>
      </c>
      <c r="B27" s="131" t="s">
        <v>215</v>
      </c>
      <c r="C27" s="132">
        <v>44726</v>
      </c>
      <c r="D27" s="133" t="s">
        <v>216</v>
      </c>
      <c r="E27" s="134">
        <v>240</v>
      </c>
      <c r="F27" s="135">
        <v>1</v>
      </c>
      <c r="G27" s="136">
        <v>2500000</v>
      </c>
      <c r="H27" s="136">
        <v>1549</v>
      </c>
      <c r="I27" s="137">
        <v>1</v>
      </c>
      <c r="J27" s="136">
        <v>619.6</v>
      </c>
      <c r="K27" s="138">
        <v>1042000</v>
      </c>
      <c r="L27" s="139" t="s">
        <v>217</v>
      </c>
      <c r="M27" s="140">
        <v>240</v>
      </c>
      <c r="N27" s="140">
        <v>5</v>
      </c>
      <c r="O27" s="136">
        <v>89690</v>
      </c>
      <c r="P27" s="135">
        <v>1</v>
      </c>
      <c r="Q27" s="138">
        <v>35880</v>
      </c>
      <c r="R27" s="143"/>
      <c r="S27" s="144" t="s">
        <v>218</v>
      </c>
      <c r="T27" s="128"/>
    </row>
    <row r="28" spans="1:20" x14ac:dyDescent="0.2">
      <c r="A28" s="131" t="s">
        <v>205</v>
      </c>
      <c r="B28" s="131" t="s">
        <v>219</v>
      </c>
      <c r="C28" s="132">
        <v>44726</v>
      </c>
      <c r="D28" s="133" t="s">
        <v>216</v>
      </c>
      <c r="E28" s="134">
        <v>240</v>
      </c>
      <c r="F28" s="135">
        <v>1</v>
      </c>
      <c r="G28" s="136">
        <v>2532000</v>
      </c>
      <c r="H28" s="136">
        <v>652.79999999999995</v>
      </c>
      <c r="I28" s="137">
        <v>1</v>
      </c>
      <c r="J28" s="136">
        <v>257.8</v>
      </c>
      <c r="K28" s="138">
        <v>1055000</v>
      </c>
      <c r="L28" s="139" t="s">
        <v>217</v>
      </c>
      <c r="M28" s="140">
        <v>240</v>
      </c>
      <c r="N28" s="140">
        <v>5</v>
      </c>
      <c r="O28" s="136">
        <v>109600</v>
      </c>
      <c r="P28" s="135">
        <v>1</v>
      </c>
      <c r="Q28" s="138">
        <v>43290</v>
      </c>
      <c r="R28" s="143"/>
      <c r="S28" s="144" t="s">
        <v>220</v>
      </c>
      <c r="T28" s="128"/>
    </row>
    <row r="29" spans="1:20" x14ac:dyDescent="0.2">
      <c r="A29" s="131" t="s">
        <v>205</v>
      </c>
      <c r="B29" s="131" t="s">
        <v>221</v>
      </c>
      <c r="C29" s="132">
        <v>44726</v>
      </c>
      <c r="D29" s="133" t="s">
        <v>216</v>
      </c>
      <c r="E29" s="134">
        <v>240</v>
      </c>
      <c r="F29" s="135">
        <v>1</v>
      </c>
      <c r="G29" s="136">
        <v>4173000</v>
      </c>
      <c r="H29" s="136">
        <v>40310</v>
      </c>
      <c r="I29" s="137">
        <v>1</v>
      </c>
      <c r="J29" s="136">
        <v>9660</v>
      </c>
      <c r="K29" s="138">
        <v>1739000</v>
      </c>
      <c r="L29" s="139" t="s">
        <v>222</v>
      </c>
      <c r="M29" s="140">
        <v>240</v>
      </c>
      <c r="N29" s="140">
        <v>25</v>
      </c>
      <c r="O29" s="136">
        <v>22880000</v>
      </c>
      <c r="P29" s="135">
        <v>1</v>
      </c>
      <c r="Q29" s="138">
        <v>5483000</v>
      </c>
      <c r="R29" s="143"/>
      <c r="S29" s="144" t="s">
        <v>223</v>
      </c>
      <c r="T29" s="128"/>
    </row>
    <row r="30" spans="1:20" x14ac:dyDescent="0.2">
      <c r="A30" s="131" t="s">
        <v>205</v>
      </c>
      <c r="B30" s="131" t="s">
        <v>224</v>
      </c>
      <c r="C30" s="132">
        <v>44726</v>
      </c>
      <c r="D30" s="133" t="s">
        <v>216</v>
      </c>
      <c r="E30" s="134">
        <v>240</v>
      </c>
      <c r="F30" s="135">
        <v>1</v>
      </c>
      <c r="G30" s="136">
        <v>2332000</v>
      </c>
      <c r="H30" s="136">
        <v>276.2</v>
      </c>
      <c r="I30" s="137">
        <v>1</v>
      </c>
      <c r="J30" s="136">
        <v>118.4</v>
      </c>
      <c r="K30" s="138">
        <v>971700</v>
      </c>
      <c r="L30" s="139" t="s">
        <v>217</v>
      </c>
      <c r="M30" s="140">
        <v>240</v>
      </c>
      <c r="N30" s="140">
        <v>5</v>
      </c>
      <c r="O30" s="136">
        <v>62080</v>
      </c>
      <c r="P30" s="135">
        <v>1</v>
      </c>
      <c r="Q30" s="138">
        <v>26620</v>
      </c>
      <c r="R30" s="143"/>
      <c r="S30" s="144" t="s">
        <v>225</v>
      </c>
      <c r="T30" s="128"/>
    </row>
    <row r="31" spans="1:20" ht="21" thickBot="1" x14ac:dyDescent="0.25">
      <c r="A31" s="145" t="s">
        <v>205</v>
      </c>
      <c r="B31" s="145" t="s">
        <v>226</v>
      </c>
      <c r="C31" s="146">
        <v>44726</v>
      </c>
      <c r="D31" s="147" t="s">
        <v>213</v>
      </c>
      <c r="E31" s="148">
        <v>240</v>
      </c>
      <c r="F31" s="149">
        <v>1</v>
      </c>
      <c r="G31" s="150">
        <v>3741000</v>
      </c>
      <c r="H31" s="150">
        <v>199.9</v>
      </c>
      <c r="I31" s="151">
        <v>1</v>
      </c>
      <c r="J31" s="150">
        <v>53.43</v>
      </c>
      <c r="K31" s="152">
        <v>1559000</v>
      </c>
      <c r="L31" s="153" t="s">
        <v>222</v>
      </c>
      <c r="M31" s="154">
        <v>240</v>
      </c>
      <c r="N31" s="154">
        <v>5</v>
      </c>
      <c r="O31" s="150">
        <v>49970</v>
      </c>
      <c r="P31" s="149">
        <v>1</v>
      </c>
      <c r="Q31" s="152">
        <v>13360</v>
      </c>
      <c r="R31" s="155"/>
      <c r="S31" s="156" t="s">
        <v>227</v>
      </c>
      <c r="T31" s="128"/>
    </row>
    <row r="32" spans="1:20" x14ac:dyDescent="0.2">
      <c r="A32" s="157"/>
      <c r="B32" s="157"/>
      <c r="C32" s="158"/>
      <c r="D32" s="159"/>
      <c r="E32" s="160"/>
      <c r="F32" s="161"/>
      <c r="G32" s="162"/>
      <c r="H32" s="162"/>
      <c r="I32" s="163"/>
      <c r="J32" s="162"/>
      <c r="K32" s="164"/>
      <c r="L32" s="165"/>
      <c r="M32" s="166"/>
      <c r="N32" s="166"/>
      <c r="O32" s="162"/>
      <c r="P32" s="161"/>
      <c r="Q32" s="164"/>
      <c r="R32" s="167"/>
      <c r="S32" s="168"/>
      <c r="T32" s="128"/>
    </row>
    <row r="33" spans="1:20" x14ac:dyDescent="0.2">
      <c r="A33" s="131" t="s">
        <v>228</v>
      </c>
      <c r="B33" s="131" t="s">
        <v>206</v>
      </c>
      <c r="C33" s="132">
        <v>44729</v>
      </c>
      <c r="D33" s="133" t="s">
        <v>207</v>
      </c>
      <c r="E33" s="134">
        <v>240</v>
      </c>
      <c r="F33" s="135">
        <v>1</v>
      </c>
      <c r="G33" s="136">
        <v>5720000</v>
      </c>
      <c r="H33" s="136">
        <v>633.6</v>
      </c>
      <c r="I33" s="137">
        <v>1</v>
      </c>
      <c r="J33" s="136">
        <v>110.8</v>
      </c>
      <c r="K33" s="138">
        <v>2383000</v>
      </c>
      <c r="L33" s="139" t="s">
        <v>222</v>
      </c>
      <c r="M33" s="140">
        <v>240</v>
      </c>
      <c r="N33" s="140">
        <v>15</v>
      </c>
      <c r="O33" s="136">
        <v>258800</v>
      </c>
      <c r="P33" s="135">
        <v>1</v>
      </c>
      <c r="Q33" s="138">
        <v>45240</v>
      </c>
      <c r="R33" s="141">
        <v>100000000</v>
      </c>
      <c r="S33" s="142" t="s">
        <v>229</v>
      </c>
      <c r="T33" s="128"/>
    </row>
    <row r="34" spans="1:20" x14ac:dyDescent="0.2">
      <c r="A34" s="131" t="s">
        <v>228</v>
      </c>
      <c r="B34" s="131" t="s">
        <v>210</v>
      </c>
      <c r="C34" s="132">
        <v>44729</v>
      </c>
      <c r="D34" s="133" t="s">
        <v>207</v>
      </c>
      <c r="E34" s="134">
        <v>240</v>
      </c>
      <c r="F34" s="135">
        <v>1</v>
      </c>
      <c r="G34" s="136">
        <v>4394000</v>
      </c>
      <c r="H34" s="136">
        <v>702.5</v>
      </c>
      <c r="I34" s="137">
        <v>1</v>
      </c>
      <c r="J34" s="136">
        <v>159.9</v>
      </c>
      <c r="K34" s="138">
        <v>1831000</v>
      </c>
      <c r="L34" s="139" t="s">
        <v>208</v>
      </c>
      <c r="M34" s="140">
        <v>240</v>
      </c>
      <c r="N34" s="140">
        <v>5</v>
      </c>
      <c r="O34" s="136">
        <v>31850</v>
      </c>
      <c r="P34" s="135">
        <v>1</v>
      </c>
      <c r="Q34" s="138">
        <v>7249</v>
      </c>
      <c r="R34" s="143"/>
      <c r="S34" s="144" t="s">
        <v>230</v>
      </c>
      <c r="T34" s="128"/>
    </row>
    <row r="35" spans="1:20" x14ac:dyDescent="0.2">
      <c r="A35" s="131" t="s">
        <v>228</v>
      </c>
      <c r="B35" s="131" t="s">
        <v>212</v>
      </c>
      <c r="C35" s="132">
        <v>44729</v>
      </c>
      <c r="D35" s="133" t="s">
        <v>213</v>
      </c>
      <c r="E35" s="134">
        <v>240</v>
      </c>
      <c r="F35" s="135">
        <v>10</v>
      </c>
      <c r="G35" s="136">
        <v>41670000</v>
      </c>
      <c r="H35" s="136">
        <v>24080</v>
      </c>
      <c r="I35" s="137">
        <v>1</v>
      </c>
      <c r="J35" s="136">
        <v>577.9</v>
      </c>
      <c r="K35" s="138">
        <v>1736000</v>
      </c>
      <c r="L35" s="139" t="s">
        <v>208</v>
      </c>
      <c r="M35" s="140">
        <v>240</v>
      </c>
      <c r="N35" s="140">
        <v>5</v>
      </c>
      <c r="O35" s="136">
        <v>249900</v>
      </c>
      <c r="P35" s="135">
        <v>1</v>
      </c>
      <c r="Q35" s="138">
        <v>5997</v>
      </c>
      <c r="R35" s="143"/>
      <c r="S35" s="144" t="s">
        <v>231</v>
      </c>
      <c r="T35" s="128"/>
    </row>
    <row r="36" spans="1:20" x14ac:dyDescent="0.2">
      <c r="A36" s="131" t="s">
        <v>228</v>
      </c>
      <c r="B36" s="131" t="s">
        <v>215</v>
      </c>
      <c r="C36" s="132">
        <v>44729</v>
      </c>
      <c r="D36" s="133" t="s">
        <v>207</v>
      </c>
      <c r="E36" s="134">
        <v>240</v>
      </c>
      <c r="F36" s="135">
        <v>1</v>
      </c>
      <c r="G36" s="136">
        <v>2935000</v>
      </c>
      <c r="H36" s="136">
        <v>18220</v>
      </c>
      <c r="I36" s="137">
        <v>1</v>
      </c>
      <c r="J36" s="136">
        <v>6208</v>
      </c>
      <c r="K36" s="138">
        <v>1223000</v>
      </c>
      <c r="L36" s="139" t="s">
        <v>208</v>
      </c>
      <c r="M36" s="140">
        <v>240</v>
      </c>
      <c r="N36" s="140">
        <v>5</v>
      </c>
      <c r="O36" s="136">
        <v>2099000</v>
      </c>
      <c r="P36" s="135">
        <v>1</v>
      </c>
      <c r="Q36" s="138">
        <v>715200</v>
      </c>
      <c r="R36" s="143"/>
      <c r="S36" s="144" t="s">
        <v>232</v>
      </c>
      <c r="T36" s="128"/>
    </row>
    <row r="37" spans="1:20" x14ac:dyDescent="0.2">
      <c r="A37" s="131" t="s">
        <v>228</v>
      </c>
      <c r="B37" s="131" t="s">
        <v>219</v>
      </c>
      <c r="C37" s="132">
        <v>44729</v>
      </c>
      <c r="D37" s="133" t="s">
        <v>216</v>
      </c>
      <c r="E37" s="134">
        <v>240</v>
      </c>
      <c r="F37" s="135">
        <v>1</v>
      </c>
      <c r="G37" s="136">
        <v>3186000</v>
      </c>
      <c r="H37" s="136">
        <v>55.26</v>
      </c>
      <c r="I37" s="137">
        <v>0.9</v>
      </c>
      <c r="J37" s="136">
        <v>17.34</v>
      </c>
      <c r="K37" s="138">
        <v>1328000</v>
      </c>
      <c r="L37" s="139" t="s">
        <v>217</v>
      </c>
      <c r="M37" s="140">
        <v>240</v>
      </c>
      <c r="N37" s="140">
        <v>5</v>
      </c>
      <c r="O37" s="136">
        <v>11740</v>
      </c>
      <c r="P37" s="135">
        <v>1</v>
      </c>
      <c r="Q37" s="138">
        <v>3685</v>
      </c>
      <c r="R37" s="143"/>
      <c r="S37" s="144" t="s">
        <v>233</v>
      </c>
      <c r="T37" s="128"/>
    </row>
    <row r="38" spans="1:20" x14ac:dyDescent="0.2">
      <c r="A38" s="131" t="s">
        <v>228</v>
      </c>
      <c r="B38" s="131" t="s">
        <v>221</v>
      </c>
      <c r="C38" s="132">
        <v>44729</v>
      </c>
      <c r="D38" s="133" t="s">
        <v>216</v>
      </c>
      <c r="E38" s="134">
        <v>240</v>
      </c>
      <c r="F38" s="135">
        <v>1</v>
      </c>
      <c r="G38" s="136">
        <v>2684000</v>
      </c>
      <c r="H38" s="136">
        <v>27090</v>
      </c>
      <c r="I38" s="137">
        <v>1</v>
      </c>
      <c r="J38" s="136">
        <v>10090</v>
      </c>
      <c r="K38" s="138">
        <v>1118000</v>
      </c>
      <c r="L38" s="139" t="s">
        <v>222</v>
      </c>
      <c r="M38" s="140">
        <v>240</v>
      </c>
      <c r="N38" s="140">
        <v>25</v>
      </c>
      <c r="O38" s="136">
        <v>13920000</v>
      </c>
      <c r="P38" s="135">
        <v>1</v>
      </c>
      <c r="Q38" s="138">
        <v>5186000</v>
      </c>
      <c r="R38" s="143"/>
      <c r="S38" s="144" t="s">
        <v>234</v>
      </c>
      <c r="T38" s="128"/>
    </row>
    <row r="39" spans="1:20" x14ac:dyDescent="0.2">
      <c r="A39" s="131" t="s">
        <v>228</v>
      </c>
      <c r="B39" s="131" t="s">
        <v>224</v>
      </c>
      <c r="C39" s="132">
        <v>44729</v>
      </c>
      <c r="D39" s="133" t="s">
        <v>216</v>
      </c>
      <c r="E39" s="134">
        <v>240</v>
      </c>
      <c r="F39" s="135">
        <v>1</v>
      </c>
      <c r="G39" s="136">
        <v>2265000</v>
      </c>
      <c r="H39" s="136">
        <v>55.26</v>
      </c>
      <c r="I39" s="137">
        <v>0.9</v>
      </c>
      <c r="J39" s="136">
        <v>24.4</v>
      </c>
      <c r="K39" s="138">
        <v>943800</v>
      </c>
      <c r="L39" s="139" t="s">
        <v>217</v>
      </c>
      <c r="M39" s="140">
        <v>240</v>
      </c>
      <c r="N39" s="140">
        <v>5</v>
      </c>
      <c r="O39" s="136">
        <v>15460</v>
      </c>
      <c r="P39" s="135">
        <v>1</v>
      </c>
      <c r="Q39" s="138">
        <v>6826</v>
      </c>
      <c r="R39" s="143"/>
      <c r="S39" s="144" t="s">
        <v>235</v>
      </c>
      <c r="T39" s="128"/>
    </row>
    <row r="40" spans="1:20" ht="21" thickBot="1" x14ac:dyDescent="0.25">
      <c r="A40" s="145" t="s">
        <v>228</v>
      </c>
      <c r="B40" s="145" t="s">
        <v>226</v>
      </c>
      <c r="C40" s="146">
        <v>44729</v>
      </c>
      <c r="D40" s="147" t="s">
        <v>213</v>
      </c>
      <c r="E40" s="148">
        <v>240</v>
      </c>
      <c r="F40" s="149">
        <v>1</v>
      </c>
      <c r="G40" s="150">
        <v>3320000</v>
      </c>
      <c r="H40" s="150">
        <v>21.99</v>
      </c>
      <c r="I40" s="151">
        <v>0.6</v>
      </c>
      <c r="J40" s="150">
        <v>6.6230000000000002</v>
      </c>
      <c r="K40" s="152">
        <v>1383000</v>
      </c>
      <c r="L40" s="153" t="s">
        <v>222</v>
      </c>
      <c r="M40" s="154">
        <v>240</v>
      </c>
      <c r="N40" s="154">
        <v>5</v>
      </c>
      <c r="O40" s="150">
        <v>18070</v>
      </c>
      <c r="P40" s="149">
        <v>1</v>
      </c>
      <c r="Q40" s="152">
        <v>5443</v>
      </c>
      <c r="R40" s="155"/>
      <c r="S40" s="156" t="s">
        <v>236</v>
      </c>
      <c r="T40" s="128"/>
    </row>
    <row r="41" spans="1:20" x14ac:dyDescent="0.2">
      <c r="A41" s="157"/>
      <c r="B41" s="157"/>
      <c r="C41" s="158"/>
      <c r="D41" s="159"/>
      <c r="E41" s="160"/>
      <c r="F41" s="161"/>
      <c r="G41" s="162"/>
      <c r="H41" s="162"/>
      <c r="I41" s="163"/>
      <c r="J41" s="162"/>
      <c r="K41" s="164"/>
      <c r="L41" s="165"/>
      <c r="M41" s="166"/>
      <c r="N41" s="166"/>
      <c r="O41" s="162"/>
      <c r="P41" s="161"/>
      <c r="Q41" s="164"/>
      <c r="R41" s="167"/>
      <c r="S41" s="168"/>
      <c r="T41" s="128"/>
    </row>
    <row r="42" spans="1:20" x14ac:dyDescent="0.2">
      <c r="A42" s="131" t="s">
        <v>237</v>
      </c>
      <c r="B42" s="131" t="s">
        <v>206</v>
      </c>
      <c r="C42" s="132">
        <v>44740</v>
      </c>
      <c r="D42" s="133" t="s">
        <v>207</v>
      </c>
      <c r="E42" s="134">
        <v>240</v>
      </c>
      <c r="F42" s="135">
        <v>1</v>
      </c>
      <c r="G42" s="136">
        <v>5247000</v>
      </c>
      <c r="H42" s="136">
        <v>2559</v>
      </c>
      <c r="I42" s="137">
        <v>1</v>
      </c>
      <c r="J42" s="136">
        <v>487.7</v>
      </c>
      <c r="K42" s="138">
        <v>2186000</v>
      </c>
      <c r="L42" s="139" t="s">
        <v>208</v>
      </c>
      <c r="M42" s="140">
        <v>240</v>
      </c>
      <c r="N42" s="140">
        <v>5</v>
      </c>
      <c r="O42" s="136">
        <v>105700</v>
      </c>
      <c r="P42" s="135">
        <v>1</v>
      </c>
      <c r="Q42" s="138">
        <v>20140</v>
      </c>
      <c r="R42" s="141">
        <v>40000000</v>
      </c>
      <c r="S42" s="142" t="s">
        <v>238</v>
      </c>
      <c r="T42" s="128"/>
    </row>
    <row r="43" spans="1:20" x14ac:dyDescent="0.2">
      <c r="A43" s="131" t="s">
        <v>237</v>
      </c>
      <c r="B43" s="131" t="s">
        <v>210</v>
      </c>
      <c r="C43" s="132">
        <v>44740</v>
      </c>
      <c r="D43" s="133" t="s">
        <v>207</v>
      </c>
      <c r="E43" s="134">
        <v>240</v>
      </c>
      <c r="F43" s="135">
        <v>1</v>
      </c>
      <c r="G43" s="136">
        <v>6686000</v>
      </c>
      <c r="H43" s="136">
        <v>7044</v>
      </c>
      <c r="I43" s="137">
        <v>1</v>
      </c>
      <c r="J43" s="136">
        <v>1054</v>
      </c>
      <c r="K43" s="138">
        <v>2786000</v>
      </c>
      <c r="L43" s="139" t="s">
        <v>208</v>
      </c>
      <c r="M43" s="140">
        <v>240</v>
      </c>
      <c r="N43" s="140">
        <v>5</v>
      </c>
      <c r="O43" s="136">
        <v>395300</v>
      </c>
      <c r="P43" s="135">
        <v>1</v>
      </c>
      <c r="Q43" s="138">
        <v>59120</v>
      </c>
      <c r="R43" s="143"/>
      <c r="S43" s="144" t="s">
        <v>239</v>
      </c>
      <c r="T43" s="128"/>
    </row>
    <row r="44" spans="1:20" x14ac:dyDescent="0.2">
      <c r="A44" s="131" t="s">
        <v>237</v>
      </c>
      <c r="B44" s="131" t="s">
        <v>212</v>
      </c>
      <c r="C44" s="132">
        <v>44740</v>
      </c>
      <c r="D44" s="133" t="s">
        <v>213</v>
      </c>
      <c r="E44" s="134">
        <v>240</v>
      </c>
      <c r="F44" s="135">
        <v>10</v>
      </c>
      <c r="G44" s="136">
        <v>53410000</v>
      </c>
      <c r="H44" s="136">
        <v>120800</v>
      </c>
      <c r="I44" s="137">
        <v>1</v>
      </c>
      <c r="J44" s="136">
        <v>2262</v>
      </c>
      <c r="K44" s="138">
        <v>2225000</v>
      </c>
      <c r="L44" s="139" t="s">
        <v>208</v>
      </c>
      <c r="M44" s="140">
        <v>240</v>
      </c>
      <c r="N44" s="140">
        <v>5</v>
      </c>
      <c r="O44" s="136">
        <v>583300</v>
      </c>
      <c r="P44" s="135">
        <v>1</v>
      </c>
      <c r="Q44" s="138">
        <v>10920</v>
      </c>
      <c r="R44" s="143"/>
      <c r="S44" s="144" t="s">
        <v>240</v>
      </c>
      <c r="T44" s="128"/>
    </row>
    <row r="45" spans="1:20" x14ac:dyDescent="0.2">
      <c r="A45" s="131" t="s">
        <v>237</v>
      </c>
      <c r="B45" s="131" t="s">
        <v>215</v>
      </c>
      <c r="C45" s="132">
        <v>44740</v>
      </c>
      <c r="D45" s="133" t="s">
        <v>207</v>
      </c>
      <c r="E45" s="134">
        <v>240</v>
      </c>
      <c r="F45" s="135">
        <v>1</v>
      </c>
      <c r="G45" s="136">
        <v>2608000</v>
      </c>
      <c r="H45" s="136">
        <v>29680</v>
      </c>
      <c r="I45" s="137">
        <v>1</v>
      </c>
      <c r="J45" s="136">
        <v>11380</v>
      </c>
      <c r="K45" s="138">
        <v>1087000</v>
      </c>
      <c r="L45" s="139" t="s">
        <v>208</v>
      </c>
      <c r="M45" s="140">
        <v>240</v>
      </c>
      <c r="N45" s="140">
        <v>5</v>
      </c>
      <c r="O45" s="136">
        <v>2823000</v>
      </c>
      <c r="P45" s="135">
        <v>1</v>
      </c>
      <c r="Q45" s="138">
        <v>1082000</v>
      </c>
      <c r="R45" s="143"/>
      <c r="S45" s="144" t="s">
        <v>241</v>
      </c>
      <c r="T45" s="128"/>
    </row>
    <row r="46" spans="1:20" x14ac:dyDescent="0.2">
      <c r="A46" s="131" t="s">
        <v>237</v>
      </c>
      <c r="B46" s="131" t="s">
        <v>219</v>
      </c>
      <c r="C46" s="132">
        <v>44740</v>
      </c>
      <c r="D46" s="133" t="s">
        <v>216</v>
      </c>
      <c r="E46" s="134">
        <v>240</v>
      </c>
      <c r="F46" s="135">
        <v>1</v>
      </c>
      <c r="G46" s="136">
        <v>6308000</v>
      </c>
      <c r="H46" s="136">
        <v>1838</v>
      </c>
      <c r="I46" s="137">
        <v>1</v>
      </c>
      <c r="J46" s="136">
        <v>291.39999999999998</v>
      </c>
      <c r="K46" s="138">
        <v>2628000</v>
      </c>
      <c r="L46" s="139" t="s">
        <v>217</v>
      </c>
      <c r="M46" s="140">
        <v>240</v>
      </c>
      <c r="N46" s="140">
        <v>5</v>
      </c>
      <c r="O46" s="136">
        <v>232100</v>
      </c>
      <c r="P46" s="135">
        <v>1</v>
      </c>
      <c r="Q46" s="138">
        <v>36790</v>
      </c>
      <c r="R46" s="143"/>
      <c r="S46" s="144" t="s">
        <v>242</v>
      </c>
      <c r="T46" s="128"/>
    </row>
    <row r="47" spans="1:20" x14ac:dyDescent="0.2">
      <c r="A47" s="131" t="s">
        <v>237</v>
      </c>
      <c r="B47" s="131" t="s">
        <v>221</v>
      </c>
      <c r="C47" s="132">
        <v>44740</v>
      </c>
      <c r="D47" s="133" t="s">
        <v>216</v>
      </c>
      <c r="E47" s="134">
        <v>240</v>
      </c>
      <c r="F47" s="135">
        <v>1</v>
      </c>
      <c r="G47" s="136">
        <v>2216000</v>
      </c>
      <c r="H47" s="136">
        <v>58930</v>
      </c>
      <c r="I47" s="137">
        <v>1</v>
      </c>
      <c r="J47" s="136">
        <v>26590</v>
      </c>
      <c r="K47" s="138">
        <v>923300</v>
      </c>
      <c r="L47" s="139" t="s">
        <v>222</v>
      </c>
      <c r="M47" s="140">
        <v>240</v>
      </c>
      <c r="N47" s="140">
        <v>25</v>
      </c>
      <c r="O47" s="136">
        <v>17700000</v>
      </c>
      <c r="P47" s="135">
        <v>1</v>
      </c>
      <c r="Q47" s="138">
        <v>7987000</v>
      </c>
      <c r="R47" s="143"/>
      <c r="S47" s="144" t="s">
        <v>243</v>
      </c>
      <c r="T47" s="128"/>
    </row>
    <row r="48" spans="1:20" x14ac:dyDescent="0.2">
      <c r="A48" s="131" t="s">
        <v>237</v>
      </c>
      <c r="B48" s="131" t="s">
        <v>224</v>
      </c>
      <c r="C48" s="132">
        <v>44740</v>
      </c>
      <c r="D48" s="133" t="s">
        <v>216</v>
      </c>
      <c r="E48" s="134">
        <v>240</v>
      </c>
      <c r="F48" s="135">
        <v>1</v>
      </c>
      <c r="G48" s="136">
        <v>2625000</v>
      </c>
      <c r="H48" s="136">
        <v>1487</v>
      </c>
      <c r="I48" s="137">
        <v>1</v>
      </c>
      <c r="J48" s="136">
        <v>566.5</v>
      </c>
      <c r="K48" s="138">
        <v>1094000</v>
      </c>
      <c r="L48" s="139" t="s">
        <v>217</v>
      </c>
      <c r="M48" s="140">
        <v>240</v>
      </c>
      <c r="N48" s="140">
        <v>5</v>
      </c>
      <c r="O48" s="136">
        <v>836000</v>
      </c>
      <c r="P48" s="135">
        <v>1</v>
      </c>
      <c r="Q48" s="138">
        <v>318500</v>
      </c>
      <c r="R48" s="143"/>
      <c r="S48" s="144" t="s">
        <v>244</v>
      </c>
      <c r="T48" s="128"/>
    </row>
    <row r="49" spans="1:20" ht="21" thickBot="1" x14ac:dyDescent="0.25">
      <c r="A49" s="145" t="s">
        <v>237</v>
      </c>
      <c r="B49" s="145" t="s">
        <v>226</v>
      </c>
      <c r="C49" s="146">
        <v>44740</v>
      </c>
      <c r="D49" s="147" t="s">
        <v>216</v>
      </c>
      <c r="E49" s="148">
        <v>240</v>
      </c>
      <c r="F49" s="149">
        <v>1</v>
      </c>
      <c r="G49" s="150">
        <v>4497000</v>
      </c>
      <c r="H49" s="150">
        <v>634.29999999999995</v>
      </c>
      <c r="I49" s="151">
        <v>1</v>
      </c>
      <c r="J49" s="150">
        <v>141</v>
      </c>
      <c r="K49" s="152">
        <v>1874000</v>
      </c>
      <c r="L49" s="153" t="s">
        <v>217</v>
      </c>
      <c r="M49" s="154">
        <v>240</v>
      </c>
      <c r="N49" s="154">
        <v>5</v>
      </c>
      <c r="O49" s="150">
        <v>179100</v>
      </c>
      <c r="P49" s="149">
        <v>1</v>
      </c>
      <c r="Q49" s="152">
        <v>39830</v>
      </c>
      <c r="R49" s="155"/>
      <c r="S49" s="156" t="s">
        <v>245</v>
      </c>
      <c r="T49" s="128"/>
    </row>
    <row r="50" spans="1:20" x14ac:dyDescent="0.2">
      <c r="A50" s="157"/>
      <c r="B50" s="157"/>
      <c r="C50" s="158"/>
      <c r="D50" s="159"/>
      <c r="E50" s="160"/>
      <c r="F50" s="161"/>
      <c r="G50" s="162"/>
      <c r="H50" s="162"/>
      <c r="I50" s="163"/>
      <c r="J50" s="162"/>
      <c r="K50" s="164"/>
      <c r="L50" s="165"/>
      <c r="M50" s="166"/>
      <c r="N50" s="166"/>
      <c r="O50" s="162"/>
      <c r="P50" s="161"/>
      <c r="Q50" s="164"/>
      <c r="R50" s="167"/>
      <c r="S50" s="168"/>
      <c r="T50" s="128"/>
    </row>
    <row r="51" spans="1:20" x14ac:dyDescent="0.2">
      <c r="A51" s="131" t="s">
        <v>246</v>
      </c>
      <c r="B51" s="131" t="s">
        <v>206</v>
      </c>
      <c r="C51" s="132">
        <v>44747</v>
      </c>
      <c r="D51" s="133" t="s">
        <v>207</v>
      </c>
      <c r="E51" s="134">
        <v>240</v>
      </c>
      <c r="F51" s="135">
        <v>1</v>
      </c>
      <c r="G51" s="136">
        <v>7919000</v>
      </c>
      <c r="H51" s="136">
        <v>5171</v>
      </c>
      <c r="I51" s="137">
        <v>1</v>
      </c>
      <c r="J51" s="136">
        <v>653</v>
      </c>
      <c r="K51" s="138">
        <v>3300000</v>
      </c>
      <c r="L51" s="139" t="s">
        <v>208</v>
      </c>
      <c r="M51" s="140">
        <v>240</v>
      </c>
      <c r="N51" s="140">
        <v>5</v>
      </c>
      <c r="O51" s="136">
        <v>25590</v>
      </c>
      <c r="P51" s="135">
        <v>1</v>
      </c>
      <c r="Q51" s="138">
        <v>3231</v>
      </c>
      <c r="R51" s="141">
        <v>94000000</v>
      </c>
      <c r="S51" s="142" t="s">
        <v>247</v>
      </c>
      <c r="T51" s="128"/>
    </row>
    <row r="52" spans="1:20" x14ac:dyDescent="0.2">
      <c r="A52" s="131" t="s">
        <v>246</v>
      </c>
      <c r="B52" s="131" t="s">
        <v>210</v>
      </c>
      <c r="C52" s="132">
        <v>44747</v>
      </c>
      <c r="D52" s="133" t="s">
        <v>207</v>
      </c>
      <c r="E52" s="134">
        <v>240</v>
      </c>
      <c r="F52" s="135">
        <v>1</v>
      </c>
      <c r="G52" s="136">
        <v>5549000</v>
      </c>
      <c r="H52" s="136">
        <v>1858</v>
      </c>
      <c r="I52" s="137">
        <v>1</v>
      </c>
      <c r="J52" s="136">
        <v>334.8</v>
      </c>
      <c r="K52" s="138">
        <v>2312000</v>
      </c>
      <c r="L52" s="139" t="s">
        <v>208</v>
      </c>
      <c r="M52" s="140">
        <v>240</v>
      </c>
      <c r="N52" s="140">
        <v>5</v>
      </c>
      <c r="O52" s="136">
        <v>33560</v>
      </c>
      <c r="P52" s="135">
        <v>1</v>
      </c>
      <c r="Q52" s="138">
        <v>6048</v>
      </c>
      <c r="R52" s="143"/>
      <c r="S52" s="144" t="s">
        <v>248</v>
      </c>
      <c r="T52" s="128"/>
    </row>
    <row r="53" spans="1:20" x14ac:dyDescent="0.2">
      <c r="A53" s="131" t="s">
        <v>246</v>
      </c>
      <c r="B53" s="131" t="s">
        <v>212</v>
      </c>
      <c r="C53" s="132">
        <v>44747</v>
      </c>
      <c r="D53" s="133" t="s">
        <v>213</v>
      </c>
      <c r="E53" s="134">
        <v>240</v>
      </c>
      <c r="F53" s="135">
        <v>10</v>
      </c>
      <c r="G53" s="136">
        <v>62350000</v>
      </c>
      <c r="H53" s="136">
        <v>52990</v>
      </c>
      <c r="I53" s="137">
        <v>1</v>
      </c>
      <c r="J53" s="136">
        <v>849.9</v>
      </c>
      <c r="K53" s="138">
        <v>2598000</v>
      </c>
      <c r="L53" s="139" t="s">
        <v>249</v>
      </c>
      <c r="M53" s="140">
        <v>240</v>
      </c>
      <c r="N53" s="140">
        <v>1</v>
      </c>
      <c r="O53" s="136">
        <v>107500</v>
      </c>
      <c r="P53" s="135">
        <v>1</v>
      </c>
      <c r="Q53" s="138">
        <v>1724</v>
      </c>
      <c r="R53" s="143"/>
      <c r="S53" s="144" t="s">
        <v>250</v>
      </c>
      <c r="T53" s="128"/>
    </row>
    <row r="54" spans="1:20" x14ac:dyDescent="0.2">
      <c r="A54" s="131" t="s">
        <v>246</v>
      </c>
      <c r="B54" s="131" t="s">
        <v>215</v>
      </c>
      <c r="C54" s="132">
        <v>44747</v>
      </c>
      <c r="D54" s="133" t="s">
        <v>207</v>
      </c>
      <c r="E54" s="134">
        <v>240</v>
      </c>
      <c r="F54" s="135">
        <v>1</v>
      </c>
      <c r="G54" s="136">
        <v>3160000</v>
      </c>
      <c r="H54" s="136">
        <v>15790</v>
      </c>
      <c r="I54" s="137">
        <v>1</v>
      </c>
      <c r="J54" s="136">
        <v>4997</v>
      </c>
      <c r="K54" s="138">
        <v>1317000</v>
      </c>
      <c r="L54" s="139" t="s">
        <v>208</v>
      </c>
      <c r="M54" s="140">
        <v>240</v>
      </c>
      <c r="N54" s="140">
        <v>5</v>
      </c>
      <c r="O54" s="136">
        <v>1296000</v>
      </c>
      <c r="P54" s="135">
        <v>1</v>
      </c>
      <c r="Q54" s="138">
        <v>410100</v>
      </c>
      <c r="R54" s="143"/>
      <c r="S54" s="144" t="s">
        <v>251</v>
      </c>
      <c r="T54" s="128"/>
    </row>
    <row r="55" spans="1:20" x14ac:dyDescent="0.2">
      <c r="A55" s="131" t="s">
        <v>246</v>
      </c>
      <c r="B55" s="131" t="s">
        <v>219</v>
      </c>
      <c r="C55" s="132">
        <v>44747</v>
      </c>
      <c r="D55" s="133" t="s">
        <v>216</v>
      </c>
      <c r="E55" s="134">
        <v>240</v>
      </c>
      <c r="F55" s="135">
        <v>1</v>
      </c>
      <c r="G55" s="136">
        <v>10300000</v>
      </c>
      <c r="H55" s="136">
        <v>181.2</v>
      </c>
      <c r="I55" s="137">
        <v>1</v>
      </c>
      <c r="J55" s="136">
        <v>17.59</v>
      </c>
      <c r="K55" s="138">
        <v>4292000</v>
      </c>
      <c r="L55" s="139" t="s">
        <v>217</v>
      </c>
      <c r="M55" s="140">
        <v>240</v>
      </c>
      <c r="N55" s="140">
        <v>5</v>
      </c>
      <c r="O55" s="136">
        <v>93120</v>
      </c>
      <c r="P55" s="135">
        <v>1</v>
      </c>
      <c r="Q55" s="138">
        <v>9041</v>
      </c>
      <c r="R55" s="143"/>
      <c r="S55" s="144" t="s">
        <v>252</v>
      </c>
      <c r="T55" s="128"/>
    </row>
    <row r="56" spans="1:20" x14ac:dyDescent="0.2">
      <c r="A56" s="131" t="s">
        <v>246</v>
      </c>
      <c r="B56" s="131" t="s">
        <v>221</v>
      </c>
      <c r="C56" s="132">
        <v>44747</v>
      </c>
      <c r="D56" s="133" t="s">
        <v>216</v>
      </c>
      <c r="E56" s="134">
        <v>240</v>
      </c>
      <c r="F56" s="135">
        <v>1</v>
      </c>
      <c r="G56" s="136">
        <v>1596000</v>
      </c>
      <c r="H56" s="136">
        <v>19670</v>
      </c>
      <c r="I56" s="137">
        <v>1</v>
      </c>
      <c r="J56" s="136">
        <v>12320</v>
      </c>
      <c r="K56" s="138">
        <v>665000</v>
      </c>
      <c r="L56" s="139" t="s">
        <v>217</v>
      </c>
      <c r="M56" s="140">
        <v>240</v>
      </c>
      <c r="N56" s="140">
        <v>5</v>
      </c>
      <c r="O56" s="136">
        <v>5094000</v>
      </c>
      <c r="P56" s="135">
        <v>1</v>
      </c>
      <c r="Q56" s="138">
        <v>3192000</v>
      </c>
      <c r="R56" s="143"/>
      <c r="S56" s="144" t="s">
        <v>253</v>
      </c>
      <c r="T56" s="128"/>
    </row>
    <row r="57" spans="1:20" x14ac:dyDescent="0.2">
      <c r="A57" s="131" t="s">
        <v>246</v>
      </c>
      <c r="B57" s="131" t="s">
        <v>224</v>
      </c>
      <c r="C57" s="132">
        <v>44747</v>
      </c>
      <c r="D57" s="133" t="s">
        <v>216</v>
      </c>
      <c r="E57" s="134">
        <v>240</v>
      </c>
      <c r="F57" s="135">
        <v>1</v>
      </c>
      <c r="G57" s="136">
        <v>3155000</v>
      </c>
      <c r="H57" s="136">
        <v>340.3</v>
      </c>
      <c r="I57" s="137">
        <v>1</v>
      </c>
      <c r="J57" s="136">
        <v>107.9</v>
      </c>
      <c r="K57" s="138">
        <v>1315000</v>
      </c>
      <c r="L57" s="139" t="s">
        <v>217</v>
      </c>
      <c r="M57" s="140">
        <v>240</v>
      </c>
      <c r="N57" s="140">
        <v>5</v>
      </c>
      <c r="O57" s="136">
        <v>122700</v>
      </c>
      <c r="P57" s="135">
        <v>1</v>
      </c>
      <c r="Q57" s="138">
        <v>38890</v>
      </c>
      <c r="R57" s="143"/>
      <c r="S57" s="144" t="s">
        <v>254</v>
      </c>
      <c r="T57" s="128"/>
    </row>
    <row r="58" spans="1:20" ht="21" thickBot="1" x14ac:dyDescent="0.25">
      <c r="A58" s="145" t="s">
        <v>246</v>
      </c>
      <c r="B58" s="145" t="s">
        <v>226</v>
      </c>
      <c r="C58" s="146">
        <v>44747</v>
      </c>
      <c r="D58" s="147" t="s">
        <v>216</v>
      </c>
      <c r="E58" s="148">
        <v>240</v>
      </c>
      <c r="F58" s="149">
        <v>1</v>
      </c>
      <c r="G58" s="150">
        <v>6136000</v>
      </c>
      <c r="H58" s="150">
        <v>1336</v>
      </c>
      <c r="I58" s="151">
        <v>1</v>
      </c>
      <c r="J58" s="150">
        <v>217.7</v>
      </c>
      <c r="K58" s="152">
        <v>2557000</v>
      </c>
      <c r="L58" s="153" t="s">
        <v>217</v>
      </c>
      <c r="M58" s="154">
        <v>240</v>
      </c>
      <c r="N58" s="154">
        <v>5</v>
      </c>
      <c r="O58" s="150">
        <v>791500</v>
      </c>
      <c r="P58" s="149">
        <v>1</v>
      </c>
      <c r="Q58" s="152">
        <v>129000</v>
      </c>
      <c r="R58" s="155"/>
      <c r="S58" s="156" t="s">
        <v>255</v>
      </c>
      <c r="T58" s="128"/>
    </row>
    <row r="59" spans="1:20" x14ac:dyDescent="0.2">
      <c r="A59" s="169"/>
      <c r="B59" s="169"/>
      <c r="C59" s="169"/>
      <c r="D59" s="169"/>
      <c r="E59" s="170"/>
      <c r="F59" s="169"/>
      <c r="G59" s="169"/>
      <c r="H59" s="169"/>
      <c r="I59" s="169"/>
      <c r="J59" s="169"/>
      <c r="K59" s="171"/>
      <c r="L59" s="170"/>
      <c r="M59" s="169"/>
      <c r="N59" s="169"/>
      <c r="O59" s="169"/>
      <c r="P59" s="169"/>
      <c r="Q59" s="171"/>
      <c r="R59" s="169"/>
      <c r="S59" s="169"/>
      <c r="T59" s="169"/>
    </row>
    <row r="60" spans="1:20" x14ac:dyDescent="0.2">
      <c r="A60" s="131" t="s">
        <v>256</v>
      </c>
      <c r="B60" s="131" t="s">
        <v>206</v>
      </c>
      <c r="C60" s="132">
        <v>44726</v>
      </c>
      <c r="D60" s="133" t="s">
        <v>207</v>
      </c>
      <c r="E60" s="134">
        <v>240</v>
      </c>
      <c r="F60" s="135">
        <v>1</v>
      </c>
      <c r="G60" s="136">
        <v>4842000</v>
      </c>
      <c r="H60" s="136">
        <v>9260</v>
      </c>
      <c r="I60" s="137">
        <v>1</v>
      </c>
      <c r="J60" s="136">
        <v>1912</v>
      </c>
      <c r="K60" s="138">
        <v>2018000</v>
      </c>
      <c r="L60" s="139" t="s">
        <v>208</v>
      </c>
      <c r="M60" s="140">
        <v>240</v>
      </c>
      <c r="N60" s="140">
        <v>5</v>
      </c>
      <c r="O60" s="136">
        <v>316700</v>
      </c>
      <c r="P60" s="135">
        <v>1</v>
      </c>
      <c r="Q60" s="138">
        <v>65410</v>
      </c>
      <c r="R60" s="141">
        <v>150000000</v>
      </c>
      <c r="S60" s="142" t="s">
        <v>257</v>
      </c>
      <c r="T60" s="128"/>
    </row>
    <row r="61" spans="1:20" x14ac:dyDescent="0.2">
      <c r="A61" s="131" t="s">
        <v>256</v>
      </c>
      <c r="B61" s="131" t="s">
        <v>210</v>
      </c>
      <c r="C61" s="132">
        <v>44726</v>
      </c>
      <c r="D61" s="133" t="s">
        <v>207</v>
      </c>
      <c r="E61" s="134">
        <v>240</v>
      </c>
      <c r="F61" s="135">
        <v>1</v>
      </c>
      <c r="G61" s="136">
        <v>3706000</v>
      </c>
      <c r="H61" s="136">
        <v>8926</v>
      </c>
      <c r="I61" s="137">
        <v>1</v>
      </c>
      <c r="J61" s="136">
        <v>2409</v>
      </c>
      <c r="K61" s="138">
        <v>1544000</v>
      </c>
      <c r="L61" s="139" t="s">
        <v>208</v>
      </c>
      <c r="M61" s="140">
        <v>240</v>
      </c>
      <c r="N61" s="140">
        <v>5</v>
      </c>
      <c r="O61" s="136">
        <v>869300</v>
      </c>
      <c r="P61" s="135">
        <v>1</v>
      </c>
      <c r="Q61" s="138">
        <v>234600</v>
      </c>
      <c r="R61" s="143"/>
      <c r="S61" s="144" t="s">
        <v>258</v>
      </c>
      <c r="T61" s="128"/>
    </row>
    <row r="62" spans="1:20" x14ac:dyDescent="0.2">
      <c r="A62" s="131" t="s">
        <v>256</v>
      </c>
      <c r="B62" s="131" t="s">
        <v>212</v>
      </c>
      <c r="C62" s="132">
        <v>44726</v>
      </c>
      <c r="D62" s="133" t="s">
        <v>213</v>
      </c>
      <c r="E62" s="134">
        <v>240</v>
      </c>
      <c r="F62" s="135">
        <v>10</v>
      </c>
      <c r="G62" s="136">
        <v>43700000</v>
      </c>
      <c r="H62" s="136">
        <v>85370</v>
      </c>
      <c r="I62" s="137">
        <v>1</v>
      </c>
      <c r="J62" s="136">
        <v>1954</v>
      </c>
      <c r="K62" s="138">
        <v>1821000</v>
      </c>
      <c r="L62" s="139" t="s">
        <v>222</v>
      </c>
      <c r="M62" s="140">
        <v>240</v>
      </c>
      <c r="N62" s="140">
        <v>15</v>
      </c>
      <c r="O62" s="136">
        <v>11690000</v>
      </c>
      <c r="P62" s="135">
        <v>1</v>
      </c>
      <c r="Q62" s="138">
        <v>267500</v>
      </c>
      <c r="R62" s="143"/>
      <c r="S62" s="144" t="s">
        <v>259</v>
      </c>
      <c r="T62" s="128"/>
    </row>
    <row r="63" spans="1:20" x14ac:dyDescent="0.2">
      <c r="A63" s="131" t="s">
        <v>256</v>
      </c>
      <c r="B63" s="131" t="s">
        <v>215</v>
      </c>
      <c r="C63" s="132">
        <v>44726</v>
      </c>
      <c r="D63" s="133" t="s">
        <v>216</v>
      </c>
      <c r="E63" s="134">
        <v>240</v>
      </c>
      <c r="F63" s="135">
        <v>1</v>
      </c>
      <c r="G63" s="136">
        <v>2646000</v>
      </c>
      <c r="H63" s="136">
        <v>11560</v>
      </c>
      <c r="I63" s="137">
        <v>1</v>
      </c>
      <c r="J63" s="136">
        <v>4369</v>
      </c>
      <c r="K63" s="138">
        <v>1103000</v>
      </c>
      <c r="L63" s="139" t="s">
        <v>217</v>
      </c>
      <c r="M63" s="140">
        <v>240</v>
      </c>
      <c r="N63" s="140">
        <v>5</v>
      </c>
      <c r="O63" s="136">
        <v>1190000</v>
      </c>
      <c r="P63" s="135">
        <v>1</v>
      </c>
      <c r="Q63" s="138">
        <v>449700</v>
      </c>
      <c r="R63" s="143"/>
      <c r="S63" s="144" t="s">
        <v>260</v>
      </c>
      <c r="T63" s="128"/>
    </row>
    <row r="64" spans="1:20" x14ac:dyDescent="0.2">
      <c r="A64" s="131" t="s">
        <v>256</v>
      </c>
      <c r="B64" s="131" t="s">
        <v>219</v>
      </c>
      <c r="C64" s="132">
        <v>44726</v>
      </c>
      <c r="D64" s="133" t="s">
        <v>216</v>
      </c>
      <c r="E64" s="134">
        <v>240</v>
      </c>
      <c r="F64" s="135">
        <v>1</v>
      </c>
      <c r="G64" s="136">
        <v>3140000</v>
      </c>
      <c r="H64" s="136">
        <v>1986</v>
      </c>
      <c r="I64" s="137">
        <v>1</v>
      </c>
      <c r="J64" s="136">
        <v>632.5</v>
      </c>
      <c r="K64" s="138">
        <v>1308000</v>
      </c>
      <c r="L64" s="139" t="s">
        <v>217</v>
      </c>
      <c r="M64" s="140">
        <v>240</v>
      </c>
      <c r="N64" s="140">
        <v>5</v>
      </c>
      <c r="O64" s="136">
        <v>183100</v>
      </c>
      <c r="P64" s="135">
        <v>1</v>
      </c>
      <c r="Q64" s="138">
        <v>58310</v>
      </c>
      <c r="R64" s="143"/>
      <c r="S64" s="144" t="s">
        <v>261</v>
      </c>
      <c r="T64" s="128"/>
    </row>
    <row r="65" spans="1:20" x14ac:dyDescent="0.2">
      <c r="A65" s="131" t="s">
        <v>256</v>
      </c>
      <c r="B65" s="131" t="s">
        <v>221</v>
      </c>
      <c r="C65" s="132">
        <v>44726</v>
      </c>
      <c r="D65" s="133" t="s">
        <v>213</v>
      </c>
      <c r="E65" s="134">
        <v>240</v>
      </c>
      <c r="F65" s="135">
        <v>10</v>
      </c>
      <c r="G65" s="136">
        <v>483500</v>
      </c>
      <c r="H65" s="136">
        <v>1580000</v>
      </c>
      <c r="I65" s="137">
        <v>1</v>
      </c>
      <c r="J65" s="136">
        <v>3268000</v>
      </c>
      <c r="K65" s="138">
        <v>20150</v>
      </c>
      <c r="L65" s="139" t="s">
        <v>262</v>
      </c>
      <c r="M65" s="140">
        <v>240</v>
      </c>
      <c r="N65" s="140">
        <v>100</v>
      </c>
      <c r="O65" s="136">
        <v>462600000</v>
      </c>
      <c r="P65" s="135">
        <v>1</v>
      </c>
      <c r="Q65" s="138">
        <v>956800000</v>
      </c>
      <c r="R65" s="143"/>
      <c r="S65" s="144" t="s">
        <v>263</v>
      </c>
      <c r="T65" s="128"/>
    </row>
    <row r="66" spans="1:20" x14ac:dyDescent="0.2">
      <c r="A66" s="131" t="s">
        <v>256</v>
      </c>
      <c r="B66" s="131" t="s">
        <v>224</v>
      </c>
      <c r="C66" s="132">
        <v>44726</v>
      </c>
      <c r="D66" s="133" t="s">
        <v>216</v>
      </c>
      <c r="E66" s="134">
        <v>240</v>
      </c>
      <c r="F66" s="135">
        <v>1</v>
      </c>
      <c r="G66" s="136">
        <v>2192000</v>
      </c>
      <c r="H66" s="136">
        <v>789.8</v>
      </c>
      <c r="I66" s="137">
        <v>1</v>
      </c>
      <c r="J66" s="136">
        <v>360.3</v>
      </c>
      <c r="K66" s="138">
        <v>913300</v>
      </c>
      <c r="L66" s="139" t="s">
        <v>264</v>
      </c>
      <c r="M66" s="140">
        <v>240</v>
      </c>
      <c r="N66" s="140">
        <v>1</v>
      </c>
      <c r="O66" s="136">
        <v>54680</v>
      </c>
      <c r="P66" s="135">
        <v>1</v>
      </c>
      <c r="Q66" s="138">
        <v>24950</v>
      </c>
      <c r="R66" s="143"/>
      <c r="S66" s="144" t="s">
        <v>265</v>
      </c>
      <c r="T66" s="128"/>
    </row>
    <row r="67" spans="1:20" ht="21" thickBot="1" x14ac:dyDescent="0.25">
      <c r="A67" s="145" t="s">
        <v>256</v>
      </c>
      <c r="B67" s="145" t="s">
        <v>226</v>
      </c>
      <c r="C67" s="146">
        <v>44726</v>
      </c>
      <c r="D67" s="147" t="s">
        <v>213</v>
      </c>
      <c r="E67" s="148">
        <v>240</v>
      </c>
      <c r="F67" s="149">
        <v>10</v>
      </c>
      <c r="G67" s="150">
        <v>3357000</v>
      </c>
      <c r="H67" s="150">
        <v>1889</v>
      </c>
      <c r="I67" s="151">
        <v>1</v>
      </c>
      <c r="J67" s="150">
        <v>562.70000000000005</v>
      </c>
      <c r="K67" s="152">
        <v>139900</v>
      </c>
      <c r="L67" s="153" t="s">
        <v>222</v>
      </c>
      <c r="M67" s="154">
        <v>240</v>
      </c>
      <c r="N67" s="154">
        <v>5</v>
      </c>
      <c r="O67" s="150">
        <v>759300</v>
      </c>
      <c r="P67" s="149">
        <v>1</v>
      </c>
      <c r="Q67" s="152">
        <v>226200</v>
      </c>
      <c r="R67" s="155"/>
      <c r="S67" s="156" t="s">
        <v>266</v>
      </c>
      <c r="T67" s="128"/>
    </row>
    <row r="68" spans="1:20" x14ac:dyDescent="0.2">
      <c r="A68" s="157"/>
      <c r="B68" s="157"/>
      <c r="C68" s="158"/>
      <c r="D68" s="159"/>
      <c r="E68" s="160"/>
      <c r="F68" s="161"/>
      <c r="G68" s="162"/>
      <c r="H68" s="162"/>
      <c r="I68" s="163"/>
      <c r="J68" s="162"/>
      <c r="K68" s="164"/>
      <c r="L68" s="165"/>
      <c r="M68" s="166"/>
      <c r="N68" s="166"/>
      <c r="O68" s="162"/>
      <c r="P68" s="161"/>
      <c r="Q68" s="164"/>
      <c r="R68" s="167"/>
      <c r="S68" s="168"/>
      <c r="T68" s="128"/>
    </row>
    <row r="69" spans="1:20" x14ac:dyDescent="0.2">
      <c r="A69" s="131" t="s">
        <v>267</v>
      </c>
      <c r="B69" s="131" t="s">
        <v>206</v>
      </c>
      <c r="C69" s="132">
        <v>44729</v>
      </c>
      <c r="D69" s="133" t="s">
        <v>207</v>
      </c>
      <c r="E69" s="134">
        <v>240</v>
      </c>
      <c r="F69" s="135">
        <v>1</v>
      </c>
      <c r="G69" s="136">
        <v>4935000</v>
      </c>
      <c r="H69" s="136">
        <v>1150</v>
      </c>
      <c r="I69" s="137">
        <v>1</v>
      </c>
      <c r="J69" s="136">
        <v>233</v>
      </c>
      <c r="K69" s="138">
        <v>2056000</v>
      </c>
      <c r="L69" s="139" t="s">
        <v>208</v>
      </c>
      <c r="M69" s="140">
        <v>240</v>
      </c>
      <c r="N69" s="140">
        <v>5</v>
      </c>
      <c r="O69" s="136">
        <v>53260</v>
      </c>
      <c r="P69" s="135">
        <v>1</v>
      </c>
      <c r="Q69" s="138">
        <v>10790</v>
      </c>
      <c r="R69" s="141">
        <v>860000000</v>
      </c>
      <c r="S69" s="142" t="s">
        <v>268</v>
      </c>
      <c r="T69" s="128"/>
    </row>
    <row r="70" spans="1:20" x14ac:dyDescent="0.2">
      <c r="A70" s="131" t="s">
        <v>267</v>
      </c>
      <c r="B70" s="131" t="s">
        <v>210</v>
      </c>
      <c r="C70" s="132">
        <v>44729</v>
      </c>
      <c r="D70" s="133" t="s">
        <v>207</v>
      </c>
      <c r="E70" s="134">
        <v>240</v>
      </c>
      <c r="F70" s="135">
        <v>1</v>
      </c>
      <c r="G70" s="136">
        <v>4822000</v>
      </c>
      <c r="H70" s="136">
        <v>6307</v>
      </c>
      <c r="I70" s="137">
        <v>1</v>
      </c>
      <c r="J70" s="136">
        <v>1308</v>
      </c>
      <c r="K70" s="138">
        <v>2009000</v>
      </c>
      <c r="L70" s="139" t="s">
        <v>208</v>
      </c>
      <c r="M70" s="140">
        <v>240</v>
      </c>
      <c r="N70" s="140">
        <v>5</v>
      </c>
      <c r="O70" s="136">
        <v>250400</v>
      </c>
      <c r="P70" s="135">
        <v>1</v>
      </c>
      <c r="Q70" s="138">
        <v>51930</v>
      </c>
      <c r="R70" s="143"/>
      <c r="S70" s="144" t="s">
        <v>269</v>
      </c>
      <c r="T70" s="128"/>
    </row>
    <row r="71" spans="1:20" x14ac:dyDescent="0.2">
      <c r="A71" s="131" t="s">
        <v>267</v>
      </c>
      <c r="B71" s="131" t="s">
        <v>212</v>
      </c>
      <c r="C71" s="132">
        <v>44729</v>
      </c>
      <c r="D71" s="133" t="s">
        <v>213</v>
      </c>
      <c r="E71" s="134">
        <v>240</v>
      </c>
      <c r="F71" s="135">
        <v>10</v>
      </c>
      <c r="G71" s="136">
        <v>72520000</v>
      </c>
      <c r="H71" s="136">
        <v>120100</v>
      </c>
      <c r="I71" s="137">
        <v>1</v>
      </c>
      <c r="J71" s="136">
        <v>1656</v>
      </c>
      <c r="K71" s="138">
        <v>3022000</v>
      </c>
      <c r="L71" s="139" t="s">
        <v>249</v>
      </c>
      <c r="M71" s="140">
        <v>240</v>
      </c>
      <c r="N71" s="140">
        <v>1</v>
      </c>
      <c r="O71" s="136">
        <v>383100</v>
      </c>
      <c r="P71" s="135">
        <v>1</v>
      </c>
      <c r="Q71" s="138">
        <v>5283</v>
      </c>
      <c r="R71" s="143"/>
      <c r="S71" s="144" t="s">
        <v>270</v>
      </c>
      <c r="T71" s="128"/>
    </row>
    <row r="72" spans="1:20" x14ac:dyDescent="0.2">
      <c r="A72" s="131" t="s">
        <v>267</v>
      </c>
      <c r="B72" s="131" t="s">
        <v>215</v>
      </c>
      <c r="C72" s="132">
        <v>44729</v>
      </c>
      <c r="D72" s="133" t="s">
        <v>207</v>
      </c>
      <c r="E72" s="134">
        <v>240</v>
      </c>
      <c r="F72" s="135">
        <v>1</v>
      </c>
      <c r="G72" s="136">
        <v>1948000</v>
      </c>
      <c r="H72" s="136">
        <v>3178</v>
      </c>
      <c r="I72" s="137">
        <v>1</v>
      </c>
      <c r="J72" s="136">
        <v>1631</v>
      </c>
      <c r="K72" s="138">
        <v>811700</v>
      </c>
      <c r="L72" s="139" t="s">
        <v>208</v>
      </c>
      <c r="M72" s="140">
        <v>240</v>
      </c>
      <c r="N72" s="140">
        <v>5</v>
      </c>
      <c r="O72" s="136">
        <v>624100</v>
      </c>
      <c r="P72" s="135">
        <v>1</v>
      </c>
      <c r="Q72" s="138">
        <v>320400</v>
      </c>
      <c r="R72" s="143"/>
      <c r="S72" s="144" t="s">
        <v>271</v>
      </c>
      <c r="T72" s="128"/>
    </row>
    <row r="73" spans="1:20" x14ac:dyDescent="0.2">
      <c r="A73" s="131" t="s">
        <v>267</v>
      </c>
      <c r="B73" s="131" t="s">
        <v>219</v>
      </c>
      <c r="C73" s="132">
        <v>44729</v>
      </c>
      <c r="D73" s="133" t="s">
        <v>216</v>
      </c>
      <c r="E73" s="134">
        <v>240</v>
      </c>
      <c r="F73" s="135">
        <v>1</v>
      </c>
      <c r="G73" s="136">
        <v>2781000</v>
      </c>
      <c r="H73" s="136">
        <v>357.8</v>
      </c>
      <c r="I73" s="137">
        <v>1</v>
      </c>
      <c r="J73" s="136">
        <v>128.69999999999999</v>
      </c>
      <c r="K73" s="138">
        <v>1159000</v>
      </c>
      <c r="L73" s="139" t="s">
        <v>217</v>
      </c>
      <c r="M73" s="140">
        <v>240</v>
      </c>
      <c r="N73" s="140">
        <v>5</v>
      </c>
      <c r="O73" s="136">
        <v>107100</v>
      </c>
      <c r="P73" s="135">
        <v>1</v>
      </c>
      <c r="Q73" s="138">
        <v>38510</v>
      </c>
      <c r="R73" s="143"/>
      <c r="S73" s="144" t="s">
        <v>272</v>
      </c>
      <c r="T73" s="128"/>
    </row>
    <row r="74" spans="1:20" x14ac:dyDescent="0.2">
      <c r="A74" s="131" t="s">
        <v>267</v>
      </c>
      <c r="B74" s="131" t="s">
        <v>221</v>
      </c>
      <c r="C74" s="132">
        <v>44729</v>
      </c>
      <c r="D74" s="133" t="s">
        <v>216</v>
      </c>
      <c r="E74" s="134">
        <v>240</v>
      </c>
      <c r="F74" s="135">
        <v>1</v>
      </c>
      <c r="G74" s="136">
        <v>2059000</v>
      </c>
      <c r="H74" s="136">
        <v>45220</v>
      </c>
      <c r="I74" s="137">
        <v>1</v>
      </c>
      <c r="J74" s="136">
        <v>21960</v>
      </c>
      <c r="K74" s="138">
        <v>857900</v>
      </c>
      <c r="L74" s="139" t="s">
        <v>222</v>
      </c>
      <c r="M74" s="140">
        <v>240</v>
      </c>
      <c r="N74" s="140">
        <v>25</v>
      </c>
      <c r="O74" s="136">
        <v>18910000</v>
      </c>
      <c r="P74" s="135">
        <v>1</v>
      </c>
      <c r="Q74" s="138">
        <v>9184000</v>
      </c>
      <c r="R74" s="143"/>
      <c r="S74" s="144" t="s">
        <v>273</v>
      </c>
      <c r="T74" s="128"/>
    </row>
    <row r="75" spans="1:20" x14ac:dyDescent="0.2">
      <c r="A75" s="131" t="s">
        <v>267</v>
      </c>
      <c r="B75" s="131" t="s">
        <v>224</v>
      </c>
      <c r="C75" s="132">
        <v>44729</v>
      </c>
      <c r="D75" s="133" t="s">
        <v>216</v>
      </c>
      <c r="E75" s="134">
        <v>240</v>
      </c>
      <c r="F75" s="135">
        <v>1</v>
      </c>
      <c r="G75" s="136">
        <v>2801000</v>
      </c>
      <c r="H75" s="136">
        <v>285.8</v>
      </c>
      <c r="I75" s="137">
        <v>1</v>
      </c>
      <c r="J75" s="136">
        <v>102</v>
      </c>
      <c r="K75" s="138">
        <v>1167000</v>
      </c>
      <c r="L75" s="139" t="s">
        <v>217</v>
      </c>
      <c r="M75" s="140">
        <v>240</v>
      </c>
      <c r="N75" s="140">
        <v>5</v>
      </c>
      <c r="O75" s="136">
        <v>39970</v>
      </c>
      <c r="P75" s="135">
        <v>1</v>
      </c>
      <c r="Q75" s="138">
        <v>14270</v>
      </c>
      <c r="R75" s="143"/>
      <c r="S75" s="144" t="s">
        <v>274</v>
      </c>
      <c r="T75" s="128"/>
    </row>
    <row r="76" spans="1:20" ht="21" thickBot="1" x14ac:dyDescent="0.25">
      <c r="A76" s="145" t="s">
        <v>267</v>
      </c>
      <c r="B76" s="145" t="s">
        <v>226</v>
      </c>
      <c r="C76" s="146">
        <v>44729</v>
      </c>
      <c r="D76" s="147" t="s">
        <v>213</v>
      </c>
      <c r="E76" s="148">
        <v>240</v>
      </c>
      <c r="F76" s="149">
        <v>1</v>
      </c>
      <c r="G76" s="150">
        <v>2223000</v>
      </c>
      <c r="H76" s="150">
        <v>363.1</v>
      </c>
      <c r="I76" s="151">
        <v>1</v>
      </c>
      <c r="J76" s="150">
        <v>163.30000000000001</v>
      </c>
      <c r="K76" s="152">
        <v>926300</v>
      </c>
      <c r="L76" s="153" t="s">
        <v>222</v>
      </c>
      <c r="M76" s="154">
        <v>240</v>
      </c>
      <c r="N76" s="154">
        <v>5</v>
      </c>
      <c r="O76" s="150">
        <v>94680</v>
      </c>
      <c r="P76" s="149">
        <v>1</v>
      </c>
      <c r="Q76" s="152">
        <v>42590</v>
      </c>
      <c r="R76" s="155"/>
      <c r="S76" s="156" t="s">
        <v>275</v>
      </c>
      <c r="T76" s="128"/>
    </row>
    <row r="77" spans="1:20" x14ac:dyDescent="0.2">
      <c r="A77" s="157"/>
      <c r="B77" s="157"/>
      <c r="C77" s="158"/>
      <c r="D77" s="159"/>
      <c r="E77" s="160"/>
      <c r="F77" s="161"/>
      <c r="G77" s="162"/>
      <c r="H77" s="162"/>
      <c r="I77" s="163"/>
      <c r="J77" s="162"/>
      <c r="K77" s="164"/>
      <c r="L77" s="165"/>
      <c r="M77" s="166"/>
      <c r="N77" s="166"/>
      <c r="O77" s="162"/>
      <c r="P77" s="161"/>
      <c r="Q77" s="164"/>
      <c r="R77" s="167"/>
      <c r="S77" s="168"/>
      <c r="T77" s="128"/>
    </row>
    <row r="78" spans="1:20" x14ac:dyDescent="0.2">
      <c r="A78" s="131" t="s">
        <v>276</v>
      </c>
      <c r="B78" s="131" t="s">
        <v>206</v>
      </c>
      <c r="C78" s="132">
        <v>44740</v>
      </c>
      <c r="D78" s="133" t="s">
        <v>207</v>
      </c>
      <c r="E78" s="134">
        <v>240</v>
      </c>
      <c r="F78" s="135">
        <v>1</v>
      </c>
      <c r="G78" s="136">
        <v>4553000</v>
      </c>
      <c r="H78" s="136">
        <v>4201</v>
      </c>
      <c r="I78" s="137">
        <v>1</v>
      </c>
      <c r="J78" s="136">
        <v>922.7</v>
      </c>
      <c r="K78" s="138">
        <v>1897000</v>
      </c>
      <c r="L78" s="139" t="s">
        <v>222</v>
      </c>
      <c r="M78" s="140">
        <v>240</v>
      </c>
      <c r="N78" s="140">
        <v>15</v>
      </c>
      <c r="O78" s="136">
        <v>1261000</v>
      </c>
      <c r="P78" s="135">
        <v>1</v>
      </c>
      <c r="Q78" s="138">
        <v>277000</v>
      </c>
      <c r="R78" s="141">
        <v>100000000</v>
      </c>
      <c r="S78" s="142" t="s">
        <v>277</v>
      </c>
      <c r="T78" s="128"/>
    </row>
    <row r="79" spans="1:20" x14ac:dyDescent="0.2">
      <c r="A79" s="131" t="s">
        <v>276</v>
      </c>
      <c r="B79" s="131" t="s">
        <v>210</v>
      </c>
      <c r="C79" s="132">
        <v>44740</v>
      </c>
      <c r="D79" s="133" t="s">
        <v>207</v>
      </c>
      <c r="E79" s="134">
        <v>240</v>
      </c>
      <c r="F79" s="135">
        <v>1</v>
      </c>
      <c r="G79" s="136">
        <v>7343000</v>
      </c>
      <c r="H79" s="136">
        <v>19530</v>
      </c>
      <c r="I79" s="137">
        <v>1</v>
      </c>
      <c r="J79" s="136">
        <v>2660</v>
      </c>
      <c r="K79" s="138">
        <v>3060000</v>
      </c>
      <c r="L79" s="139" t="s">
        <v>222</v>
      </c>
      <c r="M79" s="140">
        <v>240</v>
      </c>
      <c r="N79" s="140">
        <v>15</v>
      </c>
      <c r="O79" s="136">
        <v>8201000</v>
      </c>
      <c r="P79" s="135">
        <v>1</v>
      </c>
      <c r="Q79" s="138">
        <v>1117000</v>
      </c>
      <c r="R79" s="143"/>
      <c r="S79" s="144" t="s">
        <v>278</v>
      </c>
      <c r="T79" s="128"/>
    </row>
    <row r="80" spans="1:20" x14ac:dyDescent="0.2">
      <c r="A80" s="131" t="s">
        <v>276</v>
      </c>
      <c r="B80" s="131" t="s">
        <v>212</v>
      </c>
      <c r="C80" s="132">
        <v>44740</v>
      </c>
      <c r="D80" s="133" t="s">
        <v>213</v>
      </c>
      <c r="E80" s="134">
        <v>240</v>
      </c>
      <c r="F80" s="135">
        <v>10</v>
      </c>
      <c r="G80" s="136">
        <v>65260000</v>
      </c>
      <c r="H80" s="136">
        <v>207100</v>
      </c>
      <c r="I80" s="137">
        <v>1</v>
      </c>
      <c r="J80" s="136">
        <v>3173</v>
      </c>
      <c r="K80" s="138">
        <v>2719000</v>
      </c>
      <c r="L80" s="139" t="s">
        <v>262</v>
      </c>
      <c r="M80" s="140">
        <v>240</v>
      </c>
      <c r="N80" s="140">
        <v>50</v>
      </c>
      <c r="O80" s="136">
        <v>81400000</v>
      </c>
      <c r="P80" s="135">
        <v>1</v>
      </c>
      <c r="Q80" s="138">
        <v>1247000</v>
      </c>
      <c r="R80" s="143"/>
      <c r="S80" s="144" t="s">
        <v>279</v>
      </c>
      <c r="T80" s="128"/>
    </row>
    <row r="81" spans="1:20" x14ac:dyDescent="0.2">
      <c r="A81" s="131" t="s">
        <v>276</v>
      </c>
      <c r="B81" s="131" t="s">
        <v>215</v>
      </c>
      <c r="C81" s="132">
        <v>44740</v>
      </c>
      <c r="D81" s="133" t="s">
        <v>207</v>
      </c>
      <c r="E81" s="134">
        <v>240</v>
      </c>
      <c r="F81" s="135">
        <v>1</v>
      </c>
      <c r="G81" s="136">
        <v>3438000</v>
      </c>
      <c r="H81" s="136">
        <v>27360</v>
      </c>
      <c r="I81" s="137">
        <v>1</v>
      </c>
      <c r="J81" s="136">
        <v>7958</v>
      </c>
      <c r="K81" s="138">
        <v>1433000</v>
      </c>
      <c r="L81" s="139" t="s">
        <v>208</v>
      </c>
      <c r="M81" s="140">
        <v>240</v>
      </c>
      <c r="N81" s="140">
        <v>5</v>
      </c>
      <c r="O81" s="136">
        <v>4114000</v>
      </c>
      <c r="P81" s="135">
        <v>1</v>
      </c>
      <c r="Q81" s="138">
        <v>1197000</v>
      </c>
      <c r="R81" s="143"/>
      <c r="S81" s="144" t="s">
        <v>280</v>
      </c>
      <c r="T81" s="128"/>
    </row>
    <row r="82" spans="1:20" x14ac:dyDescent="0.2">
      <c r="A82" s="131" t="s">
        <v>276</v>
      </c>
      <c r="B82" s="131" t="s">
        <v>219</v>
      </c>
      <c r="C82" s="132">
        <v>44740</v>
      </c>
      <c r="D82" s="133" t="s">
        <v>216</v>
      </c>
      <c r="E82" s="134">
        <v>240</v>
      </c>
      <c r="F82" s="135">
        <v>1</v>
      </c>
      <c r="G82" s="136">
        <v>5919000</v>
      </c>
      <c r="H82" s="136">
        <v>796.8</v>
      </c>
      <c r="I82" s="137">
        <v>1</v>
      </c>
      <c r="J82" s="136">
        <v>134.6</v>
      </c>
      <c r="K82" s="138">
        <v>2466000</v>
      </c>
      <c r="L82" s="139" t="s">
        <v>217</v>
      </c>
      <c r="M82" s="140">
        <v>240</v>
      </c>
      <c r="N82" s="140">
        <v>5</v>
      </c>
      <c r="O82" s="136">
        <v>260500</v>
      </c>
      <c r="P82" s="135">
        <v>1</v>
      </c>
      <c r="Q82" s="138">
        <v>44010</v>
      </c>
      <c r="R82" s="143"/>
      <c r="S82" s="144" t="s">
        <v>281</v>
      </c>
      <c r="T82" s="128"/>
    </row>
    <row r="83" spans="1:20" x14ac:dyDescent="0.2">
      <c r="A83" s="131" t="s">
        <v>276</v>
      </c>
      <c r="B83" s="131" t="s">
        <v>221</v>
      </c>
      <c r="C83" s="132">
        <v>44740</v>
      </c>
      <c r="D83" s="133" t="s">
        <v>216</v>
      </c>
      <c r="E83" s="134">
        <v>240</v>
      </c>
      <c r="F83" s="135">
        <v>1</v>
      </c>
      <c r="G83" s="136">
        <v>2663000</v>
      </c>
      <c r="H83" s="136">
        <v>158500</v>
      </c>
      <c r="I83" s="137">
        <v>1</v>
      </c>
      <c r="J83" s="136">
        <v>59520</v>
      </c>
      <c r="K83" s="138">
        <v>1110000</v>
      </c>
      <c r="L83" s="139" t="s">
        <v>262</v>
      </c>
      <c r="M83" s="140">
        <v>240</v>
      </c>
      <c r="N83" s="140">
        <v>100</v>
      </c>
      <c r="O83" s="136">
        <v>103900000</v>
      </c>
      <c r="P83" s="135">
        <v>1</v>
      </c>
      <c r="Q83" s="138">
        <v>39020000</v>
      </c>
      <c r="R83" s="143"/>
      <c r="S83" s="144" t="s">
        <v>282</v>
      </c>
      <c r="T83" s="128"/>
    </row>
    <row r="84" spans="1:20" x14ac:dyDescent="0.2">
      <c r="A84" s="131" t="s">
        <v>276</v>
      </c>
      <c r="B84" s="131" t="s">
        <v>224</v>
      </c>
      <c r="C84" s="132">
        <v>44740</v>
      </c>
      <c r="D84" s="133" t="s">
        <v>216</v>
      </c>
      <c r="E84" s="134">
        <v>240</v>
      </c>
      <c r="F84" s="135">
        <v>1</v>
      </c>
      <c r="G84" s="136">
        <v>2770000</v>
      </c>
      <c r="H84" s="136">
        <v>776.6</v>
      </c>
      <c r="I84" s="137">
        <v>1</v>
      </c>
      <c r="J84" s="136">
        <v>280.39999999999998</v>
      </c>
      <c r="K84" s="138">
        <v>1154000</v>
      </c>
      <c r="L84" s="139" t="s">
        <v>217</v>
      </c>
      <c r="M84" s="140">
        <v>240</v>
      </c>
      <c r="N84" s="140">
        <v>5</v>
      </c>
      <c r="O84" s="136">
        <v>165400</v>
      </c>
      <c r="P84" s="135">
        <v>1</v>
      </c>
      <c r="Q84" s="138">
        <v>59710</v>
      </c>
      <c r="R84" s="143"/>
      <c r="S84" s="144" t="s">
        <v>283</v>
      </c>
      <c r="T84" s="128"/>
    </row>
    <row r="85" spans="1:20" ht="21" thickBot="1" x14ac:dyDescent="0.25">
      <c r="A85" s="145" t="s">
        <v>276</v>
      </c>
      <c r="B85" s="145" t="s">
        <v>226</v>
      </c>
      <c r="C85" s="146">
        <v>44740</v>
      </c>
      <c r="D85" s="147" t="s">
        <v>216</v>
      </c>
      <c r="E85" s="148">
        <v>240</v>
      </c>
      <c r="F85" s="149">
        <v>1</v>
      </c>
      <c r="G85" s="150">
        <v>7087000</v>
      </c>
      <c r="H85" s="150">
        <v>6343</v>
      </c>
      <c r="I85" s="151">
        <v>1</v>
      </c>
      <c r="J85" s="150">
        <v>895</v>
      </c>
      <c r="K85" s="152">
        <v>2953000</v>
      </c>
      <c r="L85" s="153" t="s">
        <v>217</v>
      </c>
      <c r="M85" s="154">
        <v>240</v>
      </c>
      <c r="N85" s="154">
        <v>5</v>
      </c>
      <c r="O85" s="150">
        <v>37940</v>
      </c>
      <c r="P85" s="149">
        <v>1</v>
      </c>
      <c r="Q85" s="152">
        <v>5353</v>
      </c>
      <c r="R85" s="155"/>
      <c r="S85" s="156" t="s">
        <v>284</v>
      </c>
      <c r="T85" s="128"/>
    </row>
    <row r="86" spans="1:20" ht="21" thickBot="1" x14ac:dyDescent="0.25">
      <c r="A86" s="157"/>
      <c r="B86" s="157"/>
      <c r="C86" s="158"/>
      <c r="D86" s="159"/>
      <c r="E86" s="160"/>
      <c r="F86" s="161"/>
      <c r="G86" s="162"/>
      <c r="H86" s="162"/>
      <c r="I86" s="163"/>
      <c r="J86" s="162"/>
      <c r="K86" s="164"/>
      <c r="L86" s="165"/>
      <c r="M86" s="166"/>
      <c r="N86" s="166"/>
      <c r="O86" s="162"/>
      <c r="P86" s="161"/>
      <c r="Q86" s="164"/>
      <c r="R86" s="167"/>
      <c r="S86" s="168"/>
      <c r="T86" s="128"/>
    </row>
    <row r="87" spans="1:20" x14ac:dyDescent="0.2">
      <c r="A87" s="131" t="s">
        <v>285</v>
      </c>
      <c r="B87" s="131" t="s">
        <v>206</v>
      </c>
      <c r="C87" s="132">
        <v>44747</v>
      </c>
      <c r="D87" s="133" t="s">
        <v>207</v>
      </c>
      <c r="E87" s="134">
        <v>240</v>
      </c>
      <c r="F87" s="135">
        <v>1</v>
      </c>
      <c r="G87" s="136">
        <v>4912000</v>
      </c>
      <c r="H87" s="136">
        <v>1901</v>
      </c>
      <c r="I87" s="137">
        <v>1</v>
      </c>
      <c r="J87" s="136">
        <v>387</v>
      </c>
      <c r="K87" s="138">
        <v>2047000</v>
      </c>
      <c r="L87" s="139" t="s">
        <v>222</v>
      </c>
      <c r="M87" s="140">
        <v>240</v>
      </c>
      <c r="N87" s="140">
        <v>15</v>
      </c>
      <c r="O87" s="136">
        <v>1651000</v>
      </c>
      <c r="P87" s="135">
        <v>1</v>
      </c>
      <c r="Q87" s="138">
        <v>336100</v>
      </c>
      <c r="R87" s="172">
        <v>5900000</v>
      </c>
      <c r="S87" s="173" t="s">
        <v>286</v>
      </c>
      <c r="T87" s="174"/>
    </row>
    <row r="88" spans="1:20" x14ac:dyDescent="0.2">
      <c r="A88" s="131" t="s">
        <v>285</v>
      </c>
      <c r="B88" s="131" t="s">
        <v>210</v>
      </c>
      <c r="C88" s="132">
        <v>44747</v>
      </c>
      <c r="D88" s="133" t="s">
        <v>207</v>
      </c>
      <c r="E88" s="134">
        <v>240</v>
      </c>
      <c r="F88" s="135">
        <v>1</v>
      </c>
      <c r="G88" s="136">
        <v>3893000</v>
      </c>
      <c r="H88" s="136">
        <v>2638</v>
      </c>
      <c r="I88" s="137">
        <v>1</v>
      </c>
      <c r="J88" s="136">
        <v>677.6</v>
      </c>
      <c r="K88" s="138">
        <v>1622000</v>
      </c>
      <c r="L88" s="139" t="s">
        <v>222</v>
      </c>
      <c r="M88" s="140">
        <v>240</v>
      </c>
      <c r="N88" s="140">
        <v>15</v>
      </c>
      <c r="O88" s="136">
        <v>1185000</v>
      </c>
      <c r="P88" s="135">
        <v>1</v>
      </c>
      <c r="Q88" s="138">
        <v>304400</v>
      </c>
      <c r="R88" s="175"/>
      <c r="S88" s="144" t="s">
        <v>287</v>
      </c>
      <c r="T88" s="174"/>
    </row>
    <row r="89" spans="1:20" x14ac:dyDescent="0.2">
      <c r="A89" s="131" t="s">
        <v>285</v>
      </c>
      <c r="B89" s="131" t="s">
        <v>212</v>
      </c>
      <c r="C89" s="132">
        <v>44747</v>
      </c>
      <c r="D89" s="133" t="s">
        <v>213</v>
      </c>
      <c r="E89" s="134">
        <v>240</v>
      </c>
      <c r="F89" s="135">
        <v>10</v>
      </c>
      <c r="G89" s="136">
        <v>44020000</v>
      </c>
      <c r="H89" s="136">
        <v>54780</v>
      </c>
      <c r="I89" s="137">
        <v>1</v>
      </c>
      <c r="J89" s="136">
        <v>1244</v>
      </c>
      <c r="K89" s="138">
        <v>1834000</v>
      </c>
      <c r="L89" s="139" t="s">
        <v>222</v>
      </c>
      <c r="M89" s="140">
        <v>240</v>
      </c>
      <c r="N89" s="140">
        <v>15</v>
      </c>
      <c r="O89" s="136">
        <v>12840000</v>
      </c>
      <c r="P89" s="135">
        <v>1</v>
      </c>
      <c r="Q89" s="138">
        <v>291700</v>
      </c>
      <c r="R89" s="175"/>
      <c r="S89" s="144" t="s">
        <v>288</v>
      </c>
      <c r="T89" s="174"/>
    </row>
    <row r="90" spans="1:20" x14ac:dyDescent="0.2">
      <c r="A90" s="131" t="s">
        <v>285</v>
      </c>
      <c r="B90" s="131" t="s">
        <v>215</v>
      </c>
      <c r="C90" s="132">
        <v>44747</v>
      </c>
      <c r="D90" s="133" t="s">
        <v>207</v>
      </c>
      <c r="E90" s="134">
        <v>240</v>
      </c>
      <c r="F90" s="135">
        <v>1</v>
      </c>
      <c r="G90" s="136">
        <v>3325000</v>
      </c>
      <c r="H90" s="136">
        <v>9239</v>
      </c>
      <c r="I90" s="137">
        <v>1</v>
      </c>
      <c r="J90" s="136">
        <v>2779</v>
      </c>
      <c r="K90" s="138">
        <v>1385000</v>
      </c>
      <c r="L90" s="139" t="s">
        <v>208</v>
      </c>
      <c r="M90" s="140">
        <v>240</v>
      </c>
      <c r="N90" s="140">
        <v>5</v>
      </c>
      <c r="O90" s="136">
        <v>2758000</v>
      </c>
      <c r="P90" s="135">
        <v>1</v>
      </c>
      <c r="Q90" s="138">
        <v>829500</v>
      </c>
      <c r="R90" s="175"/>
      <c r="S90" s="144" t="s">
        <v>289</v>
      </c>
      <c r="T90" s="174"/>
    </row>
    <row r="91" spans="1:20" x14ac:dyDescent="0.2">
      <c r="A91" s="131" t="s">
        <v>285</v>
      </c>
      <c r="B91" s="131" t="s">
        <v>219</v>
      </c>
      <c r="C91" s="132">
        <v>44747</v>
      </c>
      <c r="D91" s="133" t="s">
        <v>216</v>
      </c>
      <c r="E91" s="134">
        <v>240</v>
      </c>
      <c r="F91" s="135">
        <v>1</v>
      </c>
      <c r="G91" s="136">
        <v>3516000</v>
      </c>
      <c r="H91" s="136">
        <v>1095</v>
      </c>
      <c r="I91" s="137">
        <v>1</v>
      </c>
      <c r="J91" s="136">
        <v>311.39999999999998</v>
      </c>
      <c r="K91" s="138">
        <v>1465000</v>
      </c>
      <c r="L91" s="139" t="s">
        <v>217</v>
      </c>
      <c r="M91" s="140">
        <v>240</v>
      </c>
      <c r="N91" s="140">
        <v>5</v>
      </c>
      <c r="O91" s="136">
        <v>624300</v>
      </c>
      <c r="P91" s="135">
        <v>1</v>
      </c>
      <c r="Q91" s="138">
        <v>177600</v>
      </c>
      <c r="R91" s="175"/>
      <c r="S91" s="144" t="s">
        <v>290</v>
      </c>
      <c r="T91" s="174"/>
    </row>
    <row r="92" spans="1:20" x14ac:dyDescent="0.2">
      <c r="A92" s="131" t="s">
        <v>285</v>
      </c>
      <c r="B92" s="131" t="s">
        <v>221</v>
      </c>
      <c r="C92" s="132">
        <v>44747</v>
      </c>
      <c r="D92" s="133" t="s">
        <v>216</v>
      </c>
      <c r="E92" s="134">
        <v>240</v>
      </c>
      <c r="F92" s="135">
        <v>1</v>
      </c>
      <c r="G92" s="136">
        <v>1849000</v>
      </c>
      <c r="H92" s="136">
        <v>28870</v>
      </c>
      <c r="I92" s="137">
        <v>1</v>
      </c>
      <c r="J92" s="136">
        <v>15610</v>
      </c>
      <c r="K92" s="138">
        <v>770400</v>
      </c>
      <c r="L92" s="139" t="s">
        <v>222</v>
      </c>
      <c r="M92" s="140">
        <v>240</v>
      </c>
      <c r="N92" s="140">
        <v>25</v>
      </c>
      <c r="O92" s="136">
        <v>12660000</v>
      </c>
      <c r="P92" s="135">
        <v>1</v>
      </c>
      <c r="Q92" s="138">
        <v>6847000</v>
      </c>
      <c r="R92" s="175"/>
      <c r="S92" s="144" t="s">
        <v>291</v>
      </c>
      <c r="T92" s="174"/>
    </row>
    <row r="93" spans="1:20" x14ac:dyDescent="0.2">
      <c r="A93" s="131" t="s">
        <v>285</v>
      </c>
      <c r="B93" s="131" t="s">
        <v>224</v>
      </c>
      <c r="C93" s="132">
        <v>44747</v>
      </c>
      <c r="D93" s="133" t="s">
        <v>216</v>
      </c>
      <c r="E93" s="134">
        <v>240</v>
      </c>
      <c r="F93" s="135">
        <v>1</v>
      </c>
      <c r="G93" s="136">
        <v>2942000</v>
      </c>
      <c r="H93" s="136">
        <v>339.1</v>
      </c>
      <c r="I93" s="137">
        <v>1</v>
      </c>
      <c r="J93" s="136">
        <v>115.3</v>
      </c>
      <c r="K93" s="138">
        <v>1226000</v>
      </c>
      <c r="L93" s="139" t="s">
        <v>217</v>
      </c>
      <c r="M93" s="140">
        <v>240</v>
      </c>
      <c r="N93" s="140">
        <v>5</v>
      </c>
      <c r="O93" s="136">
        <v>163200</v>
      </c>
      <c r="P93" s="135">
        <v>1</v>
      </c>
      <c r="Q93" s="138">
        <v>55470</v>
      </c>
      <c r="R93" s="143"/>
      <c r="S93" s="144" t="s">
        <v>292</v>
      </c>
      <c r="T93" s="128"/>
    </row>
    <row r="94" spans="1:20" ht="21" thickBot="1" x14ac:dyDescent="0.25">
      <c r="A94" s="145" t="s">
        <v>285</v>
      </c>
      <c r="B94" s="145" t="s">
        <v>226</v>
      </c>
      <c r="C94" s="146">
        <v>44747</v>
      </c>
      <c r="D94" s="147" t="s">
        <v>216</v>
      </c>
      <c r="E94" s="148">
        <v>240</v>
      </c>
      <c r="F94" s="149">
        <v>1</v>
      </c>
      <c r="G94" s="150">
        <v>4013000</v>
      </c>
      <c r="H94" s="150">
        <v>1290</v>
      </c>
      <c r="I94" s="151">
        <v>1</v>
      </c>
      <c r="J94" s="150">
        <v>321.5</v>
      </c>
      <c r="K94" s="152">
        <v>1672000</v>
      </c>
      <c r="L94" s="153" t="s">
        <v>264</v>
      </c>
      <c r="M94" s="154">
        <v>240</v>
      </c>
      <c r="N94" s="154">
        <v>1</v>
      </c>
      <c r="O94" s="150">
        <v>24160</v>
      </c>
      <c r="P94" s="149">
        <v>1</v>
      </c>
      <c r="Q94" s="152">
        <v>6020</v>
      </c>
      <c r="R94" s="155"/>
      <c r="S94" s="156" t="s">
        <v>293</v>
      </c>
      <c r="T94" s="128"/>
    </row>
    <row r="95" spans="1:20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</row>
    <row r="96" spans="1:20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</row>
    <row r="97" spans="1:20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</row>
    <row r="98" spans="1:20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</row>
    <row r="99" spans="1:20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</row>
  </sheetData>
  <mergeCells count="27">
    <mergeCell ref="B18:F18"/>
    <mergeCell ref="D2:E2"/>
    <mergeCell ref="F2:G2"/>
    <mergeCell ref="H2:I2"/>
    <mergeCell ref="B9:C9"/>
    <mergeCell ref="B3:C3"/>
    <mergeCell ref="N21:N22"/>
    <mergeCell ref="E20:K20"/>
    <mergeCell ref="L20:Q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O21:O22"/>
    <mergeCell ref="P21:P22"/>
    <mergeCell ref="Q21:Q22"/>
    <mergeCell ref="R21:R22"/>
    <mergeCell ref="S21:S22"/>
  </mergeCells>
  <conditionalFormatting sqref="H24:J58">
    <cfRule type="expression" dxfId="9" priority="10">
      <formula>$W24=0</formula>
    </cfRule>
  </conditionalFormatting>
  <conditionalFormatting sqref="H60:J94">
    <cfRule type="expression" dxfId="8" priority="5">
      <formula>$W60=0</formula>
    </cfRule>
  </conditionalFormatting>
  <conditionalFormatting sqref="K24:K58">
    <cfRule type="cellIs" dxfId="7" priority="6" operator="lessThan">
      <formula>10000</formula>
    </cfRule>
    <cfRule type="cellIs" dxfId="6" priority="7" operator="lessThan">
      <formula>100000</formula>
    </cfRule>
    <cfRule type="cellIs" dxfId="5" priority="8" operator="lessThan">
      <formula>1000000</formula>
    </cfRule>
  </conditionalFormatting>
  <conditionalFormatting sqref="K60:K94">
    <cfRule type="cellIs" dxfId="4" priority="1" operator="lessThan">
      <formula>10000</formula>
    </cfRule>
    <cfRule type="cellIs" dxfId="3" priority="2" operator="lessThan">
      <formula>100000</formula>
    </cfRule>
    <cfRule type="cellIs" dxfId="2" priority="3" operator="lessThan">
      <formula>1000000</formula>
    </cfRule>
  </conditionalFormatting>
  <conditionalFormatting sqref="O24:Q58">
    <cfRule type="expression" dxfId="1" priority="9">
      <formula>$X24=0</formula>
    </cfRule>
  </conditionalFormatting>
  <conditionalFormatting sqref="O60:Q94">
    <cfRule type="expression" dxfId="0" priority="4">
      <formula>$X60=0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01AAA-0A80-F74F-BDB7-0B448C90481F}">
  <dimension ref="A1:N321"/>
  <sheetViews>
    <sheetView zoomScale="62" zoomScaleNormal="62" workbookViewId="0">
      <selection activeCell="W51" sqref="W51"/>
    </sheetView>
  </sheetViews>
  <sheetFormatPr baseColWidth="10" defaultRowHeight="16" x14ac:dyDescent="0.2"/>
  <cols>
    <col min="1" max="1" width="36.33203125" style="1" customWidth="1"/>
    <col min="2" max="3" width="10.83203125" style="1"/>
    <col min="4" max="4" width="14.6640625" style="1" customWidth="1"/>
    <col min="5" max="7" width="13.33203125" style="1" customWidth="1"/>
  </cols>
  <sheetData>
    <row r="1" spans="1:14" ht="17" thickBot="1" x14ac:dyDescent="0.25">
      <c r="B1" s="411" t="s">
        <v>401</v>
      </c>
      <c r="C1" s="411"/>
      <c r="D1" s="411"/>
      <c r="E1" s="411"/>
      <c r="F1" s="278"/>
      <c r="G1" s="278"/>
    </row>
    <row r="2" spans="1:14" x14ac:dyDescent="0.2">
      <c r="A2" s="279" t="s">
        <v>3947</v>
      </c>
      <c r="B2" s="54" t="s">
        <v>329</v>
      </c>
      <c r="C2" s="54" t="s">
        <v>330</v>
      </c>
      <c r="D2" s="54" t="s">
        <v>400</v>
      </c>
      <c r="E2" s="54" t="s">
        <v>3948</v>
      </c>
      <c r="F2" s="54"/>
      <c r="G2" s="54"/>
      <c r="H2" s="280">
        <v>1</v>
      </c>
      <c r="I2" s="281" t="s">
        <v>3947</v>
      </c>
      <c r="J2" s="282"/>
      <c r="L2" s="252">
        <v>7</v>
      </c>
      <c r="M2" s="283" t="s">
        <v>3949</v>
      </c>
      <c r="N2" s="284"/>
    </row>
    <row r="3" spans="1:14" x14ac:dyDescent="0.2">
      <c r="A3" s="1" t="s">
        <v>410</v>
      </c>
      <c r="B3" s="1">
        <v>59.8</v>
      </c>
      <c r="C3" s="1">
        <v>34.9</v>
      </c>
      <c r="D3" s="1">
        <v>4.8499999999999996</v>
      </c>
      <c r="E3" s="1">
        <v>11.3</v>
      </c>
      <c r="H3" s="252">
        <v>2</v>
      </c>
      <c r="I3" s="283" t="s">
        <v>149</v>
      </c>
      <c r="J3" s="285"/>
      <c r="L3" s="252">
        <v>8</v>
      </c>
      <c r="M3" s="283" t="s">
        <v>3950</v>
      </c>
      <c r="N3" s="286"/>
    </row>
    <row r="4" spans="1:14" x14ac:dyDescent="0.2">
      <c r="A4" s="1" t="s">
        <v>411</v>
      </c>
      <c r="B4" s="1">
        <v>26.4</v>
      </c>
      <c r="C4" s="1">
        <v>67.599999999999994</v>
      </c>
      <c r="D4" s="1">
        <v>3.35</v>
      </c>
      <c r="E4" s="1">
        <v>16.7</v>
      </c>
      <c r="H4" s="252">
        <v>3</v>
      </c>
      <c r="I4" s="283" t="s">
        <v>3951</v>
      </c>
      <c r="J4" s="287"/>
      <c r="L4" s="252">
        <v>9</v>
      </c>
      <c r="M4" s="283" t="s">
        <v>383</v>
      </c>
      <c r="N4" s="190"/>
    </row>
    <row r="5" spans="1:14" x14ac:dyDescent="0.2">
      <c r="A5" s="1" t="s">
        <v>412</v>
      </c>
      <c r="B5" s="1">
        <v>50.2</v>
      </c>
      <c r="C5" s="1">
        <v>44.4</v>
      </c>
      <c r="D5" s="1">
        <v>9.02</v>
      </c>
      <c r="E5" s="1">
        <v>23.5</v>
      </c>
      <c r="H5" s="252">
        <v>4</v>
      </c>
      <c r="I5" s="283" t="s">
        <v>48</v>
      </c>
      <c r="J5" s="286"/>
      <c r="L5" s="252">
        <v>10</v>
      </c>
      <c r="M5" s="283" t="s">
        <v>3952</v>
      </c>
      <c r="N5" s="288"/>
    </row>
    <row r="6" spans="1:14" x14ac:dyDescent="0.2">
      <c r="A6" s="1" t="s">
        <v>413</v>
      </c>
      <c r="B6" s="1">
        <v>38.200000000000003</v>
      </c>
      <c r="C6" s="1">
        <v>52.8</v>
      </c>
      <c r="D6" s="1">
        <v>5.9</v>
      </c>
      <c r="E6" s="1">
        <v>14.8</v>
      </c>
      <c r="H6" s="252">
        <v>5</v>
      </c>
      <c r="I6" s="283" t="s">
        <v>221</v>
      </c>
      <c r="J6" s="289"/>
      <c r="L6" s="252">
        <v>11</v>
      </c>
      <c r="M6" s="283" t="s">
        <v>3953</v>
      </c>
      <c r="N6" s="290"/>
    </row>
    <row r="7" spans="1:14" ht="17" thickBot="1" x14ac:dyDescent="0.25">
      <c r="A7" s="1" t="s">
        <v>414</v>
      </c>
      <c r="B7" s="1">
        <v>35.799999999999997</v>
      </c>
      <c r="C7" s="1">
        <v>59.6</v>
      </c>
      <c r="D7" s="1">
        <v>6.38</v>
      </c>
      <c r="E7" s="1">
        <v>13.8</v>
      </c>
      <c r="H7" s="252">
        <v>6</v>
      </c>
      <c r="I7" s="283" t="s">
        <v>3954</v>
      </c>
      <c r="J7" s="169"/>
      <c r="L7" s="291">
        <v>12</v>
      </c>
      <c r="M7" s="292" t="s">
        <v>3955</v>
      </c>
      <c r="N7" s="293"/>
    </row>
    <row r="8" spans="1:14" x14ac:dyDescent="0.2">
      <c r="A8" s="1" t="s">
        <v>415</v>
      </c>
      <c r="B8" s="1">
        <v>37.9</v>
      </c>
      <c r="C8" s="1">
        <v>56.1</v>
      </c>
      <c r="D8" s="1">
        <v>4.4400000000000004</v>
      </c>
      <c r="E8" s="1">
        <v>9.33</v>
      </c>
    </row>
    <row r="9" spans="1:14" x14ac:dyDescent="0.2">
      <c r="A9" s="1" t="s">
        <v>416</v>
      </c>
      <c r="B9" s="1">
        <v>45</v>
      </c>
      <c r="C9" s="1">
        <v>50.5</v>
      </c>
      <c r="D9" s="1">
        <v>1.1499999999999999</v>
      </c>
      <c r="E9" s="1">
        <v>5.29</v>
      </c>
    </row>
    <row r="10" spans="1:14" x14ac:dyDescent="0.2">
      <c r="A10" s="1" t="s">
        <v>417</v>
      </c>
      <c r="B10" s="1">
        <v>29.6</v>
      </c>
      <c r="C10" s="1">
        <v>65.2</v>
      </c>
      <c r="D10" s="1">
        <v>4.37</v>
      </c>
      <c r="E10" s="1">
        <v>14.2</v>
      </c>
    </row>
    <row r="12" spans="1:14" x14ac:dyDescent="0.2">
      <c r="B12" s="411" t="s">
        <v>401</v>
      </c>
      <c r="C12" s="411"/>
      <c r="D12" s="411"/>
      <c r="E12" s="411"/>
      <c r="F12" s="278"/>
      <c r="G12" s="278"/>
    </row>
    <row r="13" spans="1:14" x14ac:dyDescent="0.2">
      <c r="A13" s="294" t="s">
        <v>149</v>
      </c>
      <c r="B13" s="54" t="s">
        <v>329</v>
      </c>
      <c r="C13" s="54" t="s">
        <v>330</v>
      </c>
      <c r="D13" s="54" t="s">
        <v>400</v>
      </c>
      <c r="E13" s="54" t="s">
        <v>3948</v>
      </c>
      <c r="F13" s="54"/>
      <c r="G13" s="54"/>
    </row>
    <row r="14" spans="1:14" x14ac:dyDescent="0.2">
      <c r="A14" s="1" t="s">
        <v>392</v>
      </c>
      <c r="B14" s="1">
        <v>13.6</v>
      </c>
      <c r="C14" s="1">
        <v>81.2</v>
      </c>
      <c r="D14" s="1">
        <v>4.92</v>
      </c>
      <c r="E14" s="1">
        <v>51.9</v>
      </c>
    </row>
    <row r="15" spans="1:14" x14ac:dyDescent="0.2">
      <c r="A15" s="1" t="s">
        <v>393</v>
      </c>
      <c r="B15" s="1">
        <v>12</v>
      </c>
      <c r="C15" s="1">
        <v>79.400000000000006</v>
      </c>
      <c r="D15" s="1">
        <v>6.39</v>
      </c>
      <c r="E15" s="1">
        <v>54.9</v>
      </c>
    </row>
    <row r="16" spans="1:14" x14ac:dyDescent="0.2">
      <c r="A16" s="1" t="s">
        <v>394</v>
      </c>
      <c r="B16" s="1">
        <v>5.2</v>
      </c>
      <c r="C16" s="1">
        <v>91.7</v>
      </c>
      <c r="D16" s="1">
        <v>1.3</v>
      </c>
      <c r="E16" s="1">
        <v>75.900000000000006</v>
      </c>
    </row>
    <row r="17" spans="1:7" x14ac:dyDescent="0.2">
      <c r="A17" s="1" t="s">
        <v>395</v>
      </c>
      <c r="B17" s="1">
        <v>20.2</v>
      </c>
      <c r="C17" s="1">
        <v>68.099999999999994</v>
      </c>
      <c r="D17" s="1">
        <v>5.64</v>
      </c>
      <c r="E17" s="1">
        <v>21.2</v>
      </c>
    </row>
    <row r="18" spans="1:7" x14ac:dyDescent="0.2">
      <c r="A18" s="1" t="s">
        <v>396</v>
      </c>
      <c r="B18" s="1">
        <v>31.1</v>
      </c>
      <c r="C18" s="1">
        <v>60</v>
      </c>
      <c r="D18" s="1">
        <v>6.82</v>
      </c>
      <c r="E18" s="1">
        <v>27.7</v>
      </c>
    </row>
    <row r="19" spans="1:7" x14ac:dyDescent="0.2">
      <c r="A19" s="1" t="s">
        <v>397</v>
      </c>
      <c r="B19" s="1">
        <v>23.3</v>
      </c>
      <c r="C19" s="1">
        <v>66.8</v>
      </c>
      <c r="D19" s="1">
        <v>4.7</v>
      </c>
      <c r="E19" s="1">
        <v>17.3</v>
      </c>
    </row>
    <row r="20" spans="1:7" x14ac:dyDescent="0.2">
      <c r="A20" s="1" t="s">
        <v>398</v>
      </c>
      <c r="B20" s="1">
        <v>6.57</v>
      </c>
      <c r="C20" s="1">
        <v>86.2</v>
      </c>
      <c r="D20" s="1">
        <v>1.96</v>
      </c>
      <c r="E20" s="1">
        <v>28.8</v>
      </c>
    </row>
    <row r="21" spans="1:7" x14ac:dyDescent="0.2">
      <c r="A21" s="1" t="s">
        <v>399</v>
      </c>
      <c r="B21" s="1">
        <v>10.4</v>
      </c>
      <c r="C21" s="1">
        <v>85</v>
      </c>
      <c r="D21" s="1">
        <v>3.62</v>
      </c>
      <c r="E21" s="1">
        <v>62.7</v>
      </c>
    </row>
    <row r="23" spans="1:7" x14ac:dyDescent="0.2">
      <c r="B23" s="411" t="s">
        <v>401</v>
      </c>
      <c r="C23" s="411"/>
      <c r="D23" s="411"/>
      <c r="E23" s="411"/>
      <c r="F23" s="278"/>
      <c r="G23" s="278"/>
    </row>
    <row r="24" spans="1:7" x14ac:dyDescent="0.2">
      <c r="A24" s="294" t="s">
        <v>3951</v>
      </c>
      <c r="B24" s="54" t="s">
        <v>329</v>
      </c>
      <c r="C24" s="54" t="s">
        <v>330</v>
      </c>
      <c r="D24" s="54" t="s">
        <v>400</v>
      </c>
      <c r="E24" s="54" t="s">
        <v>3948</v>
      </c>
      <c r="F24" s="54"/>
      <c r="G24" s="54"/>
    </row>
    <row r="25" spans="1:7" x14ac:dyDescent="0.2">
      <c r="A25" s="1" t="s">
        <v>343</v>
      </c>
      <c r="B25" s="1">
        <v>31.8</v>
      </c>
      <c r="C25" s="1">
        <v>62.2</v>
      </c>
    </row>
    <row r="26" spans="1:7" x14ac:dyDescent="0.2">
      <c r="A26" s="1" t="s">
        <v>344</v>
      </c>
      <c r="B26" s="1">
        <v>18.2</v>
      </c>
      <c r="C26" s="1">
        <v>77.5</v>
      </c>
    </row>
    <row r="27" spans="1:7" x14ac:dyDescent="0.2">
      <c r="A27" s="1" t="s">
        <v>345</v>
      </c>
      <c r="B27" s="1">
        <v>7.26</v>
      </c>
      <c r="C27" s="1">
        <v>86.3</v>
      </c>
    </row>
    <row r="28" spans="1:7" x14ac:dyDescent="0.2">
      <c r="A28" s="1" t="s">
        <v>346</v>
      </c>
      <c r="B28" s="1">
        <v>23.5</v>
      </c>
      <c r="C28" s="1">
        <v>61.8</v>
      </c>
    </row>
    <row r="29" spans="1:7" x14ac:dyDescent="0.2">
      <c r="A29" s="1" t="s">
        <v>347</v>
      </c>
      <c r="B29" s="1">
        <v>38.5</v>
      </c>
      <c r="C29" s="1">
        <v>57.4</v>
      </c>
    </row>
    <row r="30" spans="1:7" x14ac:dyDescent="0.2">
      <c r="A30" s="1" t="s">
        <v>348</v>
      </c>
      <c r="B30" s="1">
        <v>17.100000000000001</v>
      </c>
      <c r="C30" s="1">
        <v>76.3</v>
      </c>
    </row>
    <row r="31" spans="1:7" x14ac:dyDescent="0.2">
      <c r="A31" s="1" t="s">
        <v>349</v>
      </c>
      <c r="B31" s="1">
        <v>6.52</v>
      </c>
      <c r="C31" s="1">
        <v>89.1</v>
      </c>
    </row>
    <row r="32" spans="1:7" x14ac:dyDescent="0.2">
      <c r="A32" s="1" t="s">
        <v>350</v>
      </c>
      <c r="B32" s="1">
        <v>2.27</v>
      </c>
      <c r="C32" s="1">
        <v>88.6</v>
      </c>
    </row>
    <row r="34" spans="1:7" x14ac:dyDescent="0.2">
      <c r="B34" s="411" t="s">
        <v>401</v>
      </c>
      <c r="C34" s="411"/>
      <c r="D34" s="411"/>
      <c r="E34" s="411"/>
      <c r="F34" s="278"/>
      <c r="G34" s="278"/>
    </row>
    <row r="35" spans="1:7" x14ac:dyDescent="0.2">
      <c r="A35" s="294" t="s">
        <v>48</v>
      </c>
      <c r="B35" s="54" t="s">
        <v>329</v>
      </c>
      <c r="C35" s="54" t="s">
        <v>330</v>
      </c>
      <c r="D35" s="54" t="s">
        <v>400</v>
      </c>
      <c r="E35" s="54" t="s">
        <v>3948</v>
      </c>
      <c r="F35" s="54"/>
      <c r="G35" s="54"/>
    </row>
    <row r="36" spans="1:7" x14ac:dyDescent="0.2">
      <c r="A36" s="1" t="s">
        <v>384</v>
      </c>
      <c r="B36" s="1">
        <v>2.57</v>
      </c>
      <c r="C36" s="1">
        <v>93.5</v>
      </c>
      <c r="D36" s="295">
        <v>1.5</v>
      </c>
      <c r="E36" s="1">
        <v>73.3</v>
      </c>
    </row>
    <row r="37" spans="1:7" x14ac:dyDescent="0.2">
      <c r="A37" s="1" t="s">
        <v>385</v>
      </c>
      <c r="B37" s="1">
        <v>3.9</v>
      </c>
      <c r="C37" s="1">
        <v>90.8</v>
      </c>
      <c r="D37" s="295">
        <v>1.51</v>
      </c>
      <c r="E37" s="1">
        <v>42.5</v>
      </c>
    </row>
    <row r="38" spans="1:7" x14ac:dyDescent="0.2">
      <c r="A38" s="1" t="s">
        <v>386</v>
      </c>
      <c r="B38" s="1">
        <v>4.34</v>
      </c>
      <c r="C38" s="1">
        <v>83.3</v>
      </c>
      <c r="D38" s="295">
        <v>2.9</v>
      </c>
      <c r="E38" s="1">
        <v>30</v>
      </c>
    </row>
    <row r="39" spans="1:7" x14ac:dyDescent="0.2">
      <c r="A39" s="1" t="s">
        <v>387</v>
      </c>
      <c r="B39" s="1">
        <v>5.73</v>
      </c>
      <c r="C39" s="1">
        <v>91.9</v>
      </c>
      <c r="D39" s="295">
        <v>0.97</v>
      </c>
      <c r="E39" s="1">
        <v>52.5</v>
      </c>
    </row>
    <row r="40" spans="1:7" x14ac:dyDescent="0.2">
      <c r="A40" s="1" t="s">
        <v>388</v>
      </c>
      <c r="B40" s="1">
        <v>4.4000000000000004</v>
      </c>
      <c r="C40" s="1">
        <v>91.2</v>
      </c>
      <c r="D40" s="295">
        <v>1.68</v>
      </c>
      <c r="E40" s="1">
        <v>54.1</v>
      </c>
    </row>
    <row r="41" spans="1:7" x14ac:dyDescent="0.2">
      <c r="A41" s="1" t="s">
        <v>389</v>
      </c>
      <c r="B41" s="1">
        <v>12.3</v>
      </c>
      <c r="C41" s="1">
        <v>79.3</v>
      </c>
      <c r="D41" s="295">
        <v>4.8899999999999997</v>
      </c>
      <c r="E41" s="1">
        <v>37</v>
      </c>
    </row>
    <row r="42" spans="1:7" x14ac:dyDescent="0.2">
      <c r="A42" s="1" t="s">
        <v>390</v>
      </c>
      <c r="B42" s="1">
        <v>6.4</v>
      </c>
      <c r="C42" s="1">
        <v>90</v>
      </c>
      <c r="D42" s="295">
        <v>3.43</v>
      </c>
      <c r="E42" s="1">
        <v>29.7</v>
      </c>
    </row>
    <row r="43" spans="1:7" x14ac:dyDescent="0.2">
      <c r="A43" s="1" t="s">
        <v>391</v>
      </c>
      <c r="B43" s="1">
        <v>16.2</v>
      </c>
      <c r="C43" s="1">
        <v>78.900000000000006</v>
      </c>
      <c r="D43" s="295">
        <v>4.5999999999999996</v>
      </c>
      <c r="E43" s="1">
        <v>45.4</v>
      </c>
    </row>
    <row r="45" spans="1:7" x14ac:dyDescent="0.2">
      <c r="B45" s="411" t="s">
        <v>401</v>
      </c>
      <c r="C45" s="411"/>
      <c r="D45" s="411"/>
      <c r="E45" s="411"/>
      <c r="F45" s="278"/>
      <c r="G45" s="278"/>
    </row>
    <row r="46" spans="1:7" x14ac:dyDescent="0.2">
      <c r="A46" s="294" t="s">
        <v>221</v>
      </c>
      <c r="B46" s="54" t="s">
        <v>329</v>
      </c>
      <c r="C46" s="54" t="s">
        <v>330</v>
      </c>
      <c r="D46" s="54" t="s">
        <v>400</v>
      </c>
      <c r="E46" s="54" t="s">
        <v>3948</v>
      </c>
      <c r="F46" s="54"/>
      <c r="G46" s="54"/>
    </row>
    <row r="47" spans="1:7" x14ac:dyDescent="0.2">
      <c r="A47" s="1" t="s">
        <v>367</v>
      </c>
      <c r="B47" s="1">
        <v>9.11</v>
      </c>
      <c r="C47" s="1">
        <v>88.6</v>
      </c>
      <c r="D47" s="1">
        <v>4.03</v>
      </c>
      <c r="E47" s="1">
        <v>46</v>
      </c>
    </row>
    <row r="48" spans="1:7" x14ac:dyDescent="0.2">
      <c r="A48" s="1" t="s">
        <v>368</v>
      </c>
      <c r="B48" s="1">
        <v>6.03</v>
      </c>
      <c r="C48" s="1">
        <v>83.8</v>
      </c>
      <c r="D48" s="1">
        <v>3.44</v>
      </c>
      <c r="E48" s="1">
        <v>41.4</v>
      </c>
    </row>
    <row r="49" spans="1:7" x14ac:dyDescent="0.2">
      <c r="A49" s="1" t="s">
        <v>369</v>
      </c>
      <c r="B49" s="1">
        <v>4.4000000000000004</v>
      </c>
      <c r="C49" s="1">
        <v>91</v>
      </c>
      <c r="D49" s="1">
        <v>1.94</v>
      </c>
      <c r="E49" s="1">
        <v>70.8</v>
      </c>
    </row>
    <row r="50" spans="1:7" x14ac:dyDescent="0.2">
      <c r="A50" s="1" t="s">
        <v>370</v>
      </c>
      <c r="B50" s="1">
        <v>10.8</v>
      </c>
      <c r="C50" s="1">
        <v>75</v>
      </c>
      <c r="D50" s="1">
        <v>7.8</v>
      </c>
      <c r="E50" s="1">
        <v>38.799999999999997</v>
      </c>
    </row>
    <row r="51" spans="1:7" x14ac:dyDescent="0.2">
      <c r="A51" s="1" t="s">
        <v>371</v>
      </c>
      <c r="B51" s="1">
        <v>18.399999999999999</v>
      </c>
      <c r="C51" s="1">
        <v>77.7</v>
      </c>
      <c r="D51" s="1">
        <v>4.59</v>
      </c>
      <c r="E51" s="1">
        <v>44.4</v>
      </c>
    </row>
    <row r="52" spans="1:7" x14ac:dyDescent="0.2">
      <c r="A52" s="1" t="s">
        <v>372</v>
      </c>
      <c r="B52" s="1">
        <v>7.42</v>
      </c>
      <c r="C52" s="1">
        <v>86.1</v>
      </c>
      <c r="D52" s="1">
        <v>5.74</v>
      </c>
      <c r="E52" s="1">
        <v>42.7</v>
      </c>
    </row>
    <row r="53" spans="1:7" x14ac:dyDescent="0.2">
      <c r="A53" s="1" t="s">
        <v>373</v>
      </c>
      <c r="B53" s="1">
        <v>4.41</v>
      </c>
      <c r="C53" s="1">
        <v>89.8</v>
      </c>
      <c r="D53" s="1">
        <v>2.98</v>
      </c>
      <c r="E53" s="1">
        <v>46.2</v>
      </c>
    </row>
    <row r="54" spans="1:7" x14ac:dyDescent="0.2">
      <c r="A54" s="1" t="s">
        <v>374</v>
      </c>
      <c r="B54" s="1">
        <v>4.47</v>
      </c>
      <c r="C54" s="1">
        <v>91.7</v>
      </c>
      <c r="D54" s="1">
        <v>3.42</v>
      </c>
      <c r="E54" s="1">
        <v>71.8</v>
      </c>
    </row>
    <row r="56" spans="1:7" x14ac:dyDescent="0.2">
      <c r="B56" s="411" t="s">
        <v>401</v>
      </c>
      <c r="C56" s="411"/>
      <c r="D56" s="411"/>
      <c r="E56" s="411"/>
      <c r="F56" s="278"/>
      <c r="G56" s="278"/>
    </row>
    <row r="57" spans="1:7" x14ac:dyDescent="0.2">
      <c r="A57" s="294" t="s">
        <v>383</v>
      </c>
      <c r="B57" s="54" t="s">
        <v>329</v>
      </c>
      <c r="C57" s="54" t="s">
        <v>330</v>
      </c>
      <c r="D57" s="54" t="s">
        <v>400</v>
      </c>
      <c r="E57" s="54" t="s">
        <v>3948</v>
      </c>
      <c r="F57" s="54"/>
      <c r="G57" s="54"/>
    </row>
    <row r="58" spans="1:7" x14ac:dyDescent="0.2">
      <c r="A58" s="1" t="s">
        <v>375</v>
      </c>
      <c r="B58" s="1">
        <v>38.9</v>
      </c>
      <c r="C58" s="1">
        <v>56.8</v>
      </c>
      <c r="D58" s="1">
        <v>2.62</v>
      </c>
      <c r="E58" s="1">
        <v>21.7</v>
      </c>
    </row>
    <row r="59" spans="1:7" x14ac:dyDescent="0.2">
      <c r="A59" s="1" t="s">
        <v>376</v>
      </c>
      <c r="B59" s="1">
        <v>30.5</v>
      </c>
      <c r="C59" s="1">
        <v>62.7</v>
      </c>
      <c r="D59" s="1">
        <v>8.16</v>
      </c>
      <c r="E59" s="1">
        <v>45.4</v>
      </c>
    </row>
    <row r="60" spans="1:7" x14ac:dyDescent="0.2">
      <c r="A60" s="1" t="s">
        <v>377</v>
      </c>
      <c r="B60" s="1">
        <v>20.2</v>
      </c>
      <c r="C60" s="1">
        <v>74.599999999999994</v>
      </c>
      <c r="D60" s="1">
        <v>4.49</v>
      </c>
      <c r="E60" s="1">
        <v>55.1</v>
      </c>
    </row>
    <row r="61" spans="1:7" x14ac:dyDescent="0.2">
      <c r="A61" s="1" t="s">
        <v>378</v>
      </c>
      <c r="B61" s="1">
        <v>13.3</v>
      </c>
      <c r="C61" s="1">
        <v>77.7</v>
      </c>
      <c r="D61" s="1">
        <v>3.47</v>
      </c>
      <c r="E61" s="1">
        <v>55.9</v>
      </c>
    </row>
    <row r="62" spans="1:7" x14ac:dyDescent="0.2">
      <c r="A62" s="1" t="s">
        <v>379</v>
      </c>
      <c r="B62" s="1">
        <v>46.8</v>
      </c>
      <c r="C62" s="1">
        <v>48.9</v>
      </c>
      <c r="D62" s="1">
        <v>8.27</v>
      </c>
      <c r="E62" s="1">
        <v>24</v>
      </c>
    </row>
    <row r="63" spans="1:7" x14ac:dyDescent="0.2">
      <c r="A63" s="1" t="s">
        <v>380</v>
      </c>
      <c r="B63" s="1">
        <v>31</v>
      </c>
      <c r="C63" s="1">
        <v>62.8</v>
      </c>
      <c r="D63" s="1">
        <v>9.8000000000000007</v>
      </c>
      <c r="E63" s="1">
        <v>45</v>
      </c>
    </row>
    <row r="64" spans="1:7" x14ac:dyDescent="0.2">
      <c r="A64" s="1" t="s">
        <v>381</v>
      </c>
      <c r="B64" s="1">
        <v>18.899999999999999</v>
      </c>
      <c r="C64" s="1">
        <v>74.2</v>
      </c>
      <c r="D64" s="1">
        <v>1.57</v>
      </c>
      <c r="E64" s="1">
        <v>31.9</v>
      </c>
    </row>
    <row r="65" spans="1:7" x14ac:dyDescent="0.2">
      <c r="A65" s="1" t="s">
        <v>382</v>
      </c>
      <c r="B65" s="1">
        <v>13.6</v>
      </c>
      <c r="C65" s="1">
        <v>79.900000000000006</v>
      </c>
      <c r="D65" s="1">
        <v>3.35</v>
      </c>
      <c r="E65" s="1">
        <v>65.5</v>
      </c>
    </row>
    <row r="67" spans="1:7" x14ac:dyDescent="0.2">
      <c r="B67" s="411" t="s">
        <v>401</v>
      </c>
      <c r="C67" s="411"/>
      <c r="D67" s="411"/>
      <c r="E67" s="411"/>
      <c r="F67" s="278"/>
      <c r="G67" s="278"/>
    </row>
    <row r="68" spans="1:7" x14ac:dyDescent="0.2">
      <c r="A68" s="294" t="s">
        <v>3953</v>
      </c>
      <c r="B68" s="54" t="s">
        <v>329</v>
      </c>
      <c r="C68" s="54" t="s">
        <v>330</v>
      </c>
      <c r="D68" s="54" t="s">
        <v>400</v>
      </c>
      <c r="E68" s="54" t="s">
        <v>3948</v>
      </c>
      <c r="F68" s="54"/>
      <c r="G68" s="54"/>
    </row>
    <row r="69" spans="1:7" x14ac:dyDescent="0.2">
      <c r="A69" s="1" t="s">
        <v>3956</v>
      </c>
      <c r="B69" s="1">
        <v>39.5</v>
      </c>
      <c r="C69" s="1">
        <v>55.3</v>
      </c>
      <c r="D69" s="1">
        <v>5.94</v>
      </c>
      <c r="E69" s="1">
        <v>31.6</v>
      </c>
    </row>
    <row r="70" spans="1:7" x14ac:dyDescent="0.2">
      <c r="A70" s="1" t="s">
        <v>3957</v>
      </c>
      <c r="B70" s="1">
        <v>30</v>
      </c>
      <c r="C70" s="1">
        <v>63.1</v>
      </c>
      <c r="D70" s="1">
        <v>7.99</v>
      </c>
      <c r="E70" s="1">
        <v>28.8</v>
      </c>
    </row>
    <row r="71" spans="1:7" x14ac:dyDescent="0.2">
      <c r="A71" s="1" t="s">
        <v>3958</v>
      </c>
      <c r="B71" s="1">
        <v>29.7</v>
      </c>
      <c r="C71" s="1">
        <v>63.7</v>
      </c>
      <c r="D71" s="1">
        <v>7.48</v>
      </c>
      <c r="E71" s="1">
        <v>38.5</v>
      </c>
    </row>
    <row r="72" spans="1:7" x14ac:dyDescent="0.2">
      <c r="A72" s="1" t="s">
        <v>3959</v>
      </c>
      <c r="B72" s="1">
        <v>10.199999999999999</v>
      </c>
      <c r="C72" s="1">
        <v>77.900000000000006</v>
      </c>
      <c r="D72" s="1">
        <v>2.2799999999999998</v>
      </c>
      <c r="E72" s="1">
        <v>24.9</v>
      </c>
    </row>
    <row r="73" spans="1:7" x14ac:dyDescent="0.2">
      <c r="A73" s="1" t="s">
        <v>3960</v>
      </c>
      <c r="B73" s="1">
        <v>20</v>
      </c>
      <c r="C73" s="1">
        <v>72.599999999999994</v>
      </c>
      <c r="D73" s="1">
        <v>5.26</v>
      </c>
      <c r="E73" s="1">
        <v>15.1</v>
      </c>
    </row>
    <row r="74" spans="1:7" x14ac:dyDescent="0.2">
      <c r="A74" s="1" t="s">
        <v>3961</v>
      </c>
      <c r="B74" s="1">
        <v>10.1</v>
      </c>
      <c r="C74" s="1">
        <v>84</v>
      </c>
      <c r="D74" s="1">
        <v>3.37</v>
      </c>
      <c r="E74" s="1">
        <v>30.3</v>
      </c>
    </row>
    <row r="75" spans="1:7" x14ac:dyDescent="0.2">
      <c r="A75" s="1" t="s">
        <v>3962</v>
      </c>
      <c r="B75" s="1">
        <v>2.48</v>
      </c>
      <c r="C75" s="1">
        <v>91.6</v>
      </c>
      <c r="D75" s="1">
        <v>0.27</v>
      </c>
      <c r="E75" s="1">
        <v>13.9</v>
      </c>
    </row>
    <row r="76" spans="1:7" x14ac:dyDescent="0.2">
      <c r="A76" s="1" t="s">
        <v>3963</v>
      </c>
      <c r="B76" s="1">
        <v>12.3</v>
      </c>
      <c r="C76" s="1">
        <v>80.900000000000006</v>
      </c>
      <c r="D76" s="1">
        <v>3.95</v>
      </c>
      <c r="E76" s="1">
        <v>44.2</v>
      </c>
    </row>
    <row r="78" spans="1:7" x14ac:dyDescent="0.2">
      <c r="B78" s="411" t="s">
        <v>401</v>
      </c>
      <c r="C78" s="411"/>
      <c r="D78" s="411"/>
      <c r="E78" s="411"/>
      <c r="F78" s="278"/>
      <c r="G78" s="278"/>
    </row>
    <row r="79" spans="1:7" x14ac:dyDescent="0.2">
      <c r="A79" s="294" t="s">
        <v>3949</v>
      </c>
      <c r="B79" s="54" t="s">
        <v>329</v>
      </c>
      <c r="C79" s="54" t="s">
        <v>330</v>
      </c>
      <c r="D79" s="54" t="s">
        <v>400</v>
      </c>
      <c r="E79" s="54" t="s">
        <v>3948</v>
      </c>
      <c r="F79" s="54"/>
      <c r="G79" s="54"/>
    </row>
    <row r="80" spans="1:7" x14ac:dyDescent="0.2">
      <c r="A80" s="1" t="s">
        <v>351</v>
      </c>
      <c r="B80" s="1">
        <v>20.8</v>
      </c>
      <c r="C80" s="1">
        <v>73.900000000000006</v>
      </c>
      <c r="D80" s="1">
        <v>1.72</v>
      </c>
      <c r="E80" s="1">
        <v>29.7</v>
      </c>
    </row>
    <row r="81" spans="1:7" x14ac:dyDescent="0.2">
      <c r="A81" s="1" t="s">
        <v>352</v>
      </c>
      <c r="B81" s="1">
        <v>25.5</v>
      </c>
      <c r="C81" s="1">
        <v>68</v>
      </c>
      <c r="D81" s="1">
        <v>3.24</v>
      </c>
      <c r="E81" s="1">
        <v>39.799999999999997</v>
      </c>
    </row>
    <row r="82" spans="1:7" x14ac:dyDescent="0.2">
      <c r="A82" s="1" t="s">
        <v>353</v>
      </c>
      <c r="B82" s="1">
        <v>12.7</v>
      </c>
      <c r="C82" s="1">
        <v>80.8</v>
      </c>
      <c r="D82" s="1">
        <v>1.77</v>
      </c>
      <c r="E82" s="1">
        <v>35.299999999999997</v>
      </c>
    </row>
    <row r="83" spans="1:7" x14ac:dyDescent="0.2">
      <c r="A83" s="1" t="s">
        <v>354</v>
      </c>
      <c r="B83" s="1">
        <v>6.63</v>
      </c>
      <c r="C83" s="1">
        <v>87.6</v>
      </c>
      <c r="D83" s="1">
        <v>1.87</v>
      </c>
      <c r="E83" s="1">
        <v>42.3</v>
      </c>
    </row>
    <row r="84" spans="1:7" x14ac:dyDescent="0.2">
      <c r="A84" s="1" t="s">
        <v>355</v>
      </c>
      <c r="B84" s="1">
        <v>5.08</v>
      </c>
      <c r="C84" s="1">
        <v>91.6</v>
      </c>
      <c r="D84" s="1">
        <v>0.91</v>
      </c>
      <c r="E84" s="1">
        <v>30.1</v>
      </c>
    </row>
    <row r="85" spans="1:7" x14ac:dyDescent="0.2">
      <c r="A85" s="1" t="s">
        <v>356</v>
      </c>
      <c r="B85" s="1">
        <v>4.5599999999999996</v>
      </c>
      <c r="C85" s="1">
        <v>90.1</v>
      </c>
      <c r="D85" s="1">
        <v>1.03</v>
      </c>
      <c r="E85" s="1">
        <v>49</v>
      </c>
    </row>
    <row r="86" spans="1:7" x14ac:dyDescent="0.2">
      <c r="A86" s="1" t="s">
        <v>357</v>
      </c>
      <c r="B86" s="1">
        <v>2.9</v>
      </c>
      <c r="C86" s="1">
        <v>92.2</v>
      </c>
      <c r="D86" s="1">
        <v>0.44</v>
      </c>
      <c r="E86" s="1">
        <v>38.6</v>
      </c>
    </row>
    <row r="87" spans="1:7" x14ac:dyDescent="0.2">
      <c r="A87" s="1" t="s">
        <v>358</v>
      </c>
      <c r="B87" s="1">
        <v>4.9800000000000004</v>
      </c>
      <c r="C87" s="1">
        <v>90.4</v>
      </c>
      <c r="D87" s="1">
        <v>0.96</v>
      </c>
      <c r="E87" s="1">
        <v>45.7</v>
      </c>
    </row>
    <row r="89" spans="1:7" x14ac:dyDescent="0.2">
      <c r="B89" s="411" t="s">
        <v>401</v>
      </c>
      <c r="C89" s="411"/>
      <c r="D89" s="411"/>
      <c r="E89" s="411"/>
      <c r="F89" s="278"/>
      <c r="G89" s="278"/>
    </row>
    <row r="90" spans="1:7" x14ac:dyDescent="0.2">
      <c r="A90" s="294" t="s">
        <v>3950</v>
      </c>
      <c r="B90" s="54" t="s">
        <v>329</v>
      </c>
      <c r="C90" s="54" t="s">
        <v>330</v>
      </c>
      <c r="D90" s="54" t="s">
        <v>400</v>
      </c>
      <c r="E90" s="54" t="s">
        <v>3948</v>
      </c>
      <c r="F90" s="54"/>
      <c r="G90" s="54"/>
    </row>
    <row r="91" spans="1:7" x14ac:dyDescent="0.2">
      <c r="A91" s="1" t="s">
        <v>402</v>
      </c>
      <c r="B91" s="1">
        <v>22.8</v>
      </c>
      <c r="C91" s="1">
        <v>73.2</v>
      </c>
      <c r="D91" s="1">
        <v>0.76</v>
      </c>
      <c r="E91" s="1">
        <v>36.5</v>
      </c>
    </row>
    <row r="92" spans="1:7" x14ac:dyDescent="0.2">
      <c r="A92" s="1" t="s">
        <v>403</v>
      </c>
      <c r="B92" s="1">
        <v>21.9</v>
      </c>
      <c r="C92" s="1">
        <v>74.2</v>
      </c>
      <c r="D92" s="1">
        <v>5.6</v>
      </c>
      <c r="E92" s="1">
        <v>49.3</v>
      </c>
    </row>
    <row r="93" spans="1:7" x14ac:dyDescent="0.2">
      <c r="A93" s="1" t="s">
        <v>404</v>
      </c>
      <c r="B93" s="1">
        <v>5.94</v>
      </c>
      <c r="C93" s="1">
        <v>92</v>
      </c>
      <c r="D93" s="1">
        <v>1.77</v>
      </c>
      <c r="E93" s="1">
        <v>57</v>
      </c>
    </row>
    <row r="94" spans="1:7" x14ac:dyDescent="0.2">
      <c r="A94" s="1" t="s">
        <v>405</v>
      </c>
      <c r="B94" s="1">
        <v>7.72</v>
      </c>
      <c r="C94" s="1">
        <v>89.8</v>
      </c>
      <c r="D94" s="1">
        <v>1.63</v>
      </c>
      <c r="E94" s="1">
        <v>36.9</v>
      </c>
    </row>
    <row r="95" spans="1:7" x14ac:dyDescent="0.2">
      <c r="A95" s="1" t="s">
        <v>406</v>
      </c>
      <c r="B95" s="1">
        <v>4.97</v>
      </c>
      <c r="C95" s="1">
        <v>92.5</v>
      </c>
      <c r="D95" s="1">
        <v>0.7</v>
      </c>
      <c r="E95" s="1">
        <v>23.7</v>
      </c>
    </row>
    <row r="96" spans="1:7" x14ac:dyDescent="0.2">
      <c r="A96" s="1" t="s">
        <v>407</v>
      </c>
      <c r="B96" s="1">
        <v>6.64</v>
      </c>
      <c r="C96" s="1">
        <v>88.5</v>
      </c>
      <c r="D96" s="1">
        <v>1.19</v>
      </c>
      <c r="E96" s="1">
        <v>39.700000000000003</v>
      </c>
    </row>
    <row r="97" spans="1:7" x14ac:dyDescent="0.2">
      <c r="A97" s="1" t="s">
        <v>408</v>
      </c>
      <c r="B97" s="1">
        <v>2.31</v>
      </c>
      <c r="C97" s="1">
        <v>93.4</v>
      </c>
      <c r="D97" s="1">
        <v>0.15</v>
      </c>
      <c r="E97" s="1">
        <v>37.1</v>
      </c>
    </row>
    <row r="98" spans="1:7" x14ac:dyDescent="0.2">
      <c r="A98" s="1" t="s">
        <v>409</v>
      </c>
      <c r="B98" s="1">
        <v>3.82</v>
      </c>
      <c r="C98" s="1">
        <v>94.2</v>
      </c>
      <c r="D98" s="1">
        <v>0.53</v>
      </c>
      <c r="E98" s="1">
        <v>56.7</v>
      </c>
    </row>
    <row r="100" spans="1:7" x14ac:dyDescent="0.2">
      <c r="B100" s="411" t="s">
        <v>401</v>
      </c>
      <c r="C100" s="411"/>
      <c r="D100" s="411"/>
      <c r="E100" s="411"/>
      <c r="F100" s="278"/>
      <c r="G100" s="278"/>
    </row>
    <row r="101" spans="1:7" x14ac:dyDescent="0.2">
      <c r="A101" s="294" t="s">
        <v>3952</v>
      </c>
      <c r="B101" s="54" t="s">
        <v>329</v>
      </c>
      <c r="C101" s="54" t="s">
        <v>330</v>
      </c>
      <c r="D101" s="54" t="s">
        <v>400</v>
      </c>
      <c r="E101" s="54" t="s">
        <v>3948</v>
      </c>
      <c r="F101" s="54"/>
      <c r="G101" s="54"/>
    </row>
    <row r="102" spans="1:7" x14ac:dyDescent="0.2">
      <c r="A102" s="1" t="s">
        <v>3964</v>
      </c>
      <c r="B102" s="1">
        <v>69.099999999999994</v>
      </c>
      <c r="C102" s="1">
        <v>27.4</v>
      </c>
      <c r="D102" s="1">
        <v>7.64</v>
      </c>
      <c r="E102" s="1">
        <v>18.899999999999999</v>
      </c>
    </row>
    <row r="103" spans="1:7" x14ac:dyDescent="0.2">
      <c r="A103" s="1" t="s">
        <v>3965</v>
      </c>
      <c r="B103" s="1">
        <v>62.3</v>
      </c>
      <c r="C103" s="1">
        <v>30.7</v>
      </c>
      <c r="D103" s="1">
        <v>9.3000000000000007</v>
      </c>
      <c r="E103" s="1">
        <v>17.2</v>
      </c>
    </row>
    <row r="104" spans="1:7" x14ac:dyDescent="0.2">
      <c r="A104" s="1" t="s">
        <v>3966</v>
      </c>
      <c r="B104" s="1">
        <v>51.9</v>
      </c>
      <c r="C104" s="1">
        <v>41.7</v>
      </c>
      <c r="D104" s="1">
        <v>7.66</v>
      </c>
      <c r="E104" s="1">
        <v>28.4</v>
      </c>
    </row>
    <row r="105" spans="1:7" x14ac:dyDescent="0.2">
      <c r="A105" s="1" t="s">
        <v>3967</v>
      </c>
      <c r="B105" s="1">
        <v>30.4</v>
      </c>
      <c r="C105" s="1">
        <v>58.6</v>
      </c>
      <c r="D105" s="1">
        <v>4.88</v>
      </c>
      <c r="E105" s="1">
        <v>25.6</v>
      </c>
    </row>
    <row r="106" spans="1:7" x14ac:dyDescent="0.2">
      <c r="A106" s="1" t="s">
        <v>3968</v>
      </c>
      <c r="B106" s="1">
        <v>55</v>
      </c>
      <c r="C106" s="1">
        <v>38.700000000000003</v>
      </c>
      <c r="D106" s="1">
        <v>5.4</v>
      </c>
      <c r="E106" s="1">
        <v>22.5</v>
      </c>
    </row>
    <row r="107" spans="1:7" x14ac:dyDescent="0.2">
      <c r="A107" s="1" t="s">
        <v>3969</v>
      </c>
      <c r="B107" s="1">
        <v>49</v>
      </c>
      <c r="C107" s="1">
        <v>44.8</v>
      </c>
      <c r="D107" s="1">
        <v>6.82</v>
      </c>
      <c r="E107" s="1">
        <v>27.8</v>
      </c>
    </row>
    <row r="108" spans="1:7" x14ac:dyDescent="0.2">
      <c r="A108" s="1" t="s">
        <v>3970</v>
      </c>
      <c r="B108" s="1">
        <v>38.700000000000003</v>
      </c>
      <c r="C108" s="1">
        <v>47.9</v>
      </c>
      <c r="D108" s="1">
        <v>0.84</v>
      </c>
      <c r="E108" s="1">
        <v>20.399999999999999</v>
      </c>
    </row>
    <row r="109" spans="1:7" x14ac:dyDescent="0.2">
      <c r="A109" s="1" t="s">
        <v>3971</v>
      </c>
      <c r="B109" s="1">
        <v>27.6</v>
      </c>
      <c r="C109" s="1">
        <v>65.8</v>
      </c>
      <c r="D109" s="1">
        <v>2.42</v>
      </c>
      <c r="E109" s="1">
        <v>38.700000000000003</v>
      </c>
    </row>
    <row r="111" spans="1:7" x14ac:dyDescent="0.2">
      <c r="B111" s="411" t="s">
        <v>401</v>
      </c>
      <c r="C111" s="411"/>
      <c r="D111" s="411"/>
      <c r="E111" s="411"/>
      <c r="F111" s="278"/>
      <c r="G111" s="278"/>
    </row>
    <row r="112" spans="1:7" x14ac:dyDescent="0.2">
      <c r="A112" s="294" t="s">
        <v>3972</v>
      </c>
      <c r="B112" s="54" t="s">
        <v>329</v>
      </c>
      <c r="C112" s="54" t="s">
        <v>330</v>
      </c>
      <c r="D112" s="54"/>
      <c r="E112" s="54"/>
      <c r="F112" s="54"/>
      <c r="G112" s="54"/>
    </row>
    <row r="113" spans="1:7" x14ac:dyDescent="0.2">
      <c r="A113" s="1" t="s">
        <v>359</v>
      </c>
      <c r="B113" s="1">
        <v>16.8</v>
      </c>
      <c r="C113" s="1">
        <v>77.5</v>
      </c>
    </row>
    <row r="114" spans="1:7" x14ac:dyDescent="0.2">
      <c r="A114" s="1" t="s">
        <v>360</v>
      </c>
      <c r="B114" s="1">
        <v>10</v>
      </c>
      <c r="C114" s="1">
        <v>82.9</v>
      </c>
    </row>
    <row r="115" spans="1:7" x14ac:dyDescent="0.2">
      <c r="A115" s="1" t="s">
        <v>361</v>
      </c>
      <c r="B115" s="1">
        <v>13.8</v>
      </c>
      <c r="C115" s="1">
        <v>81.5</v>
      </c>
    </row>
    <row r="116" spans="1:7" x14ac:dyDescent="0.2">
      <c r="A116" s="1" t="s">
        <v>362</v>
      </c>
      <c r="B116" s="1">
        <v>17.2</v>
      </c>
      <c r="C116" s="1">
        <v>51.7</v>
      </c>
    </row>
    <row r="117" spans="1:7" x14ac:dyDescent="0.2">
      <c r="A117" s="1" t="s">
        <v>363</v>
      </c>
      <c r="B117" s="1">
        <v>4.68</v>
      </c>
      <c r="C117" s="1">
        <v>91</v>
      </c>
    </row>
    <row r="118" spans="1:7" x14ac:dyDescent="0.2">
      <c r="A118" s="1" t="s">
        <v>364</v>
      </c>
      <c r="B118" s="1">
        <v>4.97</v>
      </c>
      <c r="C118" s="1">
        <v>82.3</v>
      </c>
    </row>
    <row r="119" spans="1:7" x14ac:dyDescent="0.2">
      <c r="A119" s="1" t="s">
        <v>365</v>
      </c>
      <c r="B119" s="1">
        <v>6.7</v>
      </c>
      <c r="C119" s="1">
        <v>88</v>
      </c>
    </row>
    <row r="120" spans="1:7" x14ac:dyDescent="0.2">
      <c r="A120" s="1" t="s">
        <v>366</v>
      </c>
      <c r="B120" s="1">
        <v>2.98</v>
      </c>
      <c r="C120" s="1">
        <v>88.1</v>
      </c>
    </row>
    <row r="122" spans="1:7" x14ac:dyDescent="0.2">
      <c r="B122" s="411" t="s">
        <v>401</v>
      </c>
      <c r="C122" s="411"/>
      <c r="D122" s="411"/>
      <c r="E122" s="411"/>
      <c r="F122" s="278"/>
      <c r="G122" s="278"/>
    </row>
    <row r="123" spans="1:7" x14ac:dyDescent="0.2">
      <c r="A123" s="294" t="s">
        <v>3972</v>
      </c>
      <c r="B123" s="54" t="s">
        <v>329</v>
      </c>
      <c r="C123" s="54" t="s">
        <v>330</v>
      </c>
      <c r="D123" s="54" t="s">
        <v>400</v>
      </c>
      <c r="E123" s="54" t="s">
        <v>3948</v>
      </c>
      <c r="F123" s="54"/>
      <c r="G123" s="54"/>
    </row>
    <row r="124" spans="1:7" x14ac:dyDescent="0.2">
      <c r="A124" s="1" t="s">
        <v>3973</v>
      </c>
      <c r="B124" s="1">
        <v>23</v>
      </c>
      <c r="C124" s="1">
        <v>70.400000000000006</v>
      </c>
      <c r="D124" s="1">
        <v>2.31</v>
      </c>
      <c r="E124" s="1">
        <v>48.5</v>
      </c>
    </row>
    <row r="125" spans="1:7" x14ac:dyDescent="0.2">
      <c r="A125" s="1" t="s">
        <v>3974</v>
      </c>
      <c r="B125" s="1">
        <v>52.8</v>
      </c>
      <c r="C125" s="1">
        <v>43.6</v>
      </c>
      <c r="D125" s="1">
        <v>7.58</v>
      </c>
      <c r="E125" s="1">
        <v>16.600000000000001</v>
      </c>
    </row>
    <row r="126" spans="1:7" x14ac:dyDescent="0.2">
      <c r="A126" s="1" t="s">
        <v>3975</v>
      </c>
      <c r="B126" s="1">
        <v>2.99</v>
      </c>
      <c r="C126" s="1">
        <v>84.8</v>
      </c>
      <c r="D126" s="1">
        <v>0.75</v>
      </c>
      <c r="E126" s="1">
        <v>68.900000000000006</v>
      </c>
    </row>
    <row r="127" spans="1:7" x14ac:dyDescent="0.2">
      <c r="A127" s="1" t="s">
        <v>3976</v>
      </c>
      <c r="B127" s="1">
        <v>19.399999999999999</v>
      </c>
      <c r="C127" s="1">
        <v>75</v>
      </c>
      <c r="D127" s="1">
        <v>3.62</v>
      </c>
      <c r="E127" s="1">
        <v>52.1</v>
      </c>
    </row>
    <row r="128" spans="1:7" x14ac:dyDescent="0.2">
      <c r="A128" s="1" t="s">
        <v>3977</v>
      </c>
      <c r="B128" s="1">
        <v>41.4</v>
      </c>
      <c r="C128" s="1">
        <v>54.9</v>
      </c>
      <c r="D128" s="1">
        <v>3.82</v>
      </c>
      <c r="E128" s="1">
        <v>29.8</v>
      </c>
    </row>
    <row r="129" spans="1:7" x14ac:dyDescent="0.2">
      <c r="A129" s="1" t="s">
        <v>3978</v>
      </c>
      <c r="B129" s="1">
        <v>45.1</v>
      </c>
      <c r="C129" s="1">
        <v>48.3</v>
      </c>
      <c r="D129" s="1">
        <v>18.8</v>
      </c>
      <c r="E129" s="1">
        <v>31.9</v>
      </c>
    </row>
    <row r="130" spans="1:7" x14ac:dyDescent="0.2">
      <c r="A130" s="1" t="s">
        <v>3979</v>
      </c>
      <c r="B130" s="1">
        <v>16.3</v>
      </c>
      <c r="C130" s="1">
        <v>80.400000000000006</v>
      </c>
      <c r="D130" s="1">
        <v>1.94</v>
      </c>
      <c r="E130" s="1">
        <v>53.5</v>
      </c>
    </row>
    <row r="131" spans="1:7" x14ac:dyDescent="0.2">
      <c r="A131" s="1" t="s">
        <v>3980</v>
      </c>
      <c r="B131" s="1">
        <v>3.88</v>
      </c>
      <c r="C131" s="1">
        <v>79.400000000000006</v>
      </c>
      <c r="D131" s="1">
        <v>1.98</v>
      </c>
      <c r="E131" s="1">
        <v>57.6</v>
      </c>
    </row>
    <row r="135" spans="1:7" x14ac:dyDescent="0.2">
      <c r="A135"/>
      <c r="B135"/>
      <c r="C135"/>
      <c r="D135"/>
      <c r="E135"/>
      <c r="F135"/>
      <c r="G135"/>
    </row>
    <row r="136" spans="1:7" x14ac:dyDescent="0.2">
      <c r="A136" s="277" t="s">
        <v>3945</v>
      </c>
      <c r="B136"/>
      <c r="C136"/>
      <c r="D136"/>
      <c r="E136"/>
      <c r="F136"/>
      <c r="G136"/>
    </row>
    <row r="137" spans="1:7" x14ac:dyDescent="0.2">
      <c r="A137" s="29" t="s">
        <v>335</v>
      </c>
      <c r="C137" s="29" t="s">
        <v>336</v>
      </c>
      <c r="E137"/>
      <c r="F137"/>
      <c r="G137"/>
    </row>
    <row r="138" spans="1:7" x14ac:dyDescent="0.2">
      <c r="A138" s="1" t="s">
        <v>294</v>
      </c>
      <c r="B138" s="1" t="s">
        <v>334</v>
      </c>
      <c r="C138" s="1" t="s">
        <v>294</v>
      </c>
      <c r="D138" s="1" t="s">
        <v>334</v>
      </c>
      <c r="E138" s="217"/>
      <c r="F138"/>
      <c r="G138"/>
    </row>
    <row r="139" spans="1:7" x14ac:dyDescent="0.2">
      <c r="A139" s="1" t="s">
        <v>295</v>
      </c>
      <c r="B139" s="1">
        <v>19.600000000000001</v>
      </c>
      <c r="C139" s="179" t="s">
        <v>313</v>
      </c>
      <c r="D139">
        <v>3.92</v>
      </c>
      <c r="E139" s="217"/>
      <c r="F139"/>
      <c r="G139"/>
    </row>
    <row r="140" spans="1:7" x14ac:dyDescent="0.2">
      <c r="A140" s="1" t="s">
        <v>296</v>
      </c>
      <c r="B140" s="1">
        <v>14.6</v>
      </c>
      <c r="C140" s="179" t="s">
        <v>312</v>
      </c>
      <c r="D140">
        <v>10.6</v>
      </c>
      <c r="E140" s="217"/>
      <c r="F140"/>
      <c r="G140"/>
    </row>
    <row r="141" spans="1:7" x14ac:dyDescent="0.2">
      <c r="A141" s="1" t="s">
        <v>297</v>
      </c>
      <c r="B141" s="1">
        <v>20.399999999999999</v>
      </c>
      <c r="C141" s="179" t="s">
        <v>311</v>
      </c>
      <c r="D141">
        <v>2.95</v>
      </c>
      <c r="E141" s="217"/>
      <c r="F141"/>
      <c r="G141"/>
    </row>
    <row r="142" spans="1:7" x14ac:dyDescent="0.2">
      <c r="A142" s="1" t="s">
        <v>298</v>
      </c>
      <c r="B142" s="1">
        <v>46.2</v>
      </c>
      <c r="C142" s="179" t="s">
        <v>310</v>
      </c>
      <c r="D142">
        <v>8.58</v>
      </c>
      <c r="E142" s="217"/>
      <c r="F142"/>
      <c r="G142"/>
    </row>
    <row r="143" spans="1:7" x14ac:dyDescent="0.2">
      <c r="C143" s="179"/>
      <c r="D143"/>
      <c r="E143"/>
      <c r="F143"/>
      <c r="G143"/>
    </row>
    <row r="144" spans="1:7" x14ac:dyDescent="0.2">
      <c r="A144" s="1" t="s">
        <v>299</v>
      </c>
      <c r="B144" s="1">
        <v>7.83</v>
      </c>
      <c r="C144" s="180" t="s">
        <v>316</v>
      </c>
      <c r="D144">
        <v>5.33</v>
      </c>
      <c r="E144"/>
      <c r="F144"/>
      <c r="G144"/>
    </row>
    <row r="145" spans="1:7" x14ac:dyDescent="0.2">
      <c r="A145" s="1" t="s">
        <v>300</v>
      </c>
      <c r="B145" s="1">
        <v>4.07</v>
      </c>
      <c r="C145" s="180" t="s">
        <v>317</v>
      </c>
      <c r="D145">
        <v>9.5500000000000007</v>
      </c>
      <c r="E145"/>
      <c r="F145"/>
      <c r="G145"/>
    </row>
    <row r="146" spans="1:7" x14ac:dyDescent="0.2">
      <c r="A146" s="1" t="s">
        <v>301</v>
      </c>
      <c r="B146" s="1">
        <v>11.9</v>
      </c>
      <c r="C146" s="180" t="s">
        <v>315</v>
      </c>
      <c r="D146">
        <v>4.46</v>
      </c>
      <c r="E146"/>
      <c r="F146"/>
      <c r="G146"/>
    </row>
    <row r="147" spans="1:7" x14ac:dyDescent="0.2">
      <c r="A147" s="1" t="s">
        <v>302</v>
      </c>
      <c r="B147" s="1">
        <v>6.08</v>
      </c>
      <c r="C147" s="180" t="s">
        <v>314</v>
      </c>
      <c r="D147">
        <v>4.1500000000000004</v>
      </c>
      <c r="E147"/>
      <c r="F147"/>
      <c r="G147"/>
    </row>
    <row r="148" spans="1:7" x14ac:dyDescent="0.2">
      <c r="C148" s="180"/>
      <c r="D148"/>
      <c r="E148"/>
      <c r="F148"/>
      <c r="G148"/>
    </row>
    <row r="149" spans="1:7" x14ac:dyDescent="0.2">
      <c r="A149" s="1" t="s">
        <v>303</v>
      </c>
      <c r="B149" s="1">
        <v>32.799999999999997</v>
      </c>
      <c r="C149" s="1" t="s">
        <v>318</v>
      </c>
      <c r="D149">
        <v>17.8</v>
      </c>
      <c r="E149"/>
      <c r="F149"/>
      <c r="G149"/>
    </row>
    <row r="150" spans="1:7" x14ac:dyDescent="0.2">
      <c r="A150" s="1" t="s">
        <v>304</v>
      </c>
      <c r="B150" s="1">
        <v>46.2</v>
      </c>
      <c r="C150" s="1" t="s">
        <v>319</v>
      </c>
      <c r="D150">
        <v>7.42</v>
      </c>
      <c r="E150"/>
      <c r="F150"/>
      <c r="G150"/>
    </row>
    <row r="151" spans="1:7" x14ac:dyDescent="0.2">
      <c r="A151" s="1" t="s">
        <v>305</v>
      </c>
      <c r="B151" s="1">
        <v>44.1</v>
      </c>
      <c r="C151" s="1" t="s">
        <v>320</v>
      </c>
      <c r="D151">
        <v>21.5</v>
      </c>
      <c r="E151"/>
      <c r="F151"/>
      <c r="G151"/>
    </row>
    <row r="152" spans="1:7" x14ac:dyDescent="0.2">
      <c r="A152" s="1" t="s">
        <v>306</v>
      </c>
      <c r="B152" s="1">
        <v>38.5</v>
      </c>
      <c r="C152" s="1" t="s">
        <v>321</v>
      </c>
      <c r="D152">
        <v>27.7</v>
      </c>
      <c r="E152"/>
      <c r="F152"/>
      <c r="G152"/>
    </row>
    <row r="153" spans="1:7" x14ac:dyDescent="0.2">
      <c r="D153"/>
      <c r="E153"/>
      <c r="F153"/>
      <c r="G153"/>
    </row>
    <row r="154" spans="1:7" x14ac:dyDescent="0.2">
      <c r="A154" s="1" t="s">
        <v>307</v>
      </c>
      <c r="B154" s="1">
        <v>39.299999999999997</v>
      </c>
      <c r="C154" s="1" t="s">
        <v>322</v>
      </c>
      <c r="D154">
        <v>16.600000000000001</v>
      </c>
      <c r="E154"/>
      <c r="F154"/>
      <c r="G154"/>
    </row>
    <row r="155" spans="1:7" x14ac:dyDescent="0.2">
      <c r="A155" s="1" t="s">
        <v>308</v>
      </c>
      <c r="B155" s="1">
        <v>17.399999999999999</v>
      </c>
      <c r="C155" s="1" t="s">
        <v>323</v>
      </c>
      <c r="D155">
        <v>8.7200000000000006</v>
      </c>
      <c r="E155"/>
      <c r="F155"/>
      <c r="G155"/>
    </row>
    <row r="156" spans="1:7" x14ac:dyDescent="0.2">
      <c r="A156" s="1" t="s">
        <v>309</v>
      </c>
      <c r="B156" s="1">
        <v>32</v>
      </c>
      <c r="C156" s="1" t="s">
        <v>324</v>
      </c>
      <c r="D156">
        <v>20.6</v>
      </c>
      <c r="E156"/>
      <c r="F156"/>
      <c r="G156"/>
    </row>
    <row r="157" spans="1:7" x14ac:dyDescent="0.2">
      <c r="C157" s="1" t="s">
        <v>326</v>
      </c>
      <c r="D157">
        <v>8.89</v>
      </c>
      <c r="E157"/>
      <c r="F157"/>
      <c r="G157"/>
    </row>
    <row r="158" spans="1:7" x14ac:dyDescent="0.2">
      <c r="C158" s="1" t="s">
        <v>325</v>
      </c>
      <c r="D158">
        <v>17.899999999999999</v>
      </c>
      <c r="E158"/>
      <c r="F158"/>
      <c r="G158"/>
    </row>
    <row r="159" spans="1:7" x14ac:dyDescent="0.2">
      <c r="E159"/>
      <c r="F159"/>
      <c r="G159"/>
    </row>
    <row r="160" spans="1:7" x14ac:dyDescent="0.2">
      <c r="A160"/>
      <c r="B160"/>
      <c r="C160"/>
      <c r="D160"/>
      <c r="E160"/>
      <c r="F160"/>
      <c r="G160"/>
    </row>
    <row r="161" spans="1:7" x14ac:dyDescent="0.2">
      <c r="A161" s="181" t="s">
        <v>337</v>
      </c>
      <c r="E161"/>
      <c r="F161"/>
      <c r="G161"/>
    </row>
    <row r="162" spans="1:7" x14ac:dyDescent="0.2">
      <c r="A162" s="1" t="s">
        <v>294</v>
      </c>
      <c r="B162" s="1" t="s">
        <v>338</v>
      </c>
      <c r="E162"/>
      <c r="F162"/>
      <c r="G162"/>
    </row>
    <row r="163" spans="1:7" x14ac:dyDescent="0.2">
      <c r="A163" s="179" t="s">
        <v>295</v>
      </c>
      <c r="B163" s="1">
        <v>9.9499999999999993</v>
      </c>
      <c r="C163" s="179" t="s">
        <v>313</v>
      </c>
      <c r="D163">
        <v>7.97</v>
      </c>
      <c r="E163"/>
      <c r="F163"/>
      <c r="G163"/>
    </row>
    <row r="164" spans="1:7" x14ac:dyDescent="0.2">
      <c r="A164" s="179" t="s">
        <v>296</v>
      </c>
      <c r="B164" s="1">
        <v>8.8000000000000007</v>
      </c>
      <c r="C164" s="179" t="s">
        <v>312</v>
      </c>
      <c r="D164">
        <v>12.3</v>
      </c>
      <c r="E164"/>
      <c r="F164"/>
      <c r="G164"/>
    </row>
    <row r="165" spans="1:7" x14ac:dyDescent="0.2">
      <c r="A165" s="179" t="s">
        <v>297</v>
      </c>
      <c r="B165" s="1">
        <v>18.3</v>
      </c>
      <c r="C165" s="179" t="s">
        <v>311</v>
      </c>
      <c r="D165">
        <v>16.3</v>
      </c>
      <c r="E165"/>
      <c r="F165"/>
      <c r="G165"/>
    </row>
    <row r="166" spans="1:7" x14ac:dyDescent="0.2">
      <c r="A166" s="179" t="s">
        <v>298</v>
      </c>
      <c r="B166" s="1">
        <v>18.600000000000001</v>
      </c>
      <c r="C166" s="179" t="s">
        <v>310</v>
      </c>
      <c r="D166">
        <v>12.7</v>
      </c>
      <c r="E166"/>
      <c r="F166"/>
      <c r="G166"/>
    </row>
    <row r="167" spans="1:7" x14ac:dyDescent="0.2">
      <c r="A167" s="179"/>
      <c r="C167" s="179"/>
      <c r="D167"/>
      <c r="E167"/>
      <c r="F167"/>
      <c r="G167"/>
    </row>
    <row r="168" spans="1:7" x14ac:dyDescent="0.2">
      <c r="A168" s="179" t="s">
        <v>299</v>
      </c>
      <c r="B168" s="1">
        <v>15.7</v>
      </c>
      <c r="C168" s="180" t="s">
        <v>316</v>
      </c>
      <c r="D168">
        <v>6.84</v>
      </c>
      <c r="E168"/>
      <c r="F168"/>
      <c r="G168"/>
    </row>
    <row r="169" spans="1:7" x14ac:dyDescent="0.2">
      <c r="A169" s="180" t="s">
        <v>300</v>
      </c>
      <c r="B169" s="1">
        <v>8.26</v>
      </c>
      <c r="C169" s="180" t="s">
        <v>317</v>
      </c>
      <c r="D169">
        <v>5.08</v>
      </c>
      <c r="E169"/>
      <c r="F169"/>
      <c r="G169"/>
    </row>
    <row r="170" spans="1:7" x14ac:dyDescent="0.2">
      <c r="A170" s="180" t="s">
        <v>301</v>
      </c>
      <c r="B170" s="1">
        <v>12.2</v>
      </c>
      <c r="C170" s="180" t="s">
        <v>315</v>
      </c>
      <c r="D170">
        <v>16</v>
      </c>
      <c r="E170"/>
      <c r="F170"/>
      <c r="G170"/>
    </row>
    <row r="171" spans="1:7" x14ac:dyDescent="0.2">
      <c r="A171" s="180" t="s">
        <v>302</v>
      </c>
      <c r="B171" s="1">
        <v>4.51</v>
      </c>
      <c r="C171" s="180" t="s">
        <v>314</v>
      </c>
      <c r="D171">
        <v>19.600000000000001</v>
      </c>
      <c r="E171"/>
      <c r="F171"/>
      <c r="G171"/>
    </row>
    <row r="172" spans="1:7" x14ac:dyDescent="0.2">
      <c r="A172" s="180"/>
      <c r="C172" s="180"/>
      <c r="D172"/>
      <c r="E172"/>
      <c r="F172"/>
      <c r="G172"/>
    </row>
    <row r="173" spans="1:7" x14ac:dyDescent="0.2">
      <c r="A173" s="1" t="s">
        <v>303</v>
      </c>
      <c r="B173" s="1">
        <v>15.9</v>
      </c>
      <c r="C173" s="1" t="s">
        <v>318</v>
      </c>
      <c r="D173">
        <v>30</v>
      </c>
      <c r="E173"/>
      <c r="F173"/>
      <c r="G173"/>
    </row>
    <row r="174" spans="1:7" x14ac:dyDescent="0.2">
      <c r="A174" s="1" t="s">
        <v>304</v>
      </c>
      <c r="B174" s="1">
        <v>19.3</v>
      </c>
      <c r="C174" s="1" t="s">
        <v>319</v>
      </c>
      <c r="D174">
        <v>21.1</v>
      </c>
      <c r="E174"/>
      <c r="F174"/>
      <c r="G174"/>
    </row>
    <row r="175" spans="1:7" x14ac:dyDescent="0.2">
      <c r="A175" s="1" t="s">
        <v>305</v>
      </c>
      <c r="B175" s="1">
        <v>17.600000000000001</v>
      </c>
      <c r="C175" s="1" t="s">
        <v>320</v>
      </c>
      <c r="D175">
        <v>17.8</v>
      </c>
      <c r="E175"/>
      <c r="F175"/>
      <c r="G175"/>
    </row>
    <row r="176" spans="1:7" x14ac:dyDescent="0.2">
      <c r="A176" s="1" t="s">
        <v>306</v>
      </c>
      <c r="B176" s="1">
        <v>16.7</v>
      </c>
      <c r="C176" s="1" t="s">
        <v>321</v>
      </c>
      <c r="D176">
        <v>21.6</v>
      </c>
      <c r="E176"/>
      <c r="F176"/>
      <c r="G176"/>
    </row>
    <row r="177" spans="1:7" x14ac:dyDescent="0.2">
      <c r="D177"/>
      <c r="E177"/>
      <c r="F177"/>
      <c r="G177"/>
    </row>
    <row r="178" spans="1:7" x14ac:dyDescent="0.2">
      <c r="A178" s="1" t="s">
        <v>307</v>
      </c>
      <c r="B178" s="1">
        <v>35</v>
      </c>
      <c r="C178" s="1" t="s">
        <v>322</v>
      </c>
      <c r="D178">
        <v>16.899999999999999</v>
      </c>
      <c r="E178"/>
      <c r="F178"/>
      <c r="G178"/>
    </row>
    <row r="179" spans="1:7" x14ac:dyDescent="0.2">
      <c r="A179" s="1" t="s">
        <v>308</v>
      </c>
      <c r="B179" s="1">
        <v>42.1</v>
      </c>
      <c r="C179" s="1" t="s">
        <v>323</v>
      </c>
      <c r="D179">
        <v>30.7</v>
      </c>
      <c r="E179"/>
      <c r="F179"/>
      <c r="G179"/>
    </row>
    <row r="180" spans="1:7" x14ac:dyDescent="0.2">
      <c r="A180" s="1" t="s">
        <v>309</v>
      </c>
      <c r="B180" s="1">
        <v>31.8</v>
      </c>
      <c r="C180" s="1" t="s">
        <v>324</v>
      </c>
      <c r="D180">
        <v>33.700000000000003</v>
      </c>
      <c r="E180"/>
      <c r="F180"/>
      <c r="G180"/>
    </row>
    <row r="181" spans="1:7" x14ac:dyDescent="0.2">
      <c r="C181" s="1" t="s">
        <v>326</v>
      </c>
      <c r="D181">
        <v>22</v>
      </c>
      <c r="E181"/>
      <c r="F181"/>
      <c r="G181"/>
    </row>
    <row r="182" spans="1:7" x14ac:dyDescent="0.2">
      <c r="C182" s="1" t="s">
        <v>325</v>
      </c>
      <c r="D182">
        <v>19.3</v>
      </c>
      <c r="E182"/>
      <c r="F182"/>
      <c r="G182"/>
    </row>
    <row r="183" spans="1:7" x14ac:dyDescent="0.2">
      <c r="A183"/>
      <c r="B183"/>
      <c r="C183"/>
      <c r="D183"/>
      <c r="E183"/>
      <c r="F183"/>
      <c r="G183"/>
    </row>
    <row r="184" spans="1:7" x14ac:dyDescent="0.2">
      <c r="A184" s="277" t="s">
        <v>3946</v>
      </c>
      <c r="B184"/>
      <c r="C184"/>
      <c r="D184"/>
      <c r="E184"/>
      <c r="F184"/>
      <c r="G184"/>
    </row>
    <row r="185" spans="1:7" x14ac:dyDescent="0.2">
      <c r="A185" s="29" t="s">
        <v>341</v>
      </c>
      <c r="B185" s="54" t="s">
        <v>334</v>
      </c>
      <c r="C185" s="54" t="s">
        <v>340</v>
      </c>
      <c r="D185"/>
      <c r="E185"/>
      <c r="F185"/>
      <c r="G185"/>
    </row>
    <row r="186" spans="1:7" x14ac:dyDescent="0.2">
      <c r="A186" s="1" t="s">
        <v>295</v>
      </c>
      <c r="B186" s="1">
        <v>3.46</v>
      </c>
      <c r="C186" s="1">
        <v>0.98</v>
      </c>
      <c r="D186"/>
      <c r="E186"/>
      <c r="F186"/>
      <c r="G186"/>
    </row>
    <row r="187" spans="1:7" x14ac:dyDescent="0.2">
      <c r="A187" s="1" t="s">
        <v>296</v>
      </c>
      <c r="B187" s="1">
        <v>1.89</v>
      </c>
      <c r="C187" s="1">
        <v>1.08</v>
      </c>
      <c r="D187"/>
      <c r="E187"/>
      <c r="F187"/>
      <c r="G187"/>
    </row>
    <row r="188" spans="1:7" x14ac:dyDescent="0.2">
      <c r="A188" s="1" t="s">
        <v>297</v>
      </c>
      <c r="B188" s="1">
        <v>1.54</v>
      </c>
      <c r="C188" s="1">
        <v>2.14</v>
      </c>
      <c r="D188"/>
      <c r="E188"/>
      <c r="F188"/>
      <c r="G188"/>
    </row>
    <row r="189" spans="1:7" x14ac:dyDescent="0.2">
      <c r="A189" s="1" t="s">
        <v>298</v>
      </c>
      <c r="B189" s="1">
        <v>0.84</v>
      </c>
      <c r="C189" s="1">
        <v>3.68</v>
      </c>
      <c r="D189"/>
      <c r="E189"/>
      <c r="F189"/>
      <c r="G189"/>
    </row>
    <row r="190" spans="1:7" x14ac:dyDescent="0.2">
      <c r="D190"/>
      <c r="E190"/>
      <c r="F190"/>
      <c r="G190"/>
    </row>
    <row r="191" spans="1:7" x14ac:dyDescent="0.2">
      <c r="A191" s="1" t="s">
        <v>299</v>
      </c>
      <c r="B191" s="1">
        <v>2.16</v>
      </c>
      <c r="C191" s="1">
        <v>0.75</v>
      </c>
      <c r="D191"/>
      <c r="E191"/>
      <c r="F191"/>
      <c r="G191"/>
    </row>
    <row r="192" spans="1:7" x14ac:dyDescent="0.2">
      <c r="A192" s="1" t="s">
        <v>300</v>
      </c>
      <c r="B192" s="1">
        <v>0.87</v>
      </c>
      <c r="C192" s="1">
        <v>0.56999999999999995</v>
      </c>
      <c r="D192"/>
      <c r="E192"/>
      <c r="F192"/>
      <c r="G192"/>
    </row>
    <row r="193" spans="1:7" x14ac:dyDescent="0.2">
      <c r="A193" s="1" t="s">
        <v>301</v>
      </c>
      <c r="B193" s="1">
        <v>2.0699999999999998</v>
      </c>
      <c r="C193" s="1">
        <v>0.77</v>
      </c>
      <c r="D193"/>
      <c r="E193"/>
      <c r="F193"/>
      <c r="G193"/>
    </row>
    <row r="194" spans="1:7" x14ac:dyDescent="0.2">
      <c r="A194" s="1" t="s">
        <v>302</v>
      </c>
      <c r="B194" s="1">
        <v>1.82</v>
      </c>
      <c r="C194" s="1">
        <v>0.63</v>
      </c>
      <c r="D194"/>
      <c r="E194"/>
      <c r="F194"/>
      <c r="G194"/>
    </row>
    <row r="195" spans="1:7" x14ac:dyDescent="0.2">
      <c r="D195"/>
      <c r="E195"/>
      <c r="F195"/>
      <c r="G195"/>
    </row>
    <row r="196" spans="1:7" x14ac:dyDescent="0.2">
      <c r="A196" s="1" t="s">
        <v>303</v>
      </c>
      <c r="B196" s="1">
        <v>5.18</v>
      </c>
      <c r="C196" s="1">
        <v>2.12</v>
      </c>
      <c r="D196"/>
      <c r="E196"/>
      <c r="F196"/>
      <c r="G196"/>
    </row>
    <row r="197" spans="1:7" x14ac:dyDescent="0.2">
      <c r="A197" s="1" t="s">
        <v>304</v>
      </c>
      <c r="B197" s="1">
        <v>4.9400000000000004</v>
      </c>
      <c r="C197" s="1">
        <v>2.5299999999999998</v>
      </c>
      <c r="D197"/>
      <c r="E197"/>
      <c r="F197"/>
      <c r="G197"/>
    </row>
    <row r="198" spans="1:7" x14ac:dyDescent="0.2">
      <c r="A198" s="1" t="s">
        <v>305</v>
      </c>
      <c r="B198" s="1">
        <v>1.4</v>
      </c>
      <c r="C198" s="1">
        <v>1.49</v>
      </c>
      <c r="D198"/>
      <c r="E198"/>
      <c r="F198"/>
      <c r="G198"/>
    </row>
    <row r="199" spans="1:7" x14ac:dyDescent="0.2">
      <c r="A199" s="1" t="s">
        <v>306</v>
      </c>
      <c r="B199" s="1">
        <v>1.24</v>
      </c>
      <c r="C199" s="1">
        <v>0.77</v>
      </c>
      <c r="D199"/>
      <c r="E199"/>
      <c r="F199"/>
      <c r="G199"/>
    </row>
    <row r="200" spans="1:7" x14ac:dyDescent="0.2">
      <c r="D200"/>
      <c r="E200"/>
      <c r="F200"/>
      <c r="G200"/>
    </row>
    <row r="201" spans="1:7" x14ac:dyDescent="0.2">
      <c r="A201" s="1" t="s">
        <v>307</v>
      </c>
      <c r="B201" s="1">
        <v>8.4600000000000009</v>
      </c>
      <c r="C201" s="1">
        <v>0.48</v>
      </c>
      <c r="D201"/>
      <c r="E201"/>
      <c r="F201"/>
      <c r="G201"/>
    </row>
    <row r="202" spans="1:7" x14ac:dyDescent="0.2">
      <c r="A202" s="1" t="s">
        <v>308</v>
      </c>
      <c r="B202" s="1">
        <v>3.26</v>
      </c>
      <c r="C202" s="1">
        <v>1.5</v>
      </c>
      <c r="D202"/>
      <c r="E202"/>
      <c r="F202"/>
      <c r="G202"/>
    </row>
    <row r="203" spans="1:7" x14ac:dyDescent="0.2">
      <c r="A203" s="1" t="s">
        <v>309</v>
      </c>
      <c r="B203" s="1">
        <v>1.72</v>
      </c>
      <c r="C203" s="1">
        <v>1.45</v>
      </c>
      <c r="D203"/>
      <c r="E203"/>
      <c r="F203"/>
      <c r="G203"/>
    </row>
    <row r="204" spans="1:7" x14ac:dyDescent="0.2">
      <c r="D204"/>
      <c r="E204"/>
      <c r="F204"/>
      <c r="G204"/>
    </row>
    <row r="205" spans="1:7" x14ac:dyDescent="0.2">
      <c r="A205" s="29" t="s">
        <v>342</v>
      </c>
      <c r="B205" s="54" t="s">
        <v>334</v>
      </c>
      <c r="C205" s="54" t="s">
        <v>340</v>
      </c>
      <c r="D205"/>
      <c r="E205"/>
      <c r="F205"/>
      <c r="G205"/>
    </row>
    <row r="206" spans="1:7" x14ac:dyDescent="0.2">
      <c r="A206" s="1" t="s">
        <v>310</v>
      </c>
      <c r="B206" s="1">
        <v>1.25</v>
      </c>
      <c r="C206" s="1">
        <v>4</v>
      </c>
      <c r="D206"/>
      <c r="E206"/>
      <c r="F206"/>
      <c r="G206"/>
    </row>
    <row r="207" spans="1:7" x14ac:dyDescent="0.2">
      <c r="A207" s="189" t="s">
        <v>311</v>
      </c>
      <c r="B207" s="1">
        <v>6.52</v>
      </c>
      <c r="C207" s="1">
        <v>1.89</v>
      </c>
      <c r="D207"/>
      <c r="E207"/>
      <c r="F207"/>
      <c r="G207"/>
    </row>
    <row r="208" spans="1:7" x14ac:dyDescent="0.2">
      <c r="A208" s="1" t="s">
        <v>312</v>
      </c>
      <c r="B208" s="1">
        <v>1.32</v>
      </c>
      <c r="C208" s="1">
        <v>0.89</v>
      </c>
      <c r="D208"/>
      <c r="E208"/>
      <c r="F208"/>
      <c r="G208"/>
    </row>
    <row r="209" spans="1:7" x14ac:dyDescent="0.2">
      <c r="A209" s="1" t="s">
        <v>313</v>
      </c>
      <c r="B209" s="1">
        <v>1.02</v>
      </c>
      <c r="C209" s="1">
        <v>0.6</v>
      </c>
      <c r="D209"/>
      <c r="E209"/>
      <c r="F209"/>
      <c r="G209"/>
    </row>
    <row r="210" spans="1:7" x14ac:dyDescent="0.2">
      <c r="D210"/>
      <c r="E210"/>
      <c r="F210"/>
      <c r="G210"/>
    </row>
    <row r="211" spans="1:7" x14ac:dyDescent="0.2">
      <c r="A211" s="1" t="s">
        <v>314</v>
      </c>
      <c r="B211" s="1">
        <v>7.29</v>
      </c>
      <c r="C211" s="1">
        <v>1.18</v>
      </c>
      <c r="D211"/>
      <c r="E211"/>
      <c r="F211"/>
      <c r="G211"/>
    </row>
    <row r="212" spans="1:7" x14ac:dyDescent="0.2">
      <c r="A212" s="1" t="s">
        <v>315</v>
      </c>
      <c r="B212" s="1">
        <v>3.66</v>
      </c>
      <c r="C212" s="1">
        <v>1.24</v>
      </c>
      <c r="D212"/>
      <c r="E212"/>
      <c r="F212"/>
      <c r="G212"/>
    </row>
    <row r="213" spans="1:7" x14ac:dyDescent="0.2">
      <c r="A213" s="1" t="s">
        <v>316</v>
      </c>
      <c r="B213" s="1">
        <v>3.43</v>
      </c>
      <c r="C213" s="1">
        <v>1.72</v>
      </c>
      <c r="D213"/>
      <c r="E213"/>
      <c r="F213"/>
      <c r="G213"/>
    </row>
    <row r="214" spans="1:7" x14ac:dyDescent="0.2">
      <c r="A214" s="1" t="s">
        <v>317</v>
      </c>
      <c r="B214" s="1">
        <v>6.29</v>
      </c>
      <c r="C214" s="1">
        <v>0.61</v>
      </c>
      <c r="D214"/>
      <c r="E214"/>
      <c r="F214"/>
      <c r="G214"/>
    </row>
    <row r="215" spans="1:7" x14ac:dyDescent="0.2">
      <c r="D215"/>
      <c r="E215"/>
      <c r="F215"/>
      <c r="G215"/>
    </row>
    <row r="216" spans="1:7" x14ac:dyDescent="0.2">
      <c r="A216" s="1" t="s">
        <v>318</v>
      </c>
      <c r="B216" s="1">
        <v>1.28</v>
      </c>
      <c r="C216" s="1">
        <v>2.27</v>
      </c>
      <c r="D216"/>
      <c r="E216"/>
      <c r="F216"/>
      <c r="G216"/>
    </row>
    <row r="217" spans="1:7" x14ac:dyDescent="0.2">
      <c r="A217" s="1" t="s">
        <v>319</v>
      </c>
      <c r="B217" s="1">
        <v>0.35</v>
      </c>
      <c r="C217" s="1">
        <v>1.1399999999999999</v>
      </c>
      <c r="D217"/>
      <c r="E217"/>
      <c r="F217"/>
      <c r="G217"/>
    </row>
    <row r="218" spans="1:7" x14ac:dyDescent="0.2">
      <c r="A218" s="1" t="s">
        <v>320</v>
      </c>
      <c r="B218" s="1">
        <v>1.49</v>
      </c>
      <c r="C218" s="1">
        <v>3.21</v>
      </c>
      <c r="D218"/>
      <c r="E218"/>
      <c r="F218"/>
      <c r="G218"/>
    </row>
    <row r="219" spans="1:7" x14ac:dyDescent="0.2">
      <c r="A219" s="1" t="s">
        <v>321</v>
      </c>
      <c r="B219" s="1">
        <v>2.69</v>
      </c>
      <c r="C219" s="1">
        <v>2.63</v>
      </c>
      <c r="D219"/>
      <c r="E219"/>
      <c r="F219"/>
      <c r="G219"/>
    </row>
    <row r="220" spans="1:7" x14ac:dyDescent="0.2">
      <c r="D220"/>
      <c r="E220"/>
      <c r="F220"/>
      <c r="G220"/>
    </row>
    <row r="221" spans="1:7" x14ac:dyDescent="0.2">
      <c r="A221" s="1" t="s">
        <v>322</v>
      </c>
      <c r="B221" s="1">
        <v>2.13</v>
      </c>
      <c r="C221" s="1">
        <v>0.53</v>
      </c>
      <c r="D221"/>
      <c r="E221"/>
      <c r="F221"/>
      <c r="G221"/>
    </row>
    <row r="222" spans="1:7" x14ac:dyDescent="0.2">
      <c r="A222" s="1" t="s">
        <v>323</v>
      </c>
      <c r="B222" s="1">
        <v>2.94</v>
      </c>
      <c r="C222" s="1">
        <v>1.45</v>
      </c>
      <c r="D222"/>
      <c r="E222"/>
      <c r="F222"/>
      <c r="G222"/>
    </row>
    <row r="223" spans="1:7" x14ac:dyDescent="0.2">
      <c r="A223" s="1" t="s">
        <v>324</v>
      </c>
      <c r="B223" s="1">
        <v>3.27</v>
      </c>
      <c r="C223" s="1">
        <v>2.12</v>
      </c>
      <c r="D223"/>
      <c r="E223"/>
      <c r="F223"/>
      <c r="G223"/>
    </row>
    <row r="224" spans="1:7" x14ac:dyDescent="0.2">
      <c r="A224" s="1" t="s">
        <v>325</v>
      </c>
      <c r="B224" s="1">
        <v>1.37</v>
      </c>
      <c r="C224" s="1">
        <v>4.71</v>
      </c>
      <c r="D224"/>
      <c r="E224"/>
      <c r="F224"/>
      <c r="G224"/>
    </row>
    <row r="225" spans="1:7" x14ac:dyDescent="0.2">
      <c r="A225" s="1" t="s">
        <v>326</v>
      </c>
      <c r="B225" s="1">
        <v>5.54</v>
      </c>
      <c r="C225" s="1">
        <v>4.04</v>
      </c>
      <c r="D225"/>
      <c r="E225"/>
      <c r="F225"/>
      <c r="G225"/>
    </row>
    <row r="226" spans="1:7" x14ac:dyDescent="0.2">
      <c r="A226"/>
      <c r="B226"/>
      <c r="C226"/>
      <c r="D226"/>
      <c r="E226"/>
      <c r="F226"/>
      <c r="G226"/>
    </row>
    <row r="227" spans="1:7" x14ac:dyDescent="0.2">
      <c r="A227"/>
      <c r="B227"/>
      <c r="C227"/>
      <c r="D227"/>
      <c r="E227"/>
      <c r="F227"/>
      <c r="G227"/>
    </row>
    <row r="228" spans="1:7" x14ac:dyDescent="0.2">
      <c r="A228"/>
      <c r="B228"/>
      <c r="C228"/>
      <c r="D228"/>
      <c r="E228"/>
      <c r="F228"/>
      <c r="G228"/>
    </row>
    <row r="229" spans="1:7" x14ac:dyDescent="0.2">
      <c r="A229"/>
      <c r="B229"/>
      <c r="C229"/>
      <c r="D229"/>
      <c r="E229"/>
      <c r="F229"/>
      <c r="G229"/>
    </row>
    <row r="230" spans="1:7" x14ac:dyDescent="0.2">
      <c r="A230"/>
      <c r="B230"/>
      <c r="C230"/>
      <c r="D230"/>
      <c r="E230"/>
      <c r="F230"/>
      <c r="G230"/>
    </row>
    <row r="231" spans="1:7" x14ac:dyDescent="0.2">
      <c r="A231"/>
      <c r="B231"/>
      <c r="C231"/>
      <c r="D231"/>
      <c r="E231"/>
      <c r="F231"/>
      <c r="G231"/>
    </row>
    <row r="232" spans="1:7" x14ac:dyDescent="0.2">
      <c r="A232"/>
      <c r="B232"/>
      <c r="C232"/>
      <c r="D232"/>
      <c r="E232"/>
      <c r="F232"/>
      <c r="G232"/>
    </row>
    <row r="233" spans="1:7" x14ac:dyDescent="0.2">
      <c r="A233"/>
      <c r="B233"/>
      <c r="C233"/>
      <c r="D233"/>
      <c r="E233"/>
      <c r="F233"/>
      <c r="G233"/>
    </row>
    <row r="234" spans="1:7" x14ac:dyDescent="0.2">
      <c r="A234"/>
      <c r="B234"/>
      <c r="C234"/>
      <c r="D234"/>
      <c r="E234"/>
      <c r="F234"/>
      <c r="G234"/>
    </row>
    <row r="235" spans="1:7" x14ac:dyDescent="0.2">
      <c r="A235"/>
      <c r="B235"/>
      <c r="C235"/>
      <c r="D235"/>
      <c r="E235"/>
      <c r="F235"/>
      <c r="G235"/>
    </row>
    <row r="236" spans="1:7" x14ac:dyDescent="0.2">
      <c r="A236"/>
      <c r="B236"/>
      <c r="C236"/>
      <c r="D236"/>
      <c r="E236"/>
      <c r="F236"/>
      <c r="G236"/>
    </row>
    <row r="237" spans="1:7" x14ac:dyDescent="0.2">
      <c r="A237"/>
      <c r="B237"/>
      <c r="C237"/>
      <c r="D237"/>
      <c r="E237"/>
      <c r="F237"/>
      <c r="G237"/>
    </row>
    <row r="238" spans="1:7" x14ac:dyDescent="0.2">
      <c r="A238"/>
      <c r="B238"/>
      <c r="C238"/>
      <c r="D238"/>
      <c r="E238"/>
      <c r="F238"/>
      <c r="G238"/>
    </row>
    <row r="239" spans="1:7" x14ac:dyDescent="0.2">
      <c r="A239"/>
      <c r="B239"/>
      <c r="C239"/>
      <c r="D239"/>
      <c r="E239"/>
      <c r="F239"/>
      <c r="G239"/>
    </row>
    <row r="240" spans="1:7" x14ac:dyDescent="0.2">
      <c r="A240"/>
      <c r="B240"/>
      <c r="C240"/>
      <c r="D240"/>
      <c r="E240"/>
      <c r="F240"/>
      <c r="G240"/>
    </row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</sheetData>
  <mergeCells count="12">
    <mergeCell ref="B111:E111"/>
    <mergeCell ref="B122:E122"/>
    <mergeCell ref="B34:E34"/>
    <mergeCell ref="B45:E45"/>
    <mergeCell ref="B56:E56"/>
    <mergeCell ref="B67:E67"/>
    <mergeCell ref="B78:E78"/>
    <mergeCell ref="B1:E1"/>
    <mergeCell ref="B12:E12"/>
    <mergeCell ref="B23:E23"/>
    <mergeCell ref="B89:E89"/>
    <mergeCell ref="B100:E10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F064F-8563-8741-8D66-3A373BFEC79D}">
  <dimension ref="A1:K18"/>
  <sheetViews>
    <sheetView workbookViewId="0">
      <selection activeCell="J40" sqref="J40"/>
    </sheetView>
  </sheetViews>
  <sheetFormatPr baseColWidth="10" defaultRowHeight="16" x14ac:dyDescent="0.2"/>
  <cols>
    <col min="1" max="1" width="43.1640625" customWidth="1"/>
  </cols>
  <sheetData>
    <row r="1" spans="1:11" x14ac:dyDescent="0.2">
      <c r="A1" t="s">
        <v>329</v>
      </c>
    </row>
    <row r="2" spans="1:11" x14ac:dyDescent="0.2">
      <c r="A2" s="1" t="s">
        <v>294</v>
      </c>
      <c r="B2" s="1" t="s">
        <v>4124</v>
      </c>
      <c r="C2" s="1" t="s">
        <v>4125</v>
      </c>
      <c r="D2" s="1" t="s">
        <v>4126</v>
      </c>
      <c r="E2" s="1" t="s">
        <v>4127</v>
      </c>
      <c r="F2" s="1" t="s">
        <v>4128</v>
      </c>
      <c r="G2" s="1" t="s">
        <v>4129</v>
      </c>
      <c r="H2" s="1" t="s">
        <v>4130</v>
      </c>
    </row>
    <row r="3" spans="1:11" x14ac:dyDescent="0.2">
      <c r="A3" s="1" t="s">
        <v>4131</v>
      </c>
      <c r="B3" s="1">
        <v>1.37</v>
      </c>
      <c r="C3" s="1">
        <v>0</v>
      </c>
      <c r="D3" s="1">
        <v>0.91</v>
      </c>
      <c r="E3" s="1">
        <v>0</v>
      </c>
      <c r="F3" s="1">
        <v>25.3</v>
      </c>
      <c r="G3" s="1">
        <v>1.03</v>
      </c>
      <c r="H3" s="1">
        <v>36.200000000000003</v>
      </c>
    </row>
    <row r="4" spans="1:11" x14ac:dyDescent="0.2">
      <c r="A4" s="1" t="s">
        <v>4132</v>
      </c>
      <c r="B4" s="1">
        <v>3.59</v>
      </c>
      <c r="C4" s="1">
        <v>0</v>
      </c>
      <c r="D4" s="1">
        <v>1.57</v>
      </c>
      <c r="E4" s="1">
        <v>0</v>
      </c>
      <c r="F4" s="1">
        <v>54.1</v>
      </c>
      <c r="G4" s="1">
        <v>1.1000000000000001</v>
      </c>
      <c r="H4" s="1">
        <v>30.1</v>
      </c>
    </row>
    <row r="5" spans="1:11" x14ac:dyDescent="0.2">
      <c r="A5" s="1" t="s">
        <v>4133</v>
      </c>
      <c r="B5" s="1">
        <v>3.04</v>
      </c>
      <c r="C5" s="1">
        <v>3.7999999999999999E-2</v>
      </c>
      <c r="D5" s="1">
        <v>0.64</v>
      </c>
      <c r="E5" s="1">
        <v>0.11</v>
      </c>
      <c r="F5" s="1">
        <v>62.7</v>
      </c>
      <c r="G5" s="1">
        <v>1.31</v>
      </c>
      <c r="H5" s="1">
        <v>21.8</v>
      </c>
    </row>
    <row r="6" spans="1:11" x14ac:dyDescent="0.2">
      <c r="A6" s="1" t="s">
        <v>4134</v>
      </c>
      <c r="B6" s="1">
        <v>2.11</v>
      </c>
      <c r="C6" s="1">
        <v>0</v>
      </c>
      <c r="D6" s="1">
        <v>8.42</v>
      </c>
      <c r="E6" s="1">
        <v>0</v>
      </c>
      <c r="F6" s="1">
        <v>28.4</v>
      </c>
      <c r="G6" s="1">
        <v>0</v>
      </c>
      <c r="H6" s="1">
        <v>36.799999999999997</v>
      </c>
    </row>
    <row r="7" spans="1:11" x14ac:dyDescent="0.2">
      <c r="A7" s="1" t="s">
        <v>4135</v>
      </c>
      <c r="B7" s="1">
        <v>0.55000000000000004</v>
      </c>
      <c r="C7" s="1">
        <v>0</v>
      </c>
      <c r="D7" s="1">
        <v>0.27</v>
      </c>
      <c r="E7" s="1">
        <v>0</v>
      </c>
      <c r="F7" s="1">
        <v>10.9</v>
      </c>
      <c r="G7" s="1">
        <v>0.46</v>
      </c>
      <c r="H7" s="1">
        <v>42.7</v>
      </c>
    </row>
    <row r="8" spans="1:11" x14ac:dyDescent="0.2">
      <c r="A8" s="1" t="s">
        <v>4136</v>
      </c>
      <c r="B8" s="1">
        <v>4.97</v>
      </c>
      <c r="C8" s="1">
        <v>6.7000000000000004E-2</v>
      </c>
      <c r="D8" s="1">
        <v>0.42</v>
      </c>
      <c r="E8" s="1">
        <v>0</v>
      </c>
      <c r="F8" s="1">
        <v>52.1</v>
      </c>
      <c r="G8" s="1">
        <v>0.82</v>
      </c>
      <c r="H8" s="1">
        <v>33.9</v>
      </c>
    </row>
    <row r="9" spans="1:11" x14ac:dyDescent="0.2">
      <c r="A9" s="1" t="s">
        <v>4137</v>
      </c>
      <c r="B9" s="1">
        <v>3.21</v>
      </c>
      <c r="C9" s="1">
        <v>2.8000000000000001E-2</v>
      </c>
      <c r="D9" s="1">
        <v>1.53</v>
      </c>
      <c r="E9" s="1">
        <v>2.8000000000000001E-2</v>
      </c>
      <c r="F9" s="1">
        <v>24.4</v>
      </c>
      <c r="G9" s="1">
        <v>0.64</v>
      </c>
      <c r="H9" s="1">
        <v>43.1</v>
      </c>
    </row>
    <row r="11" spans="1:11" x14ac:dyDescent="0.2">
      <c r="A11" s="305" t="s">
        <v>330</v>
      </c>
      <c r="B11" s="337" t="s">
        <v>4138</v>
      </c>
      <c r="C11" s="337" t="s">
        <v>4139</v>
      </c>
      <c r="D11" s="337" t="s">
        <v>4140</v>
      </c>
      <c r="E11" s="337" t="s">
        <v>4141</v>
      </c>
      <c r="F11" s="337" t="s">
        <v>4142</v>
      </c>
      <c r="G11" s="337" t="s">
        <v>4143</v>
      </c>
      <c r="H11" s="337" t="s">
        <v>4144</v>
      </c>
      <c r="I11" s="337" t="s">
        <v>4145</v>
      </c>
      <c r="J11" s="337" t="s">
        <v>4146</v>
      </c>
      <c r="K11" s="337" t="s">
        <v>4147</v>
      </c>
    </row>
    <row r="12" spans="1:11" x14ac:dyDescent="0.2">
      <c r="A12" s="305" t="s">
        <v>4131</v>
      </c>
      <c r="B12" s="305">
        <v>2.41</v>
      </c>
      <c r="C12" s="305">
        <v>18.600000000000001</v>
      </c>
      <c r="D12" s="305">
        <v>13.1</v>
      </c>
      <c r="E12" s="305">
        <v>1.8</v>
      </c>
      <c r="F12" s="305">
        <v>12.9</v>
      </c>
      <c r="G12" s="305">
        <v>16.8</v>
      </c>
      <c r="H12" s="305">
        <v>11.9</v>
      </c>
      <c r="I12" s="305">
        <v>1.19</v>
      </c>
      <c r="J12" s="305">
        <v>4.1100000000000003</v>
      </c>
      <c r="K12" s="305">
        <v>3.94</v>
      </c>
    </row>
    <row r="13" spans="1:11" x14ac:dyDescent="0.2">
      <c r="A13" s="305" t="s">
        <v>4132</v>
      </c>
      <c r="B13" s="305">
        <v>15.6</v>
      </c>
      <c r="C13" s="305">
        <v>40.799999999999997</v>
      </c>
      <c r="D13" s="305">
        <v>8.1999999999999993</v>
      </c>
      <c r="E13" s="305">
        <v>2.93</v>
      </c>
      <c r="F13" s="305">
        <v>6.46</v>
      </c>
      <c r="G13" s="305">
        <v>2.39</v>
      </c>
      <c r="H13" s="305">
        <v>0.76</v>
      </c>
      <c r="I13" s="305">
        <v>2.76</v>
      </c>
      <c r="J13" s="305">
        <v>3.76</v>
      </c>
      <c r="K13" s="305">
        <v>1.1599999999999999</v>
      </c>
    </row>
    <row r="14" spans="1:11" x14ac:dyDescent="0.2">
      <c r="A14" s="305" t="s">
        <v>4133</v>
      </c>
      <c r="B14" s="305">
        <v>0.9</v>
      </c>
      <c r="C14" s="305">
        <v>12.2</v>
      </c>
      <c r="D14" s="305">
        <v>1.31</v>
      </c>
      <c r="E14" s="305">
        <v>5.47</v>
      </c>
      <c r="F14" s="305">
        <v>50.5</v>
      </c>
      <c r="G14" s="305">
        <v>11.4</v>
      </c>
      <c r="H14" s="305">
        <v>5.31</v>
      </c>
      <c r="I14" s="305">
        <v>2.54</v>
      </c>
      <c r="J14" s="305">
        <v>3.33</v>
      </c>
      <c r="K14" s="305">
        <v>1.06</v>
      </c>
    </row>
    <row r="15" spans="1:11" x14ac:dyDescent="0.2">
      <c r="A15" s="305" t="s">
        <v>4134</v>
      </c>
      <c r="B15" s="305">
        <v>5.33</v>
      </c>
      <c r="C15" s="305">
        <v>33.5</v>
      </c>
      <c r="D15" s="305">
        <v>13.6</v>
      </c>
      <c r="E15" s="305">
        <v>1.87</v>
      </c>
      <c r="F15" s="305">
        <v>7.6</v>
      </c>
      <c r="G15" s="305">
        <v>5.07</v>
      </c>
      <c r="H15" s="305">
        <v>4.13</v>
      </c>
      <c r="I15" s="305">
        <v>4.53</v>
      </c>
      <c r="J15" s="305">
        <v>2.5299999999999998</v>
      </c>
      <c r="K15" s="305">
        <v>2.5299999999999998</v>
      </c>
    </row>
    <row r="16" spans="1:11" x14ac:dyDescent="0.2">
      <c r="A16" s="305" t="s">
        <v>4135</v>
      </c>
      <c r="B16" s="305">
        <v>2.96</v>
      </c>
      <c r="C16" s="305">
        <v>22.8</v>
      </c>
      <c r="D16" s="305">
        <v>23.9</v>
      </c>
      <c r="E16" s="305">
        <v>2.0699999999999998</v>
      </c>
      <c r="F16" s="305">
        <v>5.97</v>
      </c>
      <c r="G16" s="305">
        <v>9.56</v>
      </c>
      <c r="H16" s="305">
        <v>6.6</v>
      </c>
      <c r="I16" s="305">
        <v>1.04</v>
      </c>
      <c r="J16" s="305">
        <v>1.39</v>
      </c>
      <c r="K16" s="305">
        <v>2.93</v>
      </c>
    </row>
    <row r="17" spans="1:11" x14ac:dyDescent="0.2">
      <c r="A17" s="305" t="s">
        <v>4136</v>
      </c>
      <c r="B17" s="305">
        <v>6.4</v>
      </c>
      <c r="C17" s="305">
        <v>7.24</v>
      </c>
      <c r="D17" s="305">
        <v>1.4</v>
      </c>
      <c r="E17" s="305">
        <v>12.3</v>
      </c>
      <c r="F17" s="305">
        <v>9.5299999999999994</v>
      </c>
      <c r="G17" s="305">
        <v>4.75</v>
      </c>
      <c r="H17" s="305">
        <v>4.72</v>
      </c>
      <c r="I17" s="305">
        <v>9.7200000000000006</v>
      </c>
      <c r="J17" s="305">
        <v>3.63</v>
      </c>
      <c r="K17" s="305">
        <v>5.37</v>
      </c>
    </row>
    <row r="18" spans="1:11" x14ac:dyDescent="0.2">
      <c r="A18" s="305" t="s">
        <v>4137</v>
      </c>
      <c r="B18" s="305">
        <v>9.09</v>
      </c>
      <c r="C18" s="305">
        <v>29.8</v>
      </c>
      <c r="D18" s="305">
        <v>8.7100000000000009</v>
      </c>
      <c r="E18" s="305">
        <v>7.6</v>
      </c>
      <c r="F18" s="305">
        <v>14.4</v>
      </c>
      <c r="G18" s="305">
        <v>3.71</v>
      </c>
      <c r="H18" s="305">
        <v>3.08</v>
      </c>
      <c r="I18" s="305">
        <v>3.81</v>
      </c>
      <c r="J18" s="305">
        <v>1.43</v>
      </c>
      <c r="K18" s="305">
        <v>1.1599999999999999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3A53-50C9-FE46-A85C-B7785ED5237A}">
  <dimension ref="A1:J104"/>
  <sheetViews>
    <sheetView workbookViewId="0">
      <selection activeCell="I41" sqref="I41"/>
    </sheetView>
  </sheetViews>
  <sheetFormatPr baseColWidth="10" defaultRowHeight="16" x14ac:dyDescent="0.2"/>
  <cols>
    <col min="2" max="2" width="27.1640625" style="1" customWidth="1"/>
    <col min="3" max="3" width="13.1640625" style="1" customWidth="1"/>
    <col min="4" max="4" width="30.1640625" style="1" customWidth="1"/>
    <col min="5" max="5" width="14.1640625" style="1" customWidth="1"/>
    <col min="6" max="6" width="15.5" style="1" customWidth="1"/>
    <col min="7" max="7" width="25.83203125" customWidth="1"/>
    <col min="9" max="9" width="27.33203125" customWidth="1"/>
  </cols>
  <sheetData>
    <row r="1" spans="1:10" x14ac:dyDescent="0.2">
      <c r="A1" s="184" t="s">
        <v>332</v>
      </c>
      <c r="B1" s="185" t="s">
        <v>329</v>
      </c>
      <c r="C1" s="177" t="s">
        <v>327</v>
      </c>
      <c r="E1" s="177" t="s">
        <v>327</v>
      </c>
      <c r="G1" s="183" t="s">
        <v>330</v>
      </c>
      <c r="H1" s="177" t="s">
        <v>327</v>
      </c>
      <c r="I1" s="1"/>
      <c r="J1" s="177" t="s">
        <v>327</v>
      </c>
    </row>
    <row r="2" spans="1:10" x14ac:dyDescent="0.2">
      <c r="A2" s="1"/>
      <c r="C2" s="177" t="s">
        <v>328</v>
      </c>
      <c r="E2" s="177" t="s">
        <v>328</v>
      </c>
      <c r="G2" s="1"/>
      <c r="H2" s="177" t="s">
        <v>328</v>
      </c>
      <c r="I2" s="1"/>
      <c r="J2" s="177" t="s">
        <v>328</v>
      </c>
    </row>
    <row r="3" spans="1:10" x14ac:dyDescent="0.2">
      <c r="A3" s="1"/>
      <c r="B3" s="1" t="s">
        <v>307</v>
      </c>
      <c r="C3" s="1">
        <v>91.3</v>
      </c>
      <c r="D3" s="1" t="s">
        <v>322</v>
      </c>
      <c r="E3" s="1">
        <v>89</v>
      </c>
      <c r="F3" s="54"/>
      <c r="G3" s="176" t="s">
        <v>307</v>
      </c>
      <c r="H3" s="1">
        <v>73.2</v>
      </c>
      <c r="I3" s="1" t="s">
        <v>322</v>
      </c>
      <c r="J3" s="1">
        <v>80.3</v>
      </c>
    </row>
    <row r="4" spans="1:10" x14ac:dyDescent="0.2">
      <c r="A4" s="1"/>
      <c r="B4" s="1" t="s">
        <v>308</v>
      </c>
      <c r="C4" s="1">
        <v>78.3</v>
      </c>
      <c r="D4" s="1" t="s">
        <v>323</v>
      </c>
      <c r="E4" s="1">
        <v>79.8</v>
      </c>
      <c r="F4" s="54"/>
      <c r="G4" s="176" t="s">
        <v>308</v>
      </c>
      <c r="H4" s="1">
        <v>71.099999999999994</v>
      </c>
      <c r="I4" s="1" t="s">
        <v>323</v>
      </c>
      <c r="J4" s="1">
        <v>60.1</v>
      </c>
    </row>
    <row r="5" spans="1:10" x14ac:dyDescent="0.2">
      <c r="A5" s="1"/>
      <c r="B5" s="1" t="s">
        <v>309</v>
      </c>
      <c r="C5" s="1">
        <v>95.5</v>
      </c>
      <c r="D5" s="1" t="s">
        <v>324</v>
      </c>
      <c r="E5" s="1">
        <v>90.4</v>
      </c>
      <c r="G5" s="176" t="s">
        <v>309</v>
      </c>
      <c r="H5" s="1">
        <v>76.2</v>
      </c>
      <c r="I5" s="1" t="s">
        <v>324</v>
      </c>
      <c r="J5" s="1">
        <v>91</v>
      </c>
    </row>
    <row r="6" spans="1:10" x14ac:dyDescent="0.2">
      <c r="A6" s="1"/>
      <c r="D6" s="1" t="s">
        <v>325</v>
      </c>
      <c r="E6" s="1">
        <v>90.3</v>
      </c>
      <c r="G6" s="1"/>
      <c r="H6" s="1"/>
      <c r="I6" s="1" t="s">
        <v>325</v>
      </c>
      <c r="J6" s="1">
        <v>68.900000000000006</v>
      </c>
    </row>
    <row r="7" spans="1:10" x14ac:dyDescent="0.2">
      <c r="A7" s="1"/>
      <c r="D7" s="1" t="s">
        <v>326</v>
      </c>
      <c r="E7" s="1">
        <v>78.8</v>
      </c>
      <c r="G7" s="1"/>
      <c r="H7" s="1"/>
      <c r="I7" s="1" t="s">
        <v>326</v>
      </c>
      <c r="J7" s="1">
        <v>38.9</v>
      </c>
    </row>
    <row r="8" spans="1:10" x14ac:dyDescent="0.2">
      <c r="A8" s="1"/>
      <c r="G8" s="1"/>
      <c r="H8" s="1"/>
      <c r="I8" s="1"/>
      <c r="J8" s="1"/>
    </row>
    <row r="9" spans="1:10" x14ac:dyDescent="0.2">
      <c r="A9" s="1"/>
      <c r="C9" s="54" t="s">
        <v>331</v>
      </c>
      <c r="D9" s="54"/>
      <c r="E9" s="54" t="s">
        <v>331</v>
      </c>
      <c r="G9" s="1"/>
      <c r="H9" s="54" t="s">
        <v>331</v>
      </c>
      <c r="I9" s="1"/>
      <c r="J9" s="54" t="s">
        <v>331</v>
      </c>
    </row>
    <row r="10" spans="1:10" x14ac:dyDescent="0.2">
      <c r="A10" s="1"/>
      <c r="C10" s="54" t="s">
        <v>328</v>
      </c>
      <c r="D10" s="54"/>
      <c r="E10" s="54" t="s">
        <v>328</v>
      </c>
      <c r="G10" s="1"/>
      <c r="H10" s="54" t="s">
        <v>328</v>
      </c>
      <c r="I10" s="1"/>
      <c r="J10" s="54" t="s">
        <v>328</v>
      </c>
    </row>
    <row r="11" spans="1:10" x14ac:dyDescent="0.2">
      <c r="A11" s="1"/>
      <c r="B11" s="1" t="s">
        <v>307</v>
      </c>
      <c r="C11" s="1">
        <v>47.7</v>
      </c>
      <c r="D11" s="1" t="s">
        <v>322</v>
      </c>
      <c r="E11" s="1">
        <v>34</v>
      </c>
      <c r="G11" s="1" t="s">
        <v>307</v>
      </c>
      <c r="H11" s="1">
        <v>43.7</v>
      </c>
      <c r="I11" s="1" t="s">
        <v>322</v>
      </c>
      <c r="J11" s="1">
        <v>29.4</v>
      </c>
    </row>
    <row r="12" spans="1:10" x14ac:dyDescent="0.2">
      <c r="A12" s="1"/>
      <c r="B12" s="1" t="s">
        <v>308</v>
      </c>
      <c r="C12" s="1">
        <v>19.7</v>
      </c>
      <c r="D12" s="1" t="s">
        <v>323</v>
      </c>
      <c r="E12" s="1">
        <v>23.7</v>
      </c>
      <c r="G12" s="1" t="s">
        <v>308</v>
      </c>
      <c r="H12" s="1">
        <v>47.4</v>
      </c>
      <c r="I12" s="1" t="s">
        <v>323</v>
      </c>
      <c r="J12" s="1">
        <v>76</v>
      </c>
    </row>
    <row r="13" spans="1:10" x14ac:dyDescent="0.2">
      <c r="A13" s="1"/>
      <c r="B13" s="1" t="s">
        <v>309</v>
      </c>
      <c r="C13" s="1">
        <v>35</v>
      </c>
      <c r="D13" s="1" t="s">
        <v>324</v>
      </c>
      <c r="E13" s="1">
        <v>37.700000000000003</v>
      </c>
      <c r="G13" s="1" t="s">
        <v>309</v>
      </c>
      <c r="H13" s="1">
        <v>37.9</v>
      </c>
      <c r="I13" s="1" t="s">
        <v>324</v>
      </c>
      <c r="J13" s="1">
        <v>63.7</v>
      </c>
    </row>
    <row r="14" spans="1:10" x14ac:dyDescent="0.2">
      <c r="A14" s="1"/>
      <c r="D14" s="1" t="s">
        <v>325</v>
      </c>
      <c r="E14" s="1">
        <v>24.3</v>
      </c>
      <c r="G14" s="1"/>
      <c r="H14" s="1"/>
      <c r="I14" s="1" t="s">
        <v>325</v>
      </c>
      <c r="J14" s="1">
        <v>35.799999999999997</v>
      </c>
    </row>
    <row r="15" spans="1:10" x14ac:dyDescent="0.2">
      <c r="A15" s="1"/>
      <c r="D15" s="1" t="s">
        <v>326</v>
      </c>
      <c r="E15" s="1">
        <v>32.1</v>
      </c>
      <c r="G15" s="1"/>
      <c r="H15" s="1"/>
      <c r="I15" s="1" t="s">
        <v>326</v>
      </c>
      <c r="J15" s="1">
        <v>22</v>
      </c>
    </row>
    <row r="16" spans="1:10" x14ac:dyDescent="0.2">
      <c r="A16" s="1"/>
      <c r="G16" s="1"/>
      <c r="H16" s="1"/>
      <c r="I16" s="1"/>
      <c r="J16" s="1"/>
    </row>
    <row r="17" spans="1:6" s="188" customFormat="1" x14ac:dyDescent="0.2">
      <c r="A17" s="178" t="s">
        <v>333</v>
      </c>
      <c r="B17" s="187"/>
      <c r="C17" s="187"/>
      <c r="D17" s="187"/>
      <c r="E17" s="187"/>
      <c r="F17" s="187"/>
    </row>
    <row r="18" spans="1:6" x14ac:dyDescent="0.2">
      <c r="B18" s="29" t="s">
        <v>335</v>
      </c>
      <c r="D18" s="29" t="s">
        <v>336</v>
      </c>
    </row>
    <row r="19" spans="1:6" x14ac:dyDescent="0.2">
      <c r="B19" s="1" t="s">
        <v>294</v>
      </c>
      <c r="C19" s="1" t="s">
        <v>334</v>
      </c>
      <c r="D19" s="1" t="s">
        <v>294</v>
      </c>
      <c r="E19" s="1" t="s">
        <v>334</v>
      </c>
    </row>
    <row r="20" spans="1:6" x14ac:dyDescent="0.2">
      <c r="B20" s="1" t="s">
        <v>295</v>
      </c>
      <c r="C20" s="1">
        <v>19.600000000000001</v>
      </c>
      <c r="D20" s="179" t="s">
        <v>313</v>
      </c>
      <c r="E20">
        <v>3.92</v>
      </c>
    </row>
    <row r="21" spans="1:6" x14ac:dyDescent="0.2">
      <c r="B21" s="1" t="s">
        <v>296</v>
      </c>
      <c r="C21" s="1">
        <v>14.6</v>
      </c>
      <c r="D21" s="179" t="s">
        <v>312</v>
      </c>
      <c r="E21">
        <v>10.6</v>
      </c>
    </row>
    <row r="22" spans="1:6" x14ac:dyDescent="0.2">
      <c r="B22" s="1" t="s">
        <v>297</v>
      </c>
      <c r="C22" s="1">
        <v>20.399999999999999</v>
      </c>
      <c r="D22" s="179" t="s">
        <v>311</v>
      </c>
      <c r="E22">
        <v>2.95</v>
      </c>
    </row>
    <row r="23" spans="1:6" x14ac:dyDescent="0.2">
      <c r="B23" s="1" t="s">
        <v>298</v>
      </c>
      <c r="C23" s="1">
        <v>46.2</v>
      </c>
      <c r="D23" s="179" t="s">
        <v>310</v>
      </c>
      <c r="E23">
        <v>8.58</v>
      </c>
    </row>
    <row r="24" spans="1:6" x14ac:dyDescent="0.2">
      <c r="D24" s="179"/>
      <c r="E24"/>
    </row>
    <row r="25" spans="1:6" x14ac:dyDescent="0.2">
      <c r="B25" s="1" t="s">
        <v>299</v>
      </c>
      <c r="C25" s="1">
        <v>7.83</v>
      </c>
      <c r="D25" s="180" t="s">
        <v>316</v>
      </c>
      <c r="E25">
        <v>5.33</v>
      </c>
    </row>
    <row r="26" spans="1:6" x14ac:dyDescent="0.2">
      <c r="B26" s="1" t="s">
        <v>300</v>
      </c>
      <c r="C26" s="1">
        <v>4.07</v>
      </c>
      <c r="D26" s="180" t="s">
        <v>317</v>
      </c>
      <c r="E26">
        <v>9.5500000000000007</v>
      </c>
    </row>
    <row r="27" spans="1:6" x14ac:dyDescent="0.2">
      <c r="B27" s="1" t="s">
        <v>301</v>
      </c>
      <c r="C27" s="1">
        <v>11.9</v>
      </c>
      <c r="D27" s="180" t="s">
        <v>315</v>
      </c>
      <c r="E27">
        <v>4.46</v>
      </c>
    </row>
    <row r="28" spans="1:6" x14ac:dyDescent="0.2">
      <c r="B28" s="1" t="s">
        <v>302</v>
      </c>
      <c r="C28" s="1">
        <v>6.08</v>
      </c>
      <c r="D28" s="180" t="s">
        <v>314</v>
      </c>
      <c r="E28">
        <v>4.1500000000000004</v>
      </c>
    </row>
    <row r="29" spans="1:6" x14ac:dyDescent="0.2">
      <c r="D29" s="180"/>
      <c r="E29"/>
    </row>
    <row r="30" spans="1:6" x14ac:dyDescent="0.2">
      <c r="B30" s="1" t="s">
        <v>303</v>
      </c>
      <c r="C30" s="1">
        <v>32.799999999999997</v>
      </c>
      <c r="D30" s="1" t="s">
        <v>318</v>
      </c>
      <c r="E30">
        <v>17.8</v>
      </c>
    </row>
    <row r="31" spans="1:6" x14ac:dyDescent="0.2">
      <c r="B31" s="1" t="s">
        <v>304</v>
      </c>
      <c r="C31" s="1">
        <v>46.2</v>
      </c>
      <c r="D31" s="1" t="s">
        <v>319</v>
      </c>
      <c r="E31">
        <v>7.42</v>
      </c>
    </row>
    <row r="32" spans="1:6" x14ac:dyDescent="0.2">
      <c r="B32" s="1" t="s">
        <v>305</v>
      </c>
      <c r="C32" s="1">
        <v>44.1</v>
      </c>
      <c r="D32" s="1" t="s">
        <v>320</v>
      </c>
      <c r="E32">
        <v>21.5</v>
      </c>
    </row>
    <row r="33" spans="2:5" x14ac:dyDescent="0.2">
      <c r="B33" s="1" t="s">
        <v>306</v>
      </c>
      <c r="C33" s="1">
        <v>38.5</v>
      </c>
      <c r="D33" s="1" t="s">
        <v>321</v>
      </c>
      <c r="E33">
        <v>27.7</v>
      </c>
    </row>
    <row r="34" spans="2:5" x14ac:dyDescent="0.2">
      <c r="E34"/>
    </row>
    <row r="35" spans="2:5" x14ac:dyDescent="0.2">
      <c r="B35" s="1" t="s">
        <v>307</v>
      </c>
      <c r="C35" s="1">
        <v>39.299999999999997</v>
      </c>
      <c r="D35" s="1" t="s">
        <v>322</v>
      </c>
      <c r="E35">
        <v>16.600000000000001</v>
      </c>
    </row>
    <row r="36" spans="2:5" x14ac:dyDescent="0.2">
      <c r="B36" s="1" t="s">
        <v>308</v>
      </c>
      <c r="C36" s="1">
        <v>17.399999999999999</v>
      </c>
      <c r="D36" s="1" t="s">
        <v>323</v>
      </c>
      <c r="E36">
        <v>8.7200000000000006</v>
      </c>
    </row>
    <row r="37" spans="2:5" x14ac:dyDescent="0.2">
      <c r="B37" s="1" t="s">
        <v>309</v>
      </c>
      <c r="C37" s="1">
        <v>32</v>
      </c>
      <c r="D37" s="1" t="s">
        <v>324</v>
      </c>
      <c r="E37">
        <v>20.6</v>
      </c>
    </row>
    <row r="38" spans="2:5" x14ac:dyDescent="0.2">
      <c r="D38" s="1" t="s">
        <v>326</v>
      </c>
      <c r="E38">
        <v>8.89</v>
      </c>
    </row>
    <row r="39" spans="2:5" x14ac:dyDescent="0.2">
      <c r="D39" s="1" t="s">
        <v>325</v>
      </c>
      <c r="E39">
        <v>17.899999999999999</v>
      </c>
    </row>
    <row r="41" spans="2:5" x14ac:dyDescent="0.2">
      <c r="B41" s="181" t="s">
        <v>337</v>
      </c>
    </row>
    <row r="42" spans="2:5" x14ac:dyDescent="0.2">
      <c r="B42" s="1" t="s">
        <v>294</v>
      </c>
      <c r="C42" s="1" t="s">
        <v>338</v>
      </c>
    </row>
    <row r="43" spans="2:5" x14ac:dyDescent="0.2">
      <c r="B43" s="179" t="s">
        <v>295</v>
      </c>
      <c r="C43" s="1">
        <v>9.9499999999999993</v>
      </c>
      <c r="D43" s="179" t="s">
        <v>313</v>
      </c>
      <c r="E43">
        <v>7.97</v>
      </c>
    </row>
    <row r="44" spans="2:5" x14ac:dyDescent="0.2">
      <c r="B44" s="179" t="s">
        <v>296</v>
      </c>
      <c r="C44" s="1">
        <v>8.8000000000000007</v>
      </c>
      <c r="D44" s="179" t="s">
        <v>312</v>
      </c>
      <c r="E44">
        <v>12.3</v>
      </c>
    </row>
    <row r="45" spans="2:5" x14ac:dyDescent="0.2">
      <c r="B45" s="179" t="s">
        <v>297</v>
      </c>
      <c r="C45" s="1">
        <v>18.3</v>
      </c>
      <c r="D45" s="179" t="s">
        <v>311</v>
      </c>
      <c r="E45">
        <v>16.3</v>
      </c>
    </row>
    <row r="46" spans="2:5" x14ac:dyDescent="0.2">
      <c r="B46" s="179" t="s">
        <v>298</v>
      </c>
      <c r="C46" s="1">
        <v>18.600000000000001</v>
      </c>
      <c r="D46" s="179" t="s">
        <v>310</v>
      </c>
      <c r="E46">
        <v>12.7</v>
      </c>
    </row>
    <row r="47" spans="2:5" x14ac:dyDescent="0.2">
      <c r="B47" s="179"/>
      <c r="D47" s="179"/>
      <c r="E47"/>
    </row>
    <row r="48" spans="2:5" x14ac:dyDescent="0.2">
      <c r="B48" s="179" t="s">
        <v>299</v>
      </c>
      <c r="C48" s="1">
        <v>15.7</v>
      </c>
      <c r="D48" s="180" t="s">
        <v>316</v>
      </c>
      <c r="E48">
        <v>6.84</v>
      </c>
    </row>
    <row r="49" spans="1:6" x14ac:dyDescent="0.2">
      <c r="B49" s="180" t="s">
        <v>300</v>
      </c>
      <c r="C49" s="1">
        <v>8.26</v>
      </c>
      <c r="D49" s="180" t="s">
        <v>317</v>
      </c>
      <c r="E49">
        <v>5.08</v>
      </c>
    </row>
    <row r="50" spans="1:6" x14ac:dyDescent="0.2">
      <c r="B50" s="180" t="s">
        <v>301</v>
      </c>
      <c r="C50" s="1">
        <v>12.2</v>
      </c>
      <c r="D50" s="180" t="s">
        <v>315</v>
      </c>
      <c r="E50">
        <v>16</v>
      </c>
    </row>
    <row r="51" spans="1:6" x14ac:dyDescent="0.2">
      <c r="B51" s="180" t="s">
        <v>302</v>
      </c>
      <c r="C51" s="1">
        <v>4.51</v>
      </c>
      <c r="D51" s="180" t="s">
        <v>314</v>
      </c>
      <c r="E51">
        <v>19.600000000000001</v>
      </c>
    </row>
    <row r="52" spans="1:6" x14ac:dyDescent="0.2">
      <c r="B52" s="180"/>
      <c r="D52" s="180"/>
      <c r="E52"/>
    </row>
    <row r="53" spans="1:6" x14ac:dyDescent="0.2">
      <c r="B53" s="1" t="s">
        <v>303</v>
      </c>
      <c r="C53" s="1">
        <v>15.9</v>
      </c>
      <c r="D53" s="1" t="s">
        <v>318</v>
      </c>
      <c r="E53">
        <v>30</v>
      </c>
    </row>
    <row r="54" spans="1:6" x14ac:dyDescent="0.2">
      <c r="B54" s="1" t="s">
        <v>304</v>
      </c>
      <c r="C54" s="1">
        <v>19.3</v>
      </c>
      <c r="D54" s="1" t="s">
        <v>319</v>
      </c>
      <c r="E54">
        <v>21.1</v>
      </c>
    </row>
    <row r="55" spans="1:6" x14ac:dyDescent="0.2">
      <c r="B55" s="1" t="s">
        <v>305</v>
      </c>
      <c r="C55" s="1">
        <v>17.600000000000001</v>
      </c>
      <c r="D55" s="1" t="s">
        <v>320</v>
      </c>
      <c r="E55">
        <v>17.8</v>
      </c>
    </row>
    <row r="56" spans="1:6" x14ac:dyDescent="0.2">
      <c r="B56" s="1" t="s">
        <v>306</v>
      </c>
      <c r="C56" s="1">
        <v>16.7</v>
      </c>
      <c r="D56" s="1" t="s">
        <v>321</v>
      </c>
      <c r="E56">
        <v>21.6</v>
      </c>
    </row>
    <row r="57" spans="1:6" x14ac:dyDescent="0.2">
      <c r="E57"/>
    </row>
    <row r="58" spans="1:6" x14ac:dyDescent="0.2">
      <c r="B58" s="1" t="s">
        <v>307</v>
      </c>
      <c r="C58" s="1">
        <v>35</v>
      </c>
      <c r="D58" s="1" t="s">
        <v>322</v>
      </c>
      <c r="E58">
        <v>16.899999999999999</v>
      </c>
    </row>
    <row r="59" spans="1:6" x14ac:dyDescent="0.2">
      <c r="B59" s="1" t="s">
        <v>308</v>
      </c>
      <c r="C59" s="1">
        <v>42.1</v>
      </c>
      <c r="D59" s="1" t="s">
        <v>323</v>
      </c>
      <c r="E59">
        <v>30.7</v>
      </c>
    </row>
    <row r="60" spans="1:6" x14ac:dyDescent="0.2">
      <c r="B60" s="1" t="s">
        <v>309</v>
      </c>
      <c r="C60" s="1">
        <v>31.8</v>
      </c>
      <c r="D60" s="1" t="s">
        <v>324</v>
      </c>
      <c r="E60">
        <v>33.700000000000003</v>
      </c>
    </row>
    <row r="61" spans="1:6" x14ac:dyDescent="0.2">
      <c r="D61" s="1" t="s">
        <v>326</v>
      </c>
      <c r="E61">
        <v>22</v>
      </c>
    </row>
    <row r="62" spans="1:6" x14ac:dyDescent="0.2">
      <c r="D62" s="1" t="s">
        <v>325</v>
      </c>
      <c r="E62">
        <v>19.3</v>
      </c>
    </row>
    <row r="63" spans="1:6" s="188" customFormat="1" x14ac:dyDescent="0.2">
      <c r="A63" s="178" t="s">
        <v>339</v>
      </c>
      <c r="B63" s="186"/>
      <c r="C63" s="187"/>
      <c r="D63" s="186"/>
      <c r="E63" s="187"/>
      <c r="F63" s="187"/>
    </row>
    <row r="64" spans="1:6" x14ac:dyDescent="0.2">
      <c r="B64" s="29" t="s">
        <v>341</v>
      </c>
      <c r="C64" s="54" t="s">
        <v>334</v>
      </c>
      <c r="D64" s="54" t="s">
        <v>340</v>
      </c>
    </row>
    <row r="65" spans="2:4" x14ac:dyDescent="0.2">
      <c r="B65" s="1" t="s">
        <v>295</v>
      </c>
      <c r="C65" s="1">
        <v>3.46</v>
      </c>
      <c r="D65" s="1">
        <v>0.98</v>
      </c>
    </row>
    <row r="66" spans="2:4" x14ac:dyDescent="0.2">
      <c r="B66" s="1" t="s">
        <v>296</v>
      </c>
      <c r="C66" s="1">
        <v>1.89</v>
      </c>
      <c r="D66" s="1">
        <v>1.08</v>
      </c>
    </row>
    <row r="67" spans="2:4" x14ac:dyDescent="0.2">
      <c r="B67" s="1" t="s">
        <v>297</v>
      </c>
      <c r="C67" s="1">
        <v>1.54</v>
      </c>
      <c r="D67" s="1">
        <v>2.14</v>
      </c>
    </row>
    <row r="68" spans="2:4" x14ac:dyDescent="0.2">
      <c r="B68" s="1" t="s">
        <v>298</v>
      </c>
      <c r="C68" s="1">
        <v>0.84</v>
      </c>
      <c r="D68" s="1">
        <v>3.68</v>
      </c>
    </row>
    <row r="70" spans="2:4" x14ac:dyDescent="0.2">
      <c r="B70" s="1" t="s">
        <v>299</v>
      </c>
      <c r="C70" s="1">
        <v>2.16</v>
      </c>
      <c r="D70" s="1">
        <v>0.75</v>
      </c>
    </row>
    <row r="71" spans="2:4" x14ac:dyDescent="0.2">
      <c r="B71" s="1" t="s">
        <v>300</v>
      </c>
      <c r="C71" s="1">
        <v>0.87</v>
      </c>
      <c r="D71" s="1">
        <v>0.56999999999999995</v>
      </c>
    </row>
    <row r="72" spans="2:4" x14ac:dyDescent="0.2">
      <c r="B72" s="1" t="s">
        <v>301</v>
      </c>
      <c r="C72" s="1">
        <v>2.0699999999999998</v>
      </c>
      <c r="D72" s="1">
        <v>0.77</v>
      </c>
    </row>
    <row r="73" spans="2:4" x14ac:dyDescent="0.2">
      <c r="B73" s="1" t="s">
        <v>302</v>
      </c>
      <c r="C73" s="1">
        <v>1.82</v>
      </c>
      <c r="D73" s="1">
        <v>0.63</v>
      </c>
    </row>
    <row r="75" spans="2:4" x14ac:dyDescent="0.2">
      <c r="B75" s="1" t="s">
        <v>303</v>
      </c>
      <c r="C75" s="1">
        <v>5.18</v>
      </c>
      <c r="D75" s="1">
        <v>2.12</v>
      </c>
    </row>
    <row r="76" spans="2:4" x14ac:dyDescent="0.2">
      <c r="B76" s="1" t="s">
        <v>304</v>
      </c>
      <c r="C76" s="1">
        <v>4.9400000000000004</v>
      </c>
      <c r="D76" s="1">
        <v>2.5299999999999998</v>
      </c>
    </row>
    <row r="77" spans="2:4" x14ac:dyDescent="0.2">
      <c r="B77" s="1" t="s">
        <v>305</v>
      </c>
      <c r="C77" s="1">
        <v>1.4</v>
      </c>
      <c r="D77" s="1">
        <v>1.49</v>
      </c>
    </row>
    <row r="78" spans="2:4" x14ac:dyDescent="0.2">
      <c r="B78" s="1" t="s">
        <v>306</v>
      </c>
      <c r="C78" s="1">
        <v>1.24</v>
      </c>
      <c r="D78" s="1">
        <v>0.77</v>
      </c>
    </row>
    <row r="80" spans="2:4" x14ac:dyDescent="0.2">
      <c r="B80" s="1" t="s">
        <v>307</v>
      </c>
      <c r="C80" s="1">
        <v>8.4600000000000009</v>
      </c>
      <c r="D80" s="1">
        <v>0.48</v>
      </c>
    </row>
    <row r="81" spans="2:4" x14ac:dyDescent="0.2">
      <c r="B81" s="1" t="s">
        <v>308</v>
      </c>
      <c r="C81" s="1">
        <v>3.26</v>
      </c>
      <c r="D81" s="1">
        <v>1.5</v>
      </c>
    </row>
    <row r="82" spans="2:4" x14ac:dyDescent="0.2">
      <c r="B82" s="1" t="s">
        <v>309</v>
      </c>
      <c r="C82" s="1">
        <v>1.72</v>
      </c>
      <c r="D82" s="1">
        <v>1.45</v>
      </c>
    </row>
    <row r="84" spans="2:4" x14ac:dyDescent="0.2">
      <c r="B84" s="29" t="s">
        <v>342</v>
      </c>
      <c r="C84" s="54" t="s">
        <v>334</v>
      </c>
      <c r="D84" s="54" t="s">
        <v>340</v>
      </c>
    </row>
    <row r="85" spans="2:4" x14ac:dyDescent="0.2">
      <c r="B85" s="1" t="s">
        <v>310</v>
      </c>
      <c r="C85" s="1">
        <v>1.25</v>
      </c>
      <c r="D85" s="1">
        <v>4</v>
      </c>
    </row>
    <row r="86" spans="2:4" x14ac:dyDescent="0.2">
      <c r="B86" s="189" t="s">
        <v>311</v>
      </c>
      <c r="C86" s="1">
        <v>6.52</v>
      </c>
      <c r="D86" s="1">
        <v>1.89</v>
      </c>
    </row>
    <row r="87" spans="2:4" x14ac:dyDescent="0.2">
      <c r="B87" s="1" t="s">
        <v>312</v>
      </c>
      <c r="C87" s="1">
        <v>1.32</v>
      </c>
      <c r="D87" s="1">
        <v>0.89</v>
      </c>
    </row>
    <row r="88" spans="2:4" x14ac:dyDescent="0.2">
      <c r="B88" s="1" t="s">
        <v>313</v>
      </c>
      <c r="C88" s="1">
        <v>1.02</v>
      </c>
      <c r="D88" s="1">
        <v>0.6</v>
      </c>
    </row>
    <row r="90" spans="2:4" x14ac:dyDescent="0.2">
      <c r="B90" s="1" t="s">
        <v>314</v>
      </c>
      <c r="C90" s="1">
        <v>7.29</v>
      </c>
      <c r="D90" s="1">
        <v>1.18</v>
      </c>
    </row>
    <row r="91" spans="2:4" x14ac:dyDescent="0.2">
      <c r="B91" s="1" t="s">
        <v>315</v>
      </c>
      <c r="C91" s="1">
        <v>3.66</v>
      </c>
      <c r="D91" s="1">
        <v>1.24</v>
      </c>
    </row>
    <row r="92" spans="2:4" x14ac:dyDescent="0.2">
      <c r="B92" s="1" t="s">
        <v>316</v>
      </c>
      <c r="C92" s="1">
        <v>3.43</v>
      </c>
      <c r="D92" s="1">
        <v>1.72</v>
      </c>
    </row>
    <row r="93" spans="2:4" x14ac:dyDescent="0.2">
      <c r="B93" s="1" t="s">
        <v>317</v>
      </c>
      <c r="C93" s="1">
        <v>6.29</v>
      </c>
      <c r="D93" s="1">
        <v>0.61</v>
      </c>
    </row>
    <row r="95" spans="2:4" x14ac:dyDescent="0.2">
      <c r="B95" s="1" t="s">
        <v>318</v>
      </c>
      <c r="C95" s="1">
        <v>1.28</v>
      </c>
      <c r="D95" s="1">
        <v>2.27</v>
      </c>
    </row>
    <row r="96" spans="2:4" x14ac:dyDescent="0.2">
      <c r="B96" s="1" t="s">
        <v>319</v>
      </c>
      <c r="C96" s="1">
        <v>0.35</v>
      </c>
      <c r="D96" s="1">
        <v>1.1399999999999999</v>
      </c>
    </row>
    <row r="97" spans="2:4" x14ac:dyDescent="0.2">
      <c r="B97" s="1" t="s">
        <v>320</v>
      </c>
      <c r="C97" s="1">
        <v>1.49</v>
      </c>
      <c r="D97" s="1">
        <v>3.21</v>
      </c>
    </row>
    <row r="98" spans="2:4" x14ac:dyDescent="0.2">
      <c r="B98" s="1" t="s">
        <v>321</v>
      </c>
      <c r="C98" s="1">
        <v>2.69</v>
      </c>
      <c r="D98" s="1">
        <v>2.63</v>
      </c>
    </row>
    <row r="100" spans="2:4" x14ac:dyDescent="0.2">
      <c r="B100" s="1" t="s">
        <v>322</v>
      </c>
      <c r="C100" s="1">
        <v>2.13</v>
      </c>
      <c r="D100" s="1">
        <v>0.53</v>
      </c>
    </row>
    <row r="101" spans="2:4" x14ac:dyDescent="0.2">
      <c r="B101" s="1" t="s">
        <v>323</v>
      </c>
      <c r="C101" s="1">
        <v>2.94</v>
      </c>
      <c r="D101" s="1">
        <v>1.45</v>
      </c>
    </row>
    <row r="102" spans="2:4" x14ac:dyDescent="0.2">
      <c r="B102" s="1" t="s">
        <v>324</v>
      </c>
      <c r="C102" s="1">
        <v>3.27</v>
      </c>
      <c r="D102" s="1">
        <v>2.12</v>
      </c>
    </row>
    <row r="103" spans="2:4" x14ac:dyDescent="0.2">
      <c r="B103" s="1" t="s">
        <v>325</v>
      </c>
      <c r="C103" s="1">
        <v>1.37</v>
      </c>
      <c r="D103" s="1">
        <v>4.71</v>
      </c>
    </row>
    <row r="104" spans="2:4" x14ac:dyDescent="0.2">
      <c r="B104" s="1" t="s">
        <v>326</v>
      </c>
      <c r="C104" s="1">
        <v>5.54</v>
      </c>
      <c r="D104" s="1">
        <v>4.04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87279-CC78-F544-B4C0-5E644826DBE0}">
  <dimension ref="A2:G28"/>
  <sheetViews>
    <sheetView workbookViewId="0">
      <selection activeCell="S40" sqref="S40"/>
    </sheetView>
  </sheetViews>
  <sheetFormatPr baseColWidth="10" defaultRowHeight="16" x14ac:dyDescent="0.2"/>
  <cols>
    <col min="1" max="1" width="36.33203125" customWidth="1"/>
    <col min="4" max="4" width="37.6640625" customWidth="1"/>
    <col min="7" max="7" width="18.5" customWidth="1"/>
  </cols>
  <sheetData>
    <row r="2" spans="1:7" ht="19" x14ac:dyDescent="0.25">
      <c r="A2" s="316" t="s">
        <v>4008</v>
      </c>
      <c r="B2" s="338" t="s">
        <v>4009</v>
      </c>
      <c r="C2" s="338"/>
      <c r="D2" s="316" t="s">
        <v>4010</v>
      </c>
      <c r="E2" s="338" t="s">
        <v>4009</v>
      </c>
      <c r="F2" s="338"/>
      <c r="G2" s="54"/>
    </row>
    <row r="3" spans="1:7" x14ac:dyDescent="0.2">
      <c r="B3" s="54" t="s">
        <v>4011</v>
      </c>
      <c r="C3" s="54" t="s">
        <v>329</v>
      </c>
      <c r="E3" s="54" t="s">
        <v>4011</v>
      </c>
      <c r="F3" s="54" t="s">
        <v>329</v>
      </c>
      <c r="G3" s="54"/>
    </row>
    <row r="4" spans="1:7" x14ac:dyDescent="0.2">
      <c r="A4" s="317" t="s">
        <v>4012</v>
      </c>
      <c r="B4" s="295">
        <v>31.5</v>
      </c>
      <c r="C4" s="295">
        <v>16.600000000000001</v>
      </c>
      <c r="D4" s="317" t="s">
        <v>4012</v>
      </c>
      <c r="E4" s="295">
        <v>31.7</v>
      </c>
      <c r="F4" s="295">
        <v>15.7</v>
      </c>
      <c r="G4" s="1"/>
    </row>
    <row r="5" spans="1:7" x14ac:dyDescent="0.2">
      <c r="A5" s="317" t="s">
        <v>4012</v>
      </c>
      <c r="B5" s="295">
        <v>22.5</v>
      </c>
      <c r="C5" s="295">
        <v>11.5</v>
      </c>
      <c r="D5" s="317" t="s">
        <v>4012</v>
      </c>
      <c r="E5" s="295">
        <v>29.3</v>
      </c>
      <c r="F5" s="295">
        <v>13.1</v>
      </c>
      <c r="G5" s="1"/>
    </row>
    <row r="6" spans="1:7" x14ac:dyDescent="0.2">
      <c r="A6" s="317" t="s">
        <v>4012</v>
      </c>
      <c r="B6" s="295">
        <v>30.7</v>
      </c>
      <c r="C6" s="295">
        <v>15.1</v>
      </c>
      <c r="D6" s="317" t="s">
        <v>4012</v>
      </c>
      <c r="E6" s="295">
        <v>29.4</v>
      </c>
      <c r="F6" s="295">
        <v>12.3</v>
      </c>
      <c r="G6" s="1"/>
    </row>
    <row r="7" spans="1:7" x14ac:dyDescent="0.2">
      <c r="A7" s="318" t="s">
        <v>4013</v>
      </c>
      <c r="B7" s="295">
        <v>30.5</v>
      </c>
      <c r="C7" s="295">
        <v>15.8</v>
      </c>
      <c r="D7" s="317" t="s">
        <v>4014</v>
      </c>
      <c r="E7" s="295">
        <v>25.7</v>
      </c>
      <c r="F7" s="295">
        <v>8.56</v>
      </c>
      <c r="G7" s="1"/>
    </row>
    <row r="8" spans="1:7" x14ac:dyDescent="0.2">
      <c r="A8" s="318" t="s">
        <v>4013</v>
      </c>
      <c r="B8" s="295">
        <v>27</v>
      </c>
      <c r="C8" s="295">
        <v>15.4</v>
      </c>
      <c r="D8" s="317" t="s">
        <v>4015</v>
      </c>
      <c r="E8" s="295">
        <v>26.3</v>
      </c>
      <c r="F8" s="295">
        <v>8.84</v>
      </c>
      <c r="G8" s="1"/>
    </row>
    <row r="9" spans="1:7" x14ac:dyDescent="0.2">
      <c r="A9" s="318" t="s">
        <v>4016</v>
      </c>
      <c r="B9" s="295">
        <v>26</v>
      </c>
      <c r="C9" s="295">
        <v>11.8</v>
      </c>
      <c r="D9" s="318" t="s">
        <v>4013</v>
      </c>
      <c r="E9" s="295">
        <v>25.4</v>
      </c>
      <c r="F9" s="295">
        <v>12.4</v>
      </c>
    </row>
    <row r="10" spans="1:7" x14ac:dyDescent="0.2">
      <c r="A10" s="318" t="s">
        <v>4017</v>
      </c>
      <c r="B10" s="295">
        <v>35.6</v>
      </c>
      <c r="C10" s="295">
        <v>20.7</v>
      </c>
      <c r="D10" s="318" t="s">
        <v>4013</v>
      </c>
      <c r="E10" s="295">
        <v>30.5</v>
      </c>
      <c r="F10" s="295">
        <v>15.4</v>
      </c>
    </row>
    <row r="11" spans="1:7" x14ac:dyDescent="0.2">
      <c r="A11" s="318" t="s">
        <v>4018</v>
      </c>
      <c r="B11" s="295">
        <v>36.5</v>
      </c>
      <c r="C11" s="295">
        <v>22.1</v>
      </c>
      <c r="D11" s="318" t="s">
        <v>4016</v>
      </c>
      <c r="E11" s="295">
        <v>28.1</v>
      </c>
      <c r="F11" s="295">
        <v>13</v>
      </c>
    </row>
    <row r="12" spans="1:7" x14ac:dyDescent="0.2">
      <c r="A12" s="318" t="s">
        <v>4019</v>
      </c>
      <c r="B12" s="295">
        <v>37.299999999999997</v>
      </c>
      <c r="C12" s="295">
        <v>23.9</v>
      </c>
      <c r="D12" s="318" t="s">
        <v>4020</v>
      </c>
      <c r="E12" s="295">
        <v>23.2</v>
      </c>
      <c r="F12" s="295">
        <v>9.8000000000000007</v>
      </c>
    </row>
    <row r="13" spans="1:7" x14ac:dyDescent="0.2">
      <c r="A13" s="318" t="s">
        <v>4021</v>
      </c>
      <c r="B13" s="295">
        <v>27</v>
      </c>
      <c r="C13" s="295">
        <v>17.8</v>
      </c>
      <c r="D13" s="318" t="s">
        <v>4022</v>
      </c>
      <c r="E13" s="295">
        <v>26.4</v>
      </c>
      <c r="F13" s="295">
        <v>11.3</v>
      </c>
    </row>
    <row r="14" spans="1:7" x14ac:dyDescent="0.2">
      <c r="A14" s="318" t="s">
        <v>4023</v>
      </c>
      <c r="B14" s="295">
        <v>25.7</v>
      </c>
      <c r="C14" s="295">
        <v>16.399999999999999</v>
      </c>
      <c r="D14" s="318" t="s">
        <v>4024</v>
      </c>
      <c r="E14" s="295">
        <v>28.4</v>
      </c>
      <c r="F14" s="295">
        <v>12.1</v>
      </c>
    </row>
    <row r="15" spans="1:7" x14ac:dyDescent="0.2">
      <c r="A15" s="318" t="s">
        <v>4025</v>
      </c>
      <c r="B15" s="295">
        <v>31.8</v>
      </c>
      <c r="C15" s="295">
        <v>16.2</v>
      </c>
      <c r="D15" s="318" t="s">
        <v>4026</v>
      </c>
      <c r="E15" s="295">
        <v>29.9</v>
      </c>
      <c r="F15" s="295">
        <v>14.4</v>
      </c>
    </row>
    <row r="16" spans="1:7" x14ac:dyDescent="0.2">
      <c r="A16" s="318" t="s">
        <v>4027</v>
      </c>
      <c r="B16" s="295">
        <v>34.1</v>
      </c>
      <c r="C16" s="295">
        <v>19</v>
      </c>
      <c r="D16" s="318" t="s">
        <v>4024</v>
      </c>
      <c r="E16" s="295">
        <v>32</v>
      </c>
      <c r="F16" s="295">
        <v>15.3</v>
      </c>
    </row>
    <row r="17" spans="1:7" x14ac:dyDescent="0.2">
      <c r="A17" s="318" t="s">
        <v>4025</v>
      </c>
      <c r="B17" s="295">
        <v>34.299999999999997</v>
      </c>
      <c r="C17" s="295">
        <v>17.899999999999999</v>
      </c>
      <c r="D17" s="319" t="s">
        <v>4028</v>
      </c>
      <c r="E17" s="295">
        <v>34.700000000000003</v>
      </c>
      <c r="F17" s="295">
        <v>17.600000000000001</v>
      </c>
    </row>
    <row r="18" spans="1:7" x14ac:dyDescent="0.2">
      <c r="A18" s="320" t="s">
        <v>4029</v>
      </c>
      <c r="B18" s="295">
        <v>41.1</v>
      </c>
      <c r="C18" s="295">
        <v>23.1</v>
      </c>
      <c r="D18" s="319" t="s">
        <v>4030</v>
      </c>
      <c r="E18" s="295">
        <v>37.9</v>
      </c>
      <c r="F18" s="295">
        <v>21</v>
      </c>
      <c r="G18" s="297"/>
    </row>
    <row r="19" spans="1:7" x14ac:dyDescent="0.2">
      <c r="A19" s="320" t="s">
        <v>4030</v>
      </c>
      <c r="B19" s="295">
        <v>35.5</v>
      </c>
      <c r="C19" s="295">
        <v>19.899999999999999</v>
      </c>
      <c r="D19" s="319" t="s">
        <v>4031</v>
      </c>
      <c r="E19" s="295">
        <v>32.6</v>
      </c>
      <c r="F19" s="295">
        <v>12.1</v>
      </c>
      <c r="G19" s="297"/>
    </row>
    <row r="20" spans="1:7" x14ac:dyDescent="0.2">
      <c r="A20" s="320" t="s">
        <v>4032</v>
      </c>
      <c r="B20" s="295">
        <v>39.5</v>
      </c>
      <c r="C20" s="295">
        <v>21.3</v>
      </c>
      <c r="D20" s="319" t="s">
        <v>4033</v>
      </c>
      <c r="E20" s="295">
        <v>35</v>
      </c>
      <c r="F20" s="295">
        <v>18.7</v>
      </c>
    </row>
    <row r="21" spans="1:7" x14ac:dyDescent="0.2">
      <c r="A21" s="320" t="s">
        <v>4034</v>
      </c>
      <c r="B21" s="295">
        <v>37.200000000000003</v>
      </c>
      <c r="C21" s="295">
        <v>19.2</v>
      </c>
      <c r="D21" s="319" t="s">
        <v>4035</v>
      </c>
      <c r="E21" s="295">
        <v>38.4</v>
      </c>
      <c r="F21" s="295">
        <v>20.3</v>
      </c>
    </row>
    <row r="22" spans="1:7" x14ac:dyDescent="0.2">
      <c r="A22" s="320" t="s">
        <v>4036</v>
      </c>
      <c r="B22" s="295">
        <v>39.5</v>
      </c>
      <c r="C22" s="295">
        <v>20</v>
      </c>
      <c r="D22" s="319" t="s">
        <v>4033</v>
      </c>
      <c r="E22" s="295">
        <v>32.299999999999997</v>
      </c>
      <c r="F22" s="295">
        <v>17.3</v>
      </c>
    </row>
    <row r="23" spans="1:7" x14ac:dyDescent="0.2">
      <c r="A23" s="320" t="s">
        <v>4037</v>
      </c>
      <c r="B23" s="295">
        <v>32.6</v>
      </c>
      <c r="C23" s="295">
        <v>17.899999999999999</v>
      </c>
      <c r="D23" s="321"/>
      <c r="E23" s="295"/>
      <c r="F23" s="295"/>
    </row>
    <row r="24" spans="1:7" x14ac:dyDescent="0.2">
      <c r="A24" s="320" t="s">
        <v>4038</v>
      </c>
      <c r="B24" s="295">
        <v>27.1</v>
      </c>
      <c r="C24" s="295">
        <v>14.4</v>
      </c>
      <c r="D24" s="321"/>
      <c r="E24" s="295"/>
      <c r="F24" s="295"/>
    </row>
    <row r="25" spans="1:7" x14ac:dyDescent="0.2">
      <c r="A25" s="320" t="s">
        <v>4039</v>
      </c>
      <c r="B25" s="295">
        <v>30.3</v>
      </c>
      <c r="C25" s="295">
        <v>12.8</v>
      </c>
      <c r="D25" s="321"/>
      <c r="E25" s="295"/>
      <c r="F25" s="295"/>
    </row>
    <row r="26" spans="1:7" x14ac:dyDescent="0.2">
      <c r="A26" s="320" t="s">
        <v>4040</v>
      </c>
      <c r="B26" s="295">
        <v>45.8</v>
      </c>
      <c r="C26" s="295">
        <v>25.5</v>
      </c>
      <c r="D26" s="321"/>
      <c r="E26" s="295"/>
      <c r="F26" s="295"/>
    </row>
    <row r="27" spans="1:7" x14ac:dyDescent="0.2">
      <c r="A27" s="320" t="s">
        <v>4041</v>
      </c>
      <c r="B27" s="295">
        <v>58.2</v>
      </c>
      <c r="C27" s="295">
        <v>34.9</v>
      </c>
      <c r="D27" s="321"/>
      <c r="E27" s="295"/>
      <c r="F27" s="295"/>
    </row>
    <row r="28" spans="1:7" x14ac:dyDescent="0.2">
      <c r="A28" s="320" t="s">
        <v>4040</v>
      </c>
      <c r="B28" s="295">
        <v>30.2</v>
      </c>
      <c r="C28" s="295">
        <v>13.7</v>
      </c>
      <c r="D28" s="321"/>
      <c r="E28" s="295"/>
      <c r="F28" s="295"/>
    </row>
  </sheetData>
  <mergeCells count="2">
    <mergeCell ref="B2:C2"/>
    <mergeCell ref="E2:F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F14B7-A0C2-9A46-B895-75CAE6E23796}">
  <dimension ref="A2:K32"/>
  <sheetViews>
    <sheetView workbookViewId="0">
      <selection activeCell="S36" sqref="S36"/>
    </sheetView>
  </sheetViews>
  <sheetFormatPr baseColWidth="10" defaultRowHeight="16" x14ac:dyDescent="0.2"/>
  <cols>
    <col min="1" max="1" width="43.5" customWidth="1"/>
    <col min="4" max="4" width="43.1640625" customWidth="1"/>
    <col min="8" max="8" width="18.5" customWidth="1"/>
  </cols>
  <sheetData>
    <row r="2" spans="1:8" ht="19" x14ac:dyDescent="0.25">
      <c r="A2" s="316" t="s">
        <v>4042</v>
      </c>
      <c r="B2" s="338" t="s">
        <v>3990</v>
      </c>
      <c r="C2" s="338"/>
      <c r="D2" s="316" t="s">
        <v>4043</v>
      </c>
      <c r="E2" s="54" t="s">
        <v>4009</v>
      </c>
      <c r="F2" s="201"/>
      <c r="G2" s="201"/>
      <c r="H2" s="54"/>
    </row>
    <row r="3" spans="1:8" x14ac:dyDescent="0.2">
      <c r="B3" s="54" t="s">
        <v>4044</v>
      </c>
      <c r="C3" s="54" t="s">
        <v>3992</v>
      </c>
      <c r="E3" s="54" t="s">
        <v>4044</v>
      </c>
      <c r="F3" s="54"/>
      <c r="G3" s="54"/>
      <c r="H3" s="54"/>
    </row>
    <row r="4" spans="1:8" x14ac:dyDescent="0.2">
      <c r="A4" s="318" t="s">
        <v>4013</v>
      </c>
      <c r="B4" s="295">
        <v>16.8</v>
      </c>
      <c r="C4" s="295">
        <v>8.27</v>
      </c>
      <c r="D4" s="318" t="s">
        <v>4045</v>
      </c>
      <c r="E4" s="295">
        <v>18.2</v>
      </c>
      <c r="F4" s="295"/>
      <c r="G4" s="295"/>
      <c r="H4" s="1"/>
    </row>
    <row r="5" spans="1:8" x14ac:dyDescent="0.2">
      <c r="A5" s="318" t="s">
        <v>4013</v>
      </c>
      <c r="B5" s="295">
        <v>19.399999999999999</v>
      </c>
      <c r="C5" s="295">
        <v>9.94</v>
      </c>
      <c r="D5" s="318" t="s">
        <v>4013</v>
      </c>
      <c r="E5" s="295">
        <v>22</v>
      </c>
      <c r="F5" s="295"/>
      <c r="G5" s="295"/>
      <c r="H5" s="1"/>
    </row>
    <row r="6" spans="1:8" x14ac:dyDescent="0.2">
      <c r="A6" s="318" t="s">
        <v>4016</v>
      </c>
      <c r="B6" s="295">
        <v>12.4</v>
      </c>
      <c r="C6" s="295">
        <v>9.07</v>
      </c>
      <c r="D6" s="318" t="s">
        <v>4016</v>
      </c>
      <c r="E6" s="295">
        <v>17.600000000000001</v>
      </c>
      <c r="F6" s="295"/>
      <c r="G6" s="295"/>
      <c r="H6" s="1"/>
    </row>
    <row r="7" spans="1:8" x14ac:dyDescent="0.2">
      <c r="A7" s="318" t="s">
        <v>4017</v>
      </c>
      <c r="B7" s="295">
        <v>13.9</v>
      </c>
      <c r="C7" s="295">
        <v>12</v>
      </c>
      <c r="D7" s="318" t="s">
        <v>4024</v>
      </c>
      <c r="E7" s="295">
        <v>25.8</v>
      </c>
      <c r="F7" s="295"/>
      <c r="G7" s="295"/>
    </row>
    <row r="8" spans="1:8" x14ac:dyDescent="0.2">
      <c r="A8" s="318" t="s">
        <v>4018</v>
      </c>
      <c r="B8" s="295">
        <v>9.15</v>
      </c>
      <c r="C8" s="295">
        <v>11.4</v>
      </c>
      <c r="D8" s="318" t="s">
        <v>4026</v>
      </c>
      <c r="E8" s="295">
        <v>22.7</v>
      </c>
      <c r="F8" s="295"/>
      <c r="G8" s="295"/>
    </row>
    <row r="9" spans="1:8" x14ac:dyDescent="0.2">
      <c r="A9" s="318" t="s">
        <v>4019</v>
      </c>
      <c r="B9" s="295">
        <v>9.5299999999999994</v>
      </c>
      <c r="C9" s="295">
        <v>13.2</v>
      </c>
      <c r="D9" s="319" t="s">
        <v>4029</v>
      </c>
      <c r="E9" s="295">
        <v>35.1</v>
      </c>
      <c r="F9" s="295"/>
      <c r="G9" s="295"/>
    </row>
    <row r="10" spans="1:8" x14ac:dyDescent="0.2">
      <c r="A10" s="318" t="s">
        <v>4021</v>
      </c>
      <c r="B10" s="295">
        <v>11.6</v>
      </c>
      <c r="C10" s="295">
        <v>18.8</v>
      </c>
      <c r="D10" s="319" t="s">
        <v>4030</v>
      </c>
      <c r="E10" s="295">
        <v>42.3</v>
      </c>
      <c r="F10" s="295"/>
      <c r="G10" s="295"/>
    </row>
    <row r="11" spans="1:8" x14ac:dyDescent="0.2">
      <c r="A11" s="318" t="s">
        <v>4023</v>
      </c>
      <c r="B11" s="295">
        <v>10.3</v>
      </c>
      <c r="C11" s="295">
        <v>12.9</v>
      </c>
      <c r="D11" s="319" t="s">
        <v>4033</v>
      </c>
      <c r="E11" s="295">
        <v>38.4</v>
      </c>
      <c r="F11" s="295"/>
      <c r="G11" s="295"/>
    </row>
    <row r="12" spans="1:8" x14ac:dyDescent="0.2">
      <c r="A12" s="318" t="s">
        <v>4024</v>
      </c>
      <c r="B12" s="295">
        <v>24.1</v>
      </c>
      <c r="C12" s="295">
        <v>16.3</v>
      </c>
      <c r="D12" s="319" t="s">
        <v>4035</v>
      </c>
      <c r="E12" s="295">
        <v>32.299999999999997</v>
      </c>
      <c r="F12" s="295"/>
      <c r="G12" s="295"/>
    </row>
    <row r="13" spans="1:8" x14ac:dyDescent="0.2">
      <c r="A13" s="318" t="s">
        <v>4026</v>
      </c>
      <c r="B13" s="295">
        <v>25.5</v>
      </c>
      <c r="C13" s="295">
        <v>18.7</v>
      </c>
      <c r="D13" s="321"/>
      <c r="E13" s="295"/>
      <c r="F13" s="295"/>
      <c r="G13" s="295"/>
    </row>
    <row r="14" spans="1:8" x14ac:dyDescent="0.2">
      <c r="A14" s="319" t="s">
        <v>4029</v>
      </c>
      <c r="B14" s="295">
        <v>34.4</v>
      </c>
      <c r="C14" s="295">
        <v>14.8</v>
      </c>
      <c r="D14" s="321"/>
      <c r="E14" s="295"/>
      <c r="F14" s="295"/>
      <c r="G14" s="295"/>
    </row>
    <row r="15" spans="1:8" x14ac:dyDescent="0.2">
      <c r="A15" s="319" t="s">
        <v>4030</v>
      </c>
      <c r="B15" s="295">
        <v>41.6</v>
      </c>
      <c r="C15" s="295">
        <v>22.5</v>
      </c>
      <c r="D15" s="321"/>
      <c r="E15" s="295"/>
      <c r="F15" s="295"/>
      <c r="G15" s="295"/>
    </row>
    <row r="16" spans="1:8" x14ac:dyDescent="0.2">
      <c r="A16" s="319" t="s">
        <v>4032</v>
      </c>
      <c r="B16" s="295">
        <v>27</v>
      </c>
      <c r="C16" s="295">
        <v>42.6</v>
      </c>
      <c r="D16" s="321"/>
      <c r="E16" s="295"/>
      <c r="F16" s="295"/>
      <c r="G16" s="295"/>
      <c r="H16" s="297"/>
    </row>
    <row r="17" spans="1:11" x14ac:dyDescent="0.2">
      <c r="A17" s="319" t="s">
        <v>4034</v>
      </c>
      <c r="B17" s="295">
        <v>24.9</v>
      </c>
      <c r="C17" s="295">
        <v>42.4</v>
      </c>
      <c r="D17" s="321"/>
      <c r="E17" s="295"/>
      <c r="F17" s="295"/>
      <c r="G17" s="295"/>
      <c r="H17" s="297"/>
    </row>
    <row r="18" spans="1:11" x14ac:dyDescent="0.2">
      <c r="A18" s="319" t="s">
        <v>4036</v>
      </c>
      <c r="B18" s="295">
        <v>29.3</v>
      </c>
      <c r="C18" s="295">
        <v>44</v>
      </c>
      <c r="D18" s="321"/>
      <c r="E18" s="295"/>
      <c r="F18" s="295"/>
      <c r="G18" s="295"/>
    </row>
    <row r="19" spans="1:11" x14ac:dyDescent="0.2">
      <c r="A19" s="319" t="s">
        <v>4037</v>
      </c>
      <c r="B19" s="295">
        <v>31.7</v>
      </c>
      <c r="C19" s="295">
        <v>44.5</v>
      </c>
      <c r="D19" s="321"/>
      <c r="E19" s="295"/>
      <c r="F19" s="295"/>
      <c r="G19" s="295"/>
    </row>
    <row r="20" spans="1:11" x14ac:dyDescent="0.2">
      <c r="A20" s="319" t="s">
        <v>4038</v>
      </c>
      <c r="B20" s="295">
        <v>30.7</v>
      </c>
      <c r="C20" s="295">
        <v>46.1</v>
      </c>
      <c r="D20" s="321"/>
      <c r="E20" s="295"/>
      <c r="F20" s="295"/>
      <c r="G20" s="295"/>
    </row>
    <row r="21" spans="1:11" x14ac:dyDescent="0.2">
      <c r="A21" s="319" t="s">
        <v>4039</v>
      </c>
      <c r="B21" s="295">
        <v>29.6</v>
      </c>
      <c r="C21" s="295">
        <v>42.7</v>
      </c>
      <c r="D21" s="321"/>
      <c r="E21" s="295"/>
      <c r="F21" s="295"/>
      <c r="G21" s="295"/>
    </row>
    <row r="22" spans="1:11" x14ac:dyDescent="0.2">
      <c r="A22" s="319" t="s">
        <v>4033</v>
      </c>
      <c r="B22" s="295">
        <v>36.6</v>
      </c>
      <c r="C22" s="295">
        <v>24.2</v>
      </c>
      <c r="D22" s="321"/>
      <c r="E22" s="295"/>
      <c r="F22" s="295"/>
      <c r="G22" s="295"/>
    </row>
    <row r="23" spans="1:11" x14ac:dyDescent="0.2">
      <c r="A23" s="319" t="s">
        <v>4035</v>
      </c>
      <c r="B23" s="295">
        <v>40.200000000000003</v>
      </c>
      <c r="C23" s="295">
        <v>27.9</v>
      </c>
      <c r="D23" s="321"/>
      <c r="E23" s="295"/>
      <c r="F23" s="295"/>
      <c r="G23" s="295"/>
    </row>
    <row r="24" spans="1:11" x14ac:dyDescent="0.2">
      <c r="A24" s="319"/>
      <c r="B24" s="295"/>
      <c r="C24" s="295"/>
      <c r="D24" s="321"/>
      <c r="E24" s="295"/>
      <c r="F24" s="295"/>
      <c r="G24" s="295"/>
    </row>
    <row r="25" spans="1:11" ht="19" x14ac:dyDescent="0.25">
      <c r="A25" s="316" t="s">
        <v>4042</v>
      </c>
      <c r="B25" s="338" t="s">
        <v>3990</v>
      </c>
      <c r="C25" s="338"/>
      <c r="D25" s="316" t="s">
        <v>4043</v>
      </c>
      <c r="E25" s="338" t="s">
        <v>3990</v>
      </c>
      <c r="F25" s="338"/>
      <c r="G25" s="338"/>
    </row>
    <row r="26" spans="1:11" x14ac:dyDescent="0.2">
      <c r="A26" s="321"/>
      <c r="B26" s="54" t="s">
        <v>4046</v>
      </c>
      <c r="C26" s="54" t="s">
        <v>4047</v>
      </c>
      <c r="D26" s="321"/>
      <c r="E26" s="54" t="s">
        <v>3992</v>
      </c>
      <c r="F26" s="54" t="s">
        <v>4046</v>
      </c>
      <c r="G26" s="54" t="s">
        <v>4047</v>
      </c>
      <c r="J26" s="295"/>
      <c r="K26" s="295"/>
    </row>
    <row r="27" spans="1:11" x14ac:dyDescent="0.2">
      <c r="A27" s="318" t="s">
        <v>4024</v>
      </c>
      <c r="B27" s="295">
        <v>21.8</v>
      </c>
      <c r="C27" s="295">
        <v>95.7</v>
      </c>
      <c r="D27" s="318" t="s">
        <v>4024</v>
      </c>
      <c r="E27" s="295">
        <v>11.8</v>
      </c>
      <c r="F27" s="295">
        <v>24.6</v>
      </c>
      <c r="G27" s="295">
        <v>88.5</v>
      </c>
      <c r="J27" s="295"/>
      <c r="K27" s="295"/>
    </row>
    <row r="28" spans="1:11" x14ac:dyDescent="0.2">
      <c r="A28" s="318" t="s">
        <v>4026</v>
      </c>
      <c r="B28" s="295">
        <v>23.1</v>
      </c>
      <c r="C28" s="295">
        <v>96.3</v>
      </c>
      <c r="D28" s="318" t="s">
        <v>4026</v>
      </c>
      <c r="E28" s="295">
        <v>9.9</v>
      </c>
      <c r="F28" s="295">
        <v>21.4</v>
      </c>
      <c r="G28" s="295">
        <v>88.7</v>
      </c>
      <c r="J28" s="295"/>
      <c r="K28" s="295"/>
    </row>
    <row r="29" spans="1:11" x14ac:dyDescent="0.2">
      <c r="A29" s="318" t="s">
        <v>4024</v>
      </c>
      <c r="B29" s="295">
        <v>22.8</v>
      </c>
      <c r="C29" s="295">
        <v>90.1</v>
      </c>
      <c r="D29" s="318" t="s">
        <v>4024</v>
      </c>
      <c r="E29" s="295">
        <v>5.61</v>
      </c>
      <c r="F29" s="295">
        <v>17.8</v>
      </c>
      <c r="G29" s="295">
        <v>97.4</v>
      </c>
      <c r="J29" s="295"/>
      <c r="K29" s="295"/>
    </row>
    <row r="30" spans="1:11" x14ac:dyDescent="0.2">
      <c r="A30" s="319" t="s">
        <v>4033</v>
      </c>
      <c r="B30" s="295">
        <v>32.5</v>
      </c>
      <c r="C30" s="295">
        <v>94.1</v>
      </c>
      <c r="D30" s="319" t="s">
        <v>4033</v>
      </c>
      <c r="E30" s="295">
        <v>25.4</v>
      </c>
      <c r="F30" s="295">
        <v>37.700000000000003</v>
      </c>
      <c r="G30" s="295">
        <v>96.9</v>
      </c>
      <c r="J30" s="295"/>
      <c r="K30" s="295"/>
    </row>
    <row r="31" spans="1:11" x14ac:dyDescent="0.2">
      <c r="A31" s="319" t="s">
        <v>4035</v>
      </c>
      <c r="B31" s="295">
        <v>35.299999999999997</v>
      </c>
      <c r="C31" s="295">
        <v>93</v>
      </c>
      <c r="D31" s="319" t="s">
        <v>4035</v>
      </c>
      <c r="E31" s="295">
        <v>21.2</v>
      </c>
      <c r="F31" s="295">
        <v>32.6</v>
      </c>
      <c r="G31" s="295">
        <v>96.9</v>
      </c>
      <c r="J31" s="295"/>
      <c r="K31" s="295"/>
    </row>
    <row r="32" spans="1:11" x14ac:dyDescent="0.2">
      <c r="A32" s="319" t="s">
        <v>4033</v>
      </c>
      <c r="B32" s="295">
        <v>31.5</v>
      </c>
      <c r="C32" s="295">
        <v>94</v>
      </c>
      <c r="D32" s="319" t="s">
        <v>4033</v>
      </c>
      <c r="E32" s="295">
        <v>22.5</v>
      </c>
      <c r="F32" s="295">
        <v>34.9</v>
      </c>
      <c r="G32" s="295">
        <v>96.3</v>
      </c>
    </row>
  </sheetData>
  <mergeCells count="3">
    <mergeCell ref="B2:C2"/>
    <mergeCell ref="B25:C25"/>
    <mergeCell ref="E25:G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28795-96F6-754E-81EA-4E8490F10ACB}">
  <dimension ref="A2:F28"/>
  <sheetViews>
    <sheetView workbookViewId="0">
      <selection activeCell="M28" sqref="M28"/>
    </sheetView>
  </sheetViews>
  <sheetFormatPr baseColWidth="10" defaultRowHeight="16" x14ac:dyDescent="0.2"/>
  <cols>
    <col min="1" max="1" width="37.6640625" customWidth="1"/>
    <col min="4" max="4" width="39" customWidth="1"/>
  </cols>
  <sheetData>
    <row r="2" spans="1:6" ht="19" x14ac:dyDescent="0.25">
      <c r="A2" s="322" t="s">
        <v>4048</v>
      </c>
      <c r="B2" s="54" t="s">
        <v>4009</v>
      </c>
      <c r="C2" s="54" t="s">
        <v>401</v>
      </c>
      <c r="D2" s="323" t="s">
        <v>4049</v>
      </c>
      <c r="E2" s="54" t="s">
        <v>4009</v>
      </c>
      <c r="F2" s="54" t="s">
        <v>401</v>
      </c>
    </row>
    <row r="3" spans="1:6" x14ac:dyDescent="0.2">
      <c r="B3" s="54" t="s">
        <v>4011</v>
      </c>
      <c r="C3" s="54" t="s">
        <v>329</v>
      </c>
      <c r="E3" s="54" t="s">
        <v>4011</v>
      </c>
      <c r="F3" s="54" t="s">
        <v>329</v>
      </c>
    </row>
    <row r="4" spans="1:6" x14ac:dyDescent="0.2">
      <c r="A4" s="317" t="s">
        <v>4012</v>
      </c>
      <c r="B4" s="295">
        <v>15.3</v>
      </c>
      <c r="C4" s="295">
        <v>16.2</v>
      </c>
      <c r="D4" s="324" t="s">
        <v>4012</v>
      </c>
      <c r="E4" s="295">
        <v>34.200000000000003</v>
      </c>
      <c r="F4" s="295">
        <v>39.200000000000003</v>
      </c>
    </row>
    <row r="5" spans="1:6" x14ac:dyDescent="0.2">
      <c r="A5" s="317" t="s">
        <v>4012</v>
      </c>
      <c r="B5" s="295">
        <v>8.0500000000000007</v>
      </c>
      <c r="C5" s="295">
        <v>15.7</v>
      </c>
      <c r="D5" s="324" t="s">
        <v>4012</v>
      </c>
      <c r="E5" s="295">
        <v>36.6</v>
      </c>
      <c r="F5" s="295">
        <v>35.6</v>
      </c>
    </row>
    <row r="6" spans="1:6" x14ac:dyDescent="0.2">
      <c r="A6" s="317" t="s">
        <v>4012</v>
      </c>
      <c r="B6" s="295">
        <v>7.07</v>
      </c>
      <c r="C6" s="295">
        <v>28.8</v>
      </c>
      <c r="D6" s="324" t="s">
        <v>4012</v>
      </c>
      <c r="E6" s="295">
        <v>34.1</v>
      </c>
      <c r="F6" s="295">
        <v>30.6</v>
      </c>
    </row>
    <row r="7" spans="1:6" x14ac:dyDescent="0.2">
      <c r="A7" s="317" t="s">
        <v>4014</v>
      </c>
      <c r="B7" s="295">
        <v>45.1</v>
      </c>
      <c r="C7" s="295">
        <v>26.6</v>
      </c>
      <c r="D7" s="324" t="s">
        <v>4014</v>
      </c>
      <c r="E7" s="295">
        <v>31.3</v>
      </c>
    </row>
    <row r="8" spans="1:6" x14ac:dyDescent="0.2">
      <c r="A8" s="317" t="s">
        <v>4015</v>
      </c>
      <c r="B8" s="295">
        <v>43.7</v>
      </c>
      <c r="C8" s="295">
        <v>21.1</v>
      </c>
      <c r="D8" s="324" t="s">
        <v>4015</v>
      </c>
      <c r="E8" s="295">
        <v>36.6</v>
      </c>
    </row>
    <row r="9" spans="1:6" x14ac:dyDescent="0.2">
      <c r="A9" s="317" t="s">
        <v>4050</v>
      </c>
      <c r="B9" s="295">
        <v>28.2</v>
      </c>
      <c r="C9" s="295">
        <v>20</v>
      </c>
      <c r="D9" s="324" t="s">
        <v>4050</v>
      </c>
      <c r="E9" s="295">
        <v>37.9</v>
      </c>
    </row>
    <row r="10" spans="1:6" x14ac:dyDescent="0.2">
      <c r="A10" s="318" t="s">
        <v>4013</v>
      </c>
      <c r="B10" s="325" t="s">
        <v>4051</v>
      </c>
      <c r="C10" s="295">
        <v>22.6</v>
      </c>
      <c r="D10" s="318" t="s">
        <v>4013</v>
      </c>
      <c r="E10" s="295">
        <v>34</v>
      </c>
      <c r="F10" s="295">
        <v>38.700000000000003</v>
      </c>
    </row>
    <row r="11" spans="1:6" x14ac:dyDescent="0.2">
      <c r="A11" s="318" t="s">
        <v>4013</v>
      </c>
      <c r="B11" s="295">
        <v>9.83</v>
      </c>
      <c r="C11" s="295">
        <v>26.4</v>
      </c>
      <c r="D11" s="318" t="s">
        <v>4013</v>
      </c>
      <c r="E11" s="295">
        <v>37.299999999999997</v>
      </c>
      <c r="F11" s="295">
        <v>41.7</v>
      </c>
    </row>
    <row r="12" spans="1:6" x14ac:dyDescent="0.2">
      <c r="A12" s="318" t="s">
        <v>4016</v>
      </c>
      <c r="B12" s="295">
        <v>17.3</v>
      </c>
      <c r="C12" s="295">
        <v>34.299999999999997</v>
      </c>
      <c r="D12" s="318" t="s">
        <v>4016</v>
      </c>
      <c r="E12" s="295">
        <v>40.9</v>
      </c>
      <c r="F12" s="295">
        <v>38.4</v>
      </c>
    </row>
    <row r="13" spans="1:6" x14ac:dyDescent="0.2">
      <c r="A13" s="318" t="s">
        <v>4020</v>
      </c>
      <c r="B13" s="295">
        <v>51.3</v>
      </c>
      <c r="C13" s="295">
        <v>41.2</v>
      </c>
      <c r="D13" s="318" t="s">
        <v>4020</v>
      </c>
      <c r="E13" s="295">
        <v>36</v>
      </c>
      <c r="F13" s="295">
        <v>19.5</v>
      </c>
    </row>
    <row r="14" spans="1:6" x14ac:dyDescent="0.2">
      <c r="A14" s="318" t="s">
        <v>4022</v>
      </c>
      <c r="B14" s="295">
        <v>56.3</v>
      </c>
      <c r="C14" s="295">
        <v>37.799999999999997</v>
      </c>
      <c r="D14" s="318" t="s">
        <v>4022</v>
      </c>
      <c r="E14" s="295">
        <v>39.9</v>
      </c>
      <c r="F14" s="295">
        <v>23</v>
      </c>
    </row>
    <row r="15" spans="1:6" x14ac:dyDescent="0.2">
      <c r="A15" s="318" t="s">
        <v>4024</v>
      </c>
      <c r="B15" s="295">
        <v>23.3</v>
      </c>
      <c r="C15" s="295">
        <v>32.700000000000003</v>
      </c>
      <c r="D15" s="318" t="s">
        <v>4024</v>
      </c>
      <c r="E15" s="295">
        <v>28.5</v>
      </c>
      <c r="F15" s="295">
        <v>36.9</v>
      </c>
    </row>
    <row r="16" spans="1:6" x14ac:dyDescent="0.2">
      <c r="A16" s="318" t="s">
        <v>4026</v>
      </c>
      <c r="B16" s="325" t="s">
        <v>4052</v>
      </c>
      <c r="C16" s="295">
        <v>35.6</v>
      </c>
      <c r="D16" s="318" t="s">
        <v>4026</v>
      </c>
      <c r="E16" s="295">
        <v>28.8</v>
      </c>
      <c r="F16" s="295">
        <v>46.3</v>
      </c>
    </row>
    <row r="17" spans="1:6" x14ac:dyDescent="0.2">
      <c r="A17" s="318" t="s">
        <v>4024</v>
      </c>
      <c r="B17" s="325"/>
      <c r="C17" s="295">
        <v>33.5</v>
      </c>
      <c r="D17" s="318" t="s">
        <v>4024</v>
      </c>
      <c r="E17" s="295">
        <v>29.7</v>
      </c>
      <c r="F17" s="295">
        <v>41.4</v>
      </c>
    </row>
    <row r="18" spans="1:6" x14ac:dyDescent="0.2">
      <c r="A18" s="319" t="s">
        <v>4028</v>
      </c>
      <c r="B18" s="325" t="s">
        <v>4053</v>
      </c>
      <c r="C18" s="295">
        <v>18.8</v>
      </c>
      <c r="D18" s="319" t="s">
        <v>4028</v>
      </c>
      <c r="E18" s="295">
        <v>40.799999999999997</v>
      </c>
      <c r="F18" s="295">
        <v>41.1</v>
      </c>
    </row>
    <row r="19" spans="1:6" x14ac:dyDescent="0.2">
      <c r="A19" s="319" t="s">
        <v>4030</v>
      </c>
      <c r="B19" s="325" t="s">
        <v>4054</v>
      </c>
      <c r="C19" s="295">
        <v>29.1</v>
      </c>
      <c r="D19" s="319" t="s">
        <v>4030</v>
      </c>
      <c r="E19" s="295">
        <v>41.5</v>
      </c>
      <c r="F19" s="295">
        <v>42.4</v>
      </c>
    </row>
    <row r="20" spans="1:6" x14ac:dyDescent="0.2">
      <c r="A20" s="319" t="s">
        <v>4031</v>
      </c>
      <c r="B20" s="295">
        <v>15.6</v>
      </c>
      <c r="C20" s="295">
        <v>29.2</v>
      </c>
      <c r="D20" s="319" t="s">
        <v>4031</v>
      </c>
      <c r="E20" s="295">
        <v>55.1</v>
      </c>
      <c r="F20" s="295">
        <v>30.6</v>
      </c>
    </row>
    <row r="21" spans="1:6" x14ac:dyDescent="0.2">
      <c r="A21" s="319" t="s">
        <v>4033</v>
      </c>
      <c r="B21" s="295">
        <v>14.9</v>
      </c>
      <c r="C21" s="295">
        <v>36.200000000000003</v>
      </c>
      <c r="D21" s="319" t="s">
        <v>4033</v>
      </c>
      <c r="E21" s="295">
        <v>34.4</v>
      </c>
      <c r="F21" s="295">
        <v>40.5</v>
      </c>
    </row>
    <row r="22" spans="1:6" x14ac:dyDescent="0.2">
      <c r="A22" s="319" t="s">
        <v>4035</v>
      </c>
      <c r="B22" s="295">
        <v>28.5</v>
      </c>
      <c r="C22" s="295">
        <v>35.700000000000003</v>
      </c>
      <c r="D22" s="319" t="s">
        <v>4035</v>
      </c>
      <c r="E22" s="295">
        <v>37</v>
      </c>
      <c r="F22" s="295">
        <v>47</v>
      </c>
    </row>
    <row r="23" spans="1:6" x14ac:dyDescent="0.2">
      <c r="A23" s="319" t="s">
        <v>4033</v>
      </c>
      <c r="B23" s="295">
        <v>28.8</v>
      </c>
      <c r="C23" s="295">
        <v>30.1</v>
      </c>
      <c r="D23" s="319" t="s">
        <v>4033</v>
      </c>
      <c r="E23" s="295">
        <v>29.8</v>
      </c>
      <c r="F23" s="295">
        <v>40</v>
      </c>
    </row>
    <row r="24" spans="1:6" x14ac:dyDescent="0.2">
      <c r="A24" s="319" t="s">
        <v>4033</v>
      </c>
      <c r="B24" s="295">
        <v>29.1</v>
      </c>
      <c r="C24" s="295">
        <v>28.7</v>
      </c>
      <c r="D24" s="321"/>
    </row>
    <row r="25" spans="1:6" x14ac:dyDescent="0.2">
      <c r="A25" s="319" t="s">
        <v>4035</v>
      </c>
      <c r="B25" s="295">
        <v>26.7</v>
      </c>
      <c r="C25" s="295">
        <v>25.6</v>
      </c>
      <c r="D25" s="321"/>
    </row>
    <row r="26" spans="1:6" x14ac:dyDescent="0.2">
      <c r="A26" s="319" t="s">
        <v>4055</v>
      </c>
      <c r="B26" s="295">
        <v>31.2</v>
      </c>
      <c r="C26" s="295">
        <v>31.9</v>
      </c>
      <c r="D26" s="321"/>
    </row>
    <row r="27" spans="1:6" x14ac:dyDescent="0.2">
      <c r="A27" s="321"/>
      <c r="B27" s="295"/>
      <c r="C27" s="295"/>
    </row>
    <row r="28" spans="1:6" x14ac:dyDescent="0.2">
      <c r="A28" s="321"/>
      <c r="B28" s="295"/>
      <c r="C28" s="29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FDF00-7157-AD4E-BEF6-ED3CD4354F7F}">
  <dimension ref="A2:P39"/>
  <sheetViews>
    <sheetView workbookViewId="0">
      <selection activeCell="V37" sqref="V37"/>
    </sheetView>
  </sheetViews>
  <sheetFormatPr baseColWidth="10" defaultRowHeight="16" x14ac:dyDescent="0.2"/>
  <cols>
    <col min="1" max="1" width="46.5" customWidth="1"/>
  </cols>
  <sheetData>
    <row r="2" spans="1:11" ht="19" x14ac:dyDescent="0.25">
      <c r="A2" s="316" t="s">
        <v>4056</v>
      </c>
      <c r="B2" s="338" t="s">
        <v>4057</v>
      </c>
      <c r="C2" s="338"/>
      <c r="D2" s="338"/>
      <c r="E2" s="338"/>
      <c r="F2" s="338"/>
      <c r="G2" s="338"/>
      <c r="H2" s="338"/>
      <c r="I2" s="338"/>
    </row>
    <row r="3" spans="1:11" x14ac:dyDescent="0.2">
      <c r="B3" s="326">
        <v>0</v>
      </c>
      <c r="C3" s="326">
        <v>1</v>
      </c>
      <c r="D3" s="326">
        <v>2</v>
      </c>
      <c r="E3" s="326">
        <v>3</v>
      </c>
      <c r="F3" s="326">
        <v>4</v>
      </c>
      <c r="G3" s="326">
        <v>5</v>
      </c>
      <c r="H3" s="326">
        <v>6</v>
      </c>
      <c r="I3" s="326">
        <v>7</v>
      </c>
    </row>
    <row r="4" spans="1:11" x14ac:dyDescent="0.2">
      <c r="A4" s="327" t="s">
        <v>4058</v>
      </c>
      <c r="B4" s="295">
        <v>19.5</v>
      </c>
      <c r="C4" s="295">
        <v>19.7</v>
      </c>
      <c r="D4" s="295">
        <v>19.7</v>
      </c>
      <c r="E4" s="295">
        <v>19.899999999999999</v>
      </c>
      <c r="F4" s="295">
        <v>19.8</v>
      </c>
      <c r="G4" s="295">
        <v>20</v>
      </c>
      <c r="H4" s="295">
        <v>19.899999999999999</v>
      </c>
      <c r="I4" s="295">
        <v>20.8</v>
      </c>
    </row>
    <row r="5" spans="1:11" x14ac:dyDescent="0.2">
      <c r="A5" s="327" t="s">
        <v>4059</v>
      </c>
      <c r="B5" s="295">
        <v>21.34</v>
      </c>
      <c r="C5" s="295">
        <v>21.4</v>
      </c>
      <c r="D5" s="295">
        <v>21.5</v>
      </c>
      <c r="E5" s="295">
        <v>21.2</v>
      </c>
      <c r="F5" s="295">
        <v>21</v>
      </c>
      <c r="G5" s="295">
        <v>21.4</v>
      </c>
      <c r="H5" s="295">
        <v>21.3</v>
      </c>
      <c r="I5" s="295">
        <v>21.7</v>
      </c>
      <c r="J5" s="295"/>
      <c r="K5" s="295"/>
    </row>
    <row r="6" spans="1:11" x14ac:dyDescent="0.2">
      <c r="A6" s="327" t="s">
        <v>4058</v>
      </c>
      <c r="B6" s="295">
        <v>20.3</v>
      </c>
      <c r="C6" s="295">
        <v>20.6</v>
      </c>
      <c r="D6" s="295">
        <v>20.5</v>
      </c>
      <c r="E6" s="295">
        <v>20.6</v>
      </c>
      <c r="F6" s="295">
        <v>20.5</v>
      </c>
      <c r="G6" s="295">
        <v>20.5</v>
      </c>
      <c r="H6" s="295">
        <v>20.8</v>
      </c>
      <c r="I6" s="295">
        <v>21.2</v>
      </c>
    </row>
    <row r="7" spans="1:11" x14ac:dyDescent="0.2">
      <c r="A7" s="318" t="s">
        <v>4060</v>
      </c>
      <c r="B7" s="295">
        <v>21</v>
      </c>
      <c r="C7" s="295">
        <v>21.2</v>
      </c>
      <c r="D7" s="295">
        <v>20.9</v>
      </c>
      <c r="E7" s="295">
        <v>21</v>
      </c>
      <c r="F7" s="295">
        <v>21.4</v>
      </c>
      <c r="G7" s="295">
        <v>21.2</v>
      </c>
      <c r="H7" s="295">
        <v>21.1</v>
      </c>
      <c r="I7" s="295">
        <v>21.8</v>
      </c>
    </row>
    <row r="8" spans="1:11" x14ac:dyDescent="0.2">
      <c r="A8" s="318" t="s">
        <v>4061</v>
      </c>
      <c r="B8" s="295">
        <v>20.6</v>
      </c>
      <c r="C8" s="295">
        <v>20.5</v>
      </c>
      <c r="D8" s="295">
        <v>20.7</v>
      </c>
      <c r="E8" s="295">
        <v>21.6</v>
      </c>
      <c r="F8" s="295">
        <v>21.5</v>
      </c>
      <c r="G8" s="295">
        <v>21.5</v>
      </c>
      <c r="H8" s="295">
        <v>21.4</v>
      </c>
      <c r="I8" s="295">
        <v>21.6</v>
      </c>
    </row>
    <row r="9" spans="1:11" x14ac:dyDescent="0.2">
      <c r="A9" s="318" t="s">
        <v>4060</v>
      </c>
      <c r="B9" s="295">
        <v>21.9</v>
      </c>
      <c r="C9" s="295">
        <v>22</v>
      </c>
      <c r="D9" s="295">
        <v>21.9</v>
      </c>
      <c r="E9" s="295">
        <v>22</v>
      </c>
      <c r="F9" s="295">
        <v>21.9</v>
      </c>
      <c r="G9" s="295">
        <v>22.2</v>
      </c>
      <c r="H9" s="295">
        <v>22</v>
      </c>
      <c r="I9" s="295">
        <v>21.7</v>
      </c>
    </row>
    <row r="10" spans="1:11" x14ac:dyDescent="0.2">
      <c r="A10" s="328" t="s">
        <v>4062</v>
      </c>
      <c r="B10" s="295">
        <v>22.5</v>
      </c>
      <c r="C10" s="295">
        <v>19.600000000000001</v>
      </c>
      <c r="D10" s="295">
        <v>18.3</v>
      </c>
      <c r="E10" s="295">
        <v>18.600000000000001</v>
      </c>
      <c r="F10" s="295">
        <v>19.8</v>
      </c>
      <c r="G10" s="295">
        <v>21</v>
      </c>
      <c r="H10" s="295">
        <v>21.2</v>
      </c>
      <c r="I10" s="295">
        <v>22.1</v>
      </c>
    </row>
    <row r="11" spans="1:11" x14ac:dyDescent="0.2">
      <c r="A11" s="328" t="s">
        <v>4063</v>
      </c>
      <c r="B11" s="295">
        <v>24</v>
      </c>
      <c r="C11" s="295">
        <v>21</v>
      </c>
      <c r="D11" s="295">
        <v>19.8</v>
      </c>
      <c r="E11" s="295">
        <v>19.5</v>
      </c>
      <c r="F11" s="295">
        <v>21.7</v>
      </c>
      <c r="G11" s="295">
        <v>22.3</v>
      </c>
      <c r="H11" s="295">
        <v>22.4</v>
      </c>
      <c r="I11" s="295">
        <v>22.8</v>
      </c>
    </row>
    <row r="12" spans="1:11" x14ac:dyDescent="0.2">
      <c r="A12" s="328" t="s">
        <v>4062</v>
      </c>
      <c r="B12" s="295">
        <v>22.4</v>
      </c>
      <c r="C12" s="295">
        <v>20.100000000000001</v>
      </c>
      <c r="D12" s="295">
        <v>18.7</v>
      </c>
      <c r="E12" s="295">
        <v>19.2</v>
      </c>
      <c r="F12" s="295">
        <v>20.7</v>
      </c>
      <c r="G12" s="295">
        <v>21.9</v>
      </c>
      <c r="H12" s="295">
        <v>22.1</v>
      </c>
      <c r="I12" s="295">
        <v>22.5</v>
      </c>
    </row>
    <row r="13" spans="1:11" x14ac:dyDescent="0.2">
      <c r="A13" s="328" t="s">
        <v>4064</v>
      </c>
      <c r="B13" s="295">
        <v>20.3</v>
      </c>
      <c r="C13" s="295">
        <v>17.8</v>
      </c>
      <c r="D13" s="295">
        <v>16.3</v>
      </c>
      <c r="E13" s="295">
        <v>16.5</v>
      </c>
      <c r="F13" s="295">
        <v>17.899999999999999</v>
      </c>
      <c r="G13" s="295">
        <v>19</v>
      </c>
      <c r="H13" s="295">
        <v>19.2</v>
      </c>
      <c r="I13" s="295">
        <v>19.600000000000001</v>
      </c>
    </row>
    <row r="14" spans="1:11" x14ac:dyDescent="0.2">
      <c r="A14" s="328" t="s">
        <v>4063</v>
      </c>
      <c r="B14" s="295">
        <v>20.6</v>
      </c>
      <c r="C14" s="295">
        <v>18.3</v>
      </c>
      <c r="D14" s="295">
        <v>16.399999999999999</v>
      </c>
      <c r="E14" s="295">
        <v>16.5</v>
      </c>
      <c r="F14" s="295">
        <v>18.899999999999999</v>
      </c>
      <c r="G14" s="295">
        <v>20.100000000000001</v>
      </c>
      <c r="H14" s="295">
        <v>20.5</v>
      </c>
      <c r="I14" s="295">
        <v>21.1</v>
      </c>
    </row>
    <row r="15" spans="1:11" x14ac:dyDescent="0.2">
      <c r="A15" s="319" t="s">
        <v>4065</v>
      </c>
      <c r="B15" s="295">
        <v>23.8</v>
      </c>
      <c r="C15" s="295">
        <v>21.4</v>
      </c>
      <c r="D15" s="295">
        <v>19.899999999999999</v>
      </c>
      <c r="E15" s="295">
        <v>20.399999999999999</v>
      </c>
      <c r="F15" s="295">
        <v>21.3</v>
      </c>
      <c r="G15" s="295">
        <v>22.3</v>
      </c>
      <c r="H15" s="295">
        <v>21.4</v>
      </c>
      <c r="I15" s="295">
        <v>21.8</v>
      </c>
    </row>
    <row r="16" spans="1:11" x14ac:dyDescent="0.2">
      <c r="A16" s="319" t="s">
        <v>4066</v>
      </c>
      <c r="B16" s="295">
        <v>22.8</v>
      </c>
      <c r="C16" s="295">
        <v>20</v>
      </c>
      <c r="D16" s="295">
        <v>19.100000000000001</v>
      </c>
      <c r="E16" s="295">
        <v>19.2</v>
      </c>
      <c r="F16" s="295">
        <v>20</v>
      </c>
      <c r="G16" s="295">
        <v>21.6</v>
      </c>
      <c r="H16" s="295">
        <v>21.5</v>
      </c>
      <c r="I16" s="295">
        <v>23</v>
      </c>
    </row>
    <row r="17" spans="1:16" x14ac:dyDescent="0.2">
      <c r="A17" s="319" t="s">
        <v>4065</v>
      </c>
      <c r="B17" s="295">
        <v>22.2</v>
      </c>
      <c r="C17" s="295">
        <v>19.7</v>
      </c>
      <c r="D17" s="295">
        <v>18.600000000000001</v>
      </c>
      <c r="E17" s="295">
        <v>18.8</v>
      </c>
      <c r="F17" s="295">
        <v>20.100000000000001</v>
      </c>
      <c r="G17" s="295">
        <v>21.2</v>
      </c>
      <c r="H17" s="295">
        <v>21.4</v>
      </c>
      <c r="I17" s="295">
        <v>21.8</v>
      </c>
    </row>
    <row r="18" spans="1:16" x14ac:dyDescent="0.2">
      <c r="A18" s="319" t="s">
        <v>4066</v>
      </c>
      <c r="B18" s="295">
        <v>22.8</v>
      </c>
      <c r="C18" s="295">
        <v>20</v>
      </c>
      <c r="D18" s="295">
        <v>18.399999999999999</v>
      </c>
      <c r="E18" s="295">
        <v>19.100000000000001</v>
      </c>
      <c r="F18" s="295">
        <v>20.9</v>
      </c>
      <c r="G18" s="295">
        <v>22.4</v>
      </c>
      <c r="H18" s="295">
        <v>22.4</v>
      </c>
      <c r="I18" s="295">
        <v>22.8</v>
      </c>
    </row>
    <row r="19" spans="1:16" x14ac:dyDescent="0.2">
      <c r="A19" s="319" t="s">
        <v>4067</v>
      </c>
      <c r="B19" s="295">
        <v>23.5</v>
      </c>
      <c r="C19" s="295">
        <v>21.05</v>
      </c>
      <c r="D19" s="295">
        <v>18.600000000000001</v>
      </c>
      <c r="E19" s="295">
        <v>19.399999999999999</v>
      </c>
      <c r="F19" s="295">
        <v>20.6</v>
      </c>
      <c r="G19" s="295">
        <v>21.7</v>
      </c>
      <c r="H19" s="295">
        <v>22</v>
      </c>
      <c r="I19" s="295">
        <v>22.5</v>
      </c>
      <c r="M19" s="321"/>
    </row>
    <row r="20" spans="1:16" x14ac:dyDescent="0.2">
      <c r="A20" s="321"/>
      <c r="B20" s="295"/>
      <c r="C20" s="295"/>
      <c r="I20" s="295"/>
      <c r="L20" s="295"/>
      <c r="M20" s="321"/>
      <c r="N20" s="295"/>
      <c r="O20" s="295"/>
      <c r="P20" s="295"/>
    </row>
    <row r="21" spans="1:16" x14ac:dyDescent="0.2">
      <c r="A21" s="321"/>
      <c r="B21" s="295"/>
      <c r="C21" s="295"/>
      <c r="I21" s="295"/>
      <c r="L21" s="295"/>
      <c r="M21" s="321"/>
      <c r="N21" s="295"/>
      <c r="O21" s="295"/>
      <c r="P21" s="295"/>
    </row>
    <row r="22" spans="1:16" ht="19" x14ac:dyDescent="0.25">
      <c r="A22" s="316" t="s">
        <v>4068</v>
      </c>
      <c r="B22" s="338" t="s">
        <v>3990</v>
      </c>
      <c r="C22" s="338"/>
      <c r="D22" s="338"/>
      <c r="E22" s="338"/>
      <c r="F22" s="338"/>
      <c r="G22" s="338"/>
      <c r="L22" s="295"/>
      <c r="M22" s="321"/>
      <c r="N22" s="295"/>
      <c r="O22" s="295"/>
      <c r="P22" s="295"/>
    </row>
    <row r="23" spans="1:16" x14ac:dyDescent="0.2">
      <c r="B23" s="54" t="s">
        <v>4069</v>
      </c>
      <c r="C23" s="54" t="s">
        <v>4070</v>
      </c>
      <c r="D23" s="54" t="s">
        <v>4044</v>
      </c>
      <c r="E23" s="54" t="s">
        <v>4071</v>
      </c>
      <c r="F23" s="54" t="s">
        <v>4072</v>
      </c>
      <c r="G23" s="54" t="s">
        <v>3992</v>
      </c>
      <c r="L23" s="295"/>
      <c r="M23" s="321"/>
      <c r="N23" s="295"/>
      <c r="O23" s="295"/>
      <c r="P23" s="295"/>
    </row>
    <row r="24" spans="1:16" x14ac:dyDescent="0.2">
      <c r="A24" s="327" t="s">
        <v>4024</v>
      </c>
      <c r="B24" s="329">
        <v>14.8</v>
      </c>
      <c r="C24" s="329">
        <v>3.33</v>
      </c>
      <c r="D24" s="329">
        <v>23.2</v>
      </c>
      <c r="E24" s="329">
        <v>5.94</v>
      </c>
      <c r="F24" s="329">
        <v>8.9</v>
      </c>
      <c r="G24" s="329">
        <v>15.3</v>
      </c>
      <c r="L24" s="295"/>
      <c r="M24" s="321"/>
      <c r="N24" s="295"/>
      <c r="O24" s="295"/>
      <c r="P24" s="295"/>
    </row>
    <row r="25" spans="1:16" x14ac:dyDescent="0.2">
      <c r="A25" s="327" t="s">
        <v>4026</v>
      </c>
      <c r="B25" s="329">
        <v>14</v>
      </c>
      <c r="C25" s="329">
        <v>2.42</v>
      </c>
      <c r="D25" s="329">
        <v>26</v>
      </c>
      <c r="E25" s="329">
        <v>5.65</v>
      </c>
      <c r="F25" s="329">
        <v>5.91</v>
      </c>
      <c r="G25" s="329">
        <v>19.3</v>
      </c>
      <c r="L25" s="295"/>
      <c r="M25" s="321"/>
      <c r="N25" s="295"/>
      <c r="O25" s="295"/>
      <c r="P25" s="295"/>
    </row>
    <row r="26" spans="1:16" x14ac:dyDescent="0.2">
      <c r="A26" s="327" t="s">
        <v>4024</v>
      </c>
      <c r="B26" s="329">
        <v>16.100000000000001</v>
      </c>
      <c r="C26" s="329">
        <v>6.91</v>
      </c>
      <c r="D26" s="329">
        <v>26.1</v>
      </c>
      <c r="E26" s="329">
        <v>5.37</v>
      </c>
      <c r="F26" s="329">
        <v>4.0599999999999996</v>
      </c>
      <c r="G26" s="329">
        <v>12.2</v>
      </c>
      <c r="L26" s="295"/>
      <c r="M26" s="321"/>
      <c r="N26" s="295"/>
      <c r="O26" s="295"/>
      <c r="P26" s="295"/>
    </row>
    <row r="27" spans="1:16" x14ac:dyDescent="0.2">
      <c r="A27" s="328" t="s">
        <v>4073</v>
      </c>
      <c r="B27" s="329">
        <v>31.3</v>
      </c>
      <c r="C27" s="329">
        <v>12</v>
      </c>
      <c r="D27" s="329">
        <v>51.3</v>
      </c>
      <c r="E27" s="329">
        <v>21.9</v>
      </c>
      <c r="F27" s="329">
        <v>16.7</v>
      </c>
      <c r="G27" s="329">
        <v>35.6</v>
      </c>
      <c r="M27" s="321"/>
      <c r="N27" s="295"/>
      <c r="O27" s="295"/>
      <c r="P27" s="295"/>
    </row>
    <row r="28" spans="1:16" x14ac:dyDescent="0.2">
      <c r="A28" s="328" t="s">
        <v>4074</v>
      </c>
      <c r="B28" s="329">
        <v>19.7</v>
      </c>
      <c r="C28" s="329">
        <v>6.13</v>
      </c>
      <c r="D28" s="329">
        <v>31.7</v>
      </c>
      <c r="E28" s="329">
        <v>9.4</v>
      </c>
      <c r="F28" s="329">
        <v>7.03</v>
      </c>
      <c r="G28" s="329">
        <v>20.6</v>
      </c>
      <c r="M28" s="321"/>
    </row>
    <row r="29" spans="1:16" x14ac:dyDescent="0.2">
      <c r="A29" s="328" t="s">
        <v>4073</v>
      </c>
      <c r="B29" s="329">
        <v>36.5</v>
      </c>
      <c r="C29" s="329">
        <v>14.6</v>
      </c>
      <c r="D29" s="329">
        <v>48.8</v>
      </c>
      <c r="E29" s="329">
        <v>16.399999999999999</v>
      </c>
      <c r="F29" s="329">
        <v>17.7</v>
      </c>
      <c r="G29" s="329">
        <v>22.1</v>
      </c>
      <c r="M29" s="321"/>
    </row>
    <row r="30" spans="1:16" x14ac:dyDescent="0.2">
      <c r="A30" s="328" t="s">
        <v>4075</v>
      </c>
      <c r="B30" s="329">
        <v>41.6</v>
      </c>
      <c r="C30" s="329">
        <v>14.6</v>
      </c>
      <c r="D30" s="329">
        <v>51.1</v>
      </c>
      <c r="E30" s="329">
        <v>21.8</v>
      </c>
      <c r="F30" s="329">
        <v>13.3</v>
      </c>
      <c r="G30" s="329">
        <v>24.9</v>
      </c>
      <c r="M30" s="321"/>
    </row>
    <row r="31" spans="1:16" x14ac:dyDescent="0.2">
      <c r="A31" s="328" t="s">
        <v>4074</v>
      </c>
      <c r="B31" s="329">
        <v>35.4</v>
      </c>
      <c r="C31" s="329">
        <v>15.6</v>
      </c>
      <c r="D31" s="329">
        <v>46.7</v>
      </c>
      <c r="E31" s="329">
        <v>23.5</v>
      </c>
      <c r="F31" s="329">
        <v>11.9</v>
      </c>
      <c r="G31" s="329">
        <v>25.7</v>
      </c>
      <c r="M31" s="321"/>
    </row>
    <row r="32" spans="1:16" x14ac:dyDescent="0.2">
      <c r="A32" s="318" t="s">
        <v>4033</v>
      </c>
      <c r="B32" s="329">
        <v>4.38</v>
      </c>
      <c r="C32" s="329">
        <v>3.6</v>
      </c>
      <c r="D32" s="329">
        <v>36.9</v>
      </c>
      <c r="E32" s="329">
        <v>6.03</v>
      </c>
      <c r="F32" s="329">
        <v>4.0599999999999996</v>
      </c>
      <c r="G32" s="329">
        <v>23.6</v>
      </c>
      <c r="M32" s="321"/>
    </row>
    <row r="33" spans="1:13" x14ac:dyDescent="0.2">
      <c r="A33" s="318" t="s">
        <v>4035</v>
      </c>
      <c r="B33" s="329">
        <v>6.95</v>
      </c>
      <c r="C33" s="329">
        <v>2.69</v>
      </c>
      <c r="D33" s="329">
        <v>40.6</v>
      </c>
      <c r="E33" s="329">
        <v>8.27</v>
      </c>
      <c r="F33" s="329">
        <v>4.75</v>
      </c>
      <c r="G33" s="329">
        <v>26.7</v>
      </c>
      <c r="M33" s="321"/>
    </row>
    <row r="34" spans="1:13" x14ac:dyDescent="0.2">
      <c r="A34" s="318" t="s">
        <v>4033</v>
      </c>
      <c r="B34" s="329">
        <v>17.8</v>
      </c>
      <c r="C34" s="329">
        <v>6.28</v>
      </c>
      <c r="D34" s="329">
        <v>36.700000000000003</v>
      </c>
      <c r="E34" s="329">
        <v>6.75</v>
      </c>
      <c r="F34" s="329">
        <v>6.61</v>
      </c>
      <c r="G34" s="329">
        <v>19</v>
      </c>
    </row>
    <row r="35" spans="1:13" x14ac:dyDescent="0.2">
      <c r="A35" s="320" t="s">
        <v>4076</v>
      </c>
      <c r="B35" s="329">
        <v>9.6</v>
      </c>
      <c r="C35" s="329">
        <v>7.94</v>
      </c>
      <c r="D35" s="329">
        <v>45.5</v>
      </c>
      <c r="E35" s="329">
        <v>12.1</v>
      </c>
      <c r="F35" s="329">
        <v>7.55</v>
      </c>
      <c r="G35" s="329">
        <v>26.6</v>
      </c>
    </row>
    <row r="36" spans="1:13" x14ac:dyDescent="0.2">
      <c r="A36" s="320" t="s">
        <v>4077</v>
      </c>
      <c r="B36" s="329">
        <v>14.4</v>
      </c>
      <c r="C36" s="329">
        <v>8.98</v>
      </c>
      <c r="D36" s="329">
        <v>49.3</v>
      </c>
      <c r="E36" s="329">
        <v>14.3</v>
      </c>
      <c r="F36" s="329">
        <v>7.31</v>
      </c>
      <c r="G36" s="329">
        <v>31.6</v>
      </c>
    </row>
    <row r="37" spans="1:13" x14ac:dyDescent="0.2">
      <c r="A37" s="320" t="s">
        <v>4076</v>
      </c>
      <c r="B37" s="329">
        <v>31.5</v>
      </c>
      <c r="C37" s="329">
        <v>12.5</v>
      </c>
      <c r="D37" s="329">
        <v>53.5</v>
      </c>
      <c r="E37" s="329">
        <v>16.600000000000001</v>
      </c>
      <c r="F37" s="329">
        <v>13.3</v>
      </c>
      <c r="G37" s="329">
        <v>27.7</v>
      </c>
    </row>
    <row r="38" spans="1:13" x14ac:dyDescent="0.2">
      <c r="A38" s="320" t="s">
        <v>4077</v>
      </c>
      <c r="B38" s="329">
        <v>22</v>
      </c>
      <c r="C38" s="329">
        <v>11.7</v>
      </c>
      <c r="D38" s="329">
        <v>45.1</v>
      </c>
      <c r="E38" s="329">
        <v>11.7</v>
      </c>
      <c r="F38" s="329">
        <v>11.6</v>
      </c>
      <c r="G38" s="329">
        <v>17.7</v>
      </c>
    </row>
    <row r="39" spans="1:13" x14ac:dyDescent="0.2">
      <c r="A39" s="320" t="s">
        <v>4078</v>
      </c>
      <c r="B39" s="329">
        <v>36</v>
      </c>
      <c r="C39" s="329">
        <v>12.6</v>
      </c>
      <c r="D39" s="329">
        <v>57.1</v>
      </c>
      <c r="E39" s="329">
        <v>20.9</v>
      </c>
      <c r="F39" s="329">
        <v>13.7</v>
      </c>
      <c r="G39" s="329">
        <v>29.3</v>
      </c>
    </row>
  </sheetData>
  <mergeCells count="2">
    <mergeCell ref="B2:I2"/>
    <mergeCell ref="B22:G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FE830-B74A-EB43-AE53-E6DC852920DD}">
  <dimension ref="A1:I34"/>
  <sheetViews>
    <sheetView workbookViewId="0">
      <selection activeCell="L10" sqref="L10"/>
    </sheetView>
  </sheetViews>
  <sheetFormatPr baseColWidth="10" defaultRowHeight="18" x14ac:dyDescent="0.25"/>
  <cols>
    <col min="1" max="1" width="29.5" style="299" customWidth="1"/>
    <col min="2" max="16384" width="10.83203125" style="300"/>
  </cols>
  <sheetData>
    <row r="1" spans="1:9" x14ac:dyDescent="0.25">
      <c r="A1" s="302" t="s">
        <v>3997</v>
      </c>
      <c r="B1" s="341" t="s">
        <v>3996</v>
      </c>
      <c r="C1" s="341"/>
      <c r="D1" s="341"/>
      <c r="E1" s="341"/>
      <c r="F1" s="341"/>
      <c r="G1" s="341"/>
    </row>
    <row r="2" spans="1:9" x14ac:dyDescent="0.25">
      <c r="A2" s="301"/>
      <c r="B2" s="301" t="s">
        <v>228</v>
      </c>
      <c r="C2" s="301" t="s">
        <v>237</v>
      </c>
      <c r="D2" s="301" t="s">
        <v>246</v>
      </c>
      <c r="E2" s="301" t="s">
        <v>256</v>
      </c>
      <c r="F2" s="301" t="s">
        <v>267</v>
      </c>
      <c r="G2" s="301" t="s">
        <v>3993</v>
      </c>
    </row>
    <row r="3" spans="1:9" x14ac:dyDescent="0.25">
      <c r="A3" s="301" t="s">
        <v>3994</v>
      </c>
      <c r="B3" s="301">
        <v>0</v>
      </c>
      <c r="C3" s="301">
        <v>0</v>
      </c>
      <c r="D3" s="301">
        <v>0</v>
      </c>
      <c r="E3" s="301">
        <v>7.27254456</v>
      </c>
      <c r="F3" s="301">
        <v>8.4429423099999994</v>
      </c>
      <c r="G3" s="301">
        <v>8.9674837400000005</v>
      </c>
    </row>
    <row r="4" spans="1:9" x14ac:dyDescent="0.25">
      <c r="B4" s="299"/>
      <c r="C4" s="299"/>
      <c r="D4" s="299"/>
      <c r="E4" s="299"/>
      <c r="F4" s="299"/>
      <c r="G4" s="299"/>
    </row>
    <row r="5" spans="1:9" x14ac:dyDescent="0.25">
      <c r="A5" s="302" t="s">
        <v>3995</v>
      </c>
      <c r="B5" s="299"/>
      <c r="C5" s="299"/>
      <c r="D5" s="299"/>
      <c r="E5" s="299"/>
      <c r="F5" s="299"/>
      <c r="G5" s="299"/>
    </row>
    <row r="6" spans="1:9" x14ac:dyDescent="0.25">
      <c r="A6" s="298" t="s">
        <v>3998</v>
      </c>
      <c r="B6" s="339" t="s">
        <v>1</v>
      </c>
      <c r="C6" s="339"/>
      <c r="D6" s="339"/>
      <c r="E6" s="339"/>
      <c r="F6" s="340" t="s">
        <v>3999</v>
      </c>
      <c r="G6" s="340"/>
      <c r="H6" s="340"/>
      <c r="I6" s="340"/>
    </row>
    <row r="7" spans="1:9" x14ac:dyDescent="0.25">
      <c r="A7" s="298">
        <v>-3</v>
      </c>
      <c r="B7" s="298">
        <v>2.2050000000000001</v>
      </c>
      <c r="C7" s="298">
        <v>1.8</v>
      </c>
      <c r="D7" s="298">
        <v>1.2689999999999999</v>
      </c>
      <c r="E7" s="298">
        <v>3.48</v>
      </c>
      <c r="F7" s="298">
        <v>2.0699999999999998</v>
      </c>
      <c r="G7" s="298">
        <v>1.68</v>
      </c>
      <c r="H7" s="298">
        <v>2.9289999999999998</v>
      </c>
      <c r="I7" s="298">
        <v>1.9239999999999999</v>
      </c>
    </row>
    <row r="8" spans="1:9" x14ac:dyDescent="0.25">
      <c r="A8" s="298">
        <v>0</v>
      </c>
      <c r="B8" s="298">
        <v>1.917</v>
      </c>
      <c r="C8" s="298">
        <v>2.2400000000000002</v>
      </c>
      <c r="D8" s="298">
        <v>0.7</v>
      </c>
      <c r="E8" s="298">
        <v>2.3519999999999999</v>
      </c>
      <c r="F8" s="298">
        <v>6.6120000000000001</v>
      </c>
      <c r="G8" s="298">
        <v>7.2279999999999998</v>
      </c>
      <c r="H8" s="298">
        <v>6.633</v>
      </c>
      <c r="I8" s="298">
        <v>6.6360000000000001</v>
      </c>
    </row>
    <row r="9" spans="1:9" x14ac:dyDescent="0.25">
      <c r="A9" s="298">
        <v>1</v>
      </c>
      <c r="B9" s="298">
        <v>1.254</v>
      </c>
      <c r="C9" s="298">
        <v>0.61199999999999999</v>
      </c>
      <c r="D9" s="298">
        <v>0.52</v>
      </c>
      <c r="E9" s="298">
        <v>1.8480000000000001</v>
      </c>
      <c r="F9" s="298">
        <v>3.2559999999999998</v>
      </c>
      <c r="G9" s="298">
        <v>3.43</v>
      </c>
      <c r="H9" s="298">
        <v>2.1120000000000001</v>
      </c>
      <c r="I9" s="298">
        <v>3.87</v>
      </c>
    </row>
    <row r="10" spans="1:9" x14ac:dyDescent="0.25">
      <c r="A10" s="298">
        <v>2</v>
      </c>
      <c r="B10" s="298">
        <v>0.97199999999999998</v>
      </c>
      <c r="C10" s="298">
        <v>4.4219999999999997</v>
      </c>
      <c r="D10" s="298">
        <v>1.891</v>
      </c>
      <c r="E10" s="298">
        <v>3.0779999999999998</v>
      </c>
      <c r="F10" s="298">
        <v>9.2720000000000002</v>
      </c>
      <c r="G10" s="298">
        <v>6.71</v>
      </c>
      <c r="H10" s="298">
        <v>7.742</v>
      </c>
      <c r="I10" s="298">
        <v>5.25</v>
      </c>
    </row>
    <row r="11" spans="1:9" x14ac:dyDescent="0.25">
      <c r="A11" s="298">
        <v>3</v>
      </c>
      <c r="B11" s="298">
        <v>1.9079999999999999</v>
      </c>
      <c r="C11" s="298">
        <v>1.472</v>
      </c>
      <c r="D11" s="298">
        <v>1.1499999999999999</v>
      </c>
      <c r="E11" s="298">
        <v>2.4569999999999999</v>
      </c>
      <c r="F11" s="298">
        <v>4.6150000000000002</v>
      </c>
      <c r="G11" s="298">
        <v>7.6539999999999999</v>
      </c>
      <c r="H11" s="298">
        <v>4.68</v>
      </c>
      <c r="I11" s="298">
        <v>5.2519999999999998</v>
      </c>
    </row>
    <row r="12" spans="1:9" x14ac:dyDescent="0.25">
      <c r="A12" s="298"/>
      <c r="B12" s="298"/>
      <c r="C12" s="298"/>
      <c r="D12" s="298"/>
      <c r="E12" s="298"/>
      <c r="F12" s="298"/>
      <c r="G12" s="298"/>
      <c r="H12" s="298"/>
      <c r="I12" s="298"/>
    </row>
    <row r="13" spans="1:9" x14ac:dyDescent="0.25">
      <c r="A13" s="302" t="s">
        <v>4000</v>
      </c>
      <c r="B13" s="295"/>
      <c r="C13" s="295"/>
      <c r="D13" s="295"/>
      <c r="E13" s="295"/>
      <c r="F13" s="295"/>
      <c r="G13" s="295"/>
      <c r="H13" s="295"/>
      <c r="I13" s="295"/>
    </row>
    <row r="14" spans="1:9" x14ac:dyDescent="0.25">
      <c r="A14" s="298" t="s">
        <v>3998</v>
      </c>
      <c r="B14" s="339" t="s">
        <v>1</v>
      </c>
      <c r="C14" s="339"/>
      <c r="D14" s="339"/>
      <c r="E14" s="339"/>
      <c r="F14" s="340" t="s">
        <v>3999</v>
      </c>
      <c r="G14" s="340"/>
      <c r="H14" s="340"/>
      <c r="I14" s="340"/>
    </row>
    <row r="15" spans="1:9" x14ac:dyDescent="0.25">
      <c r="A15" s="298">
        <v>0</v>
      </c>
      <c r="B15" s="295">
        <v>280</v>
      </c>
      <c r="C15" s="295">
        <v>264</v>
      </c>
      <c r="D15" s="295">
        <v>30</v>
      </c>
      <c r="E15" s="295">
        <v>353</v>
      </c>
      <c r="F15" s="295">
        <v>1898</v>
      </c>
      <c r="G15" s="295">
        <v>1554</v>
      </c>
      <c r="H15" s="295">
        <v>1400</v>
      </c>
      <c r="I15" s="295">
        <v>1978</v>
      </c>
    </row>
    <row r="16" spans="1:9" x14ac:dyDescent="0.25">
      <c r="A16" s="298">
        <v>1</v>
      </c>
      <c r="B16" s="295">
        <v>84</v>
      </c>
      <c r="C16" s="295">
        <v>53</v>
      </c>
      <c r="D16" s="295">
        <v>80</v>
      </c>
      <c r="E16" s="295">
        <v>296</v>
      </c>
      <c r="F16" s="295">
        <v>866</v>
      </c>
      <c r="G16" s="295">
        <v>768</v>
      </c>
      <c r="H16" s="295">
        <v>570</v>
      </c>
      <c r="I16" s="295">
        <v>1262</v>
      </c>
    </row>
    <row r="17" spans="1:9" x14ac:dyDescent="0.25">
      <c r="A17" s="298">
        <v>2</v>
      </c>
      <c r="B17" s="295">
        <v>43</v>
      </c>
      <c r="C17" s="295">
        <v>606</v>
      </c>
      <c r="D17" s="295">
        <v>147</v>
      </c>
      <c r="E17" s="295"/>
      <c r="F17" s="295">
        <v>1400</v>
      </c>
      <c r="G17" s="295">
        <v>953</v>
      </c>
      <c r="H17" s="295">
        <v>735</v>
      </c>
      <c r="I17" s="295"/>
    </row>
    <row r="18" spans="1:9" x14ac:dyDescent="0.25">
      <c r="A18" s="298">
        <v>3</v>
      </c>
      <c r="B18" s="295">
        <v>104.1768</v>
      </c>
      <c r="C18" s="295">
        <v>78.314999999999998</v>
      </c>
      <c r="D18" s="295">
        <v>101.4208</v>
      </c>
      <c r="E18" s="295">
        <v>52.47</v>
      </c>
      <c r="F18" s="295">
        <v>819.31200000000001</v>
      </c>
      <c r="G18" s="295">
        <v>305.60399999999998</v>
      </c>
      <c r="H18" s="295">
        <v>913.77</v>
      </c>
      <c r="I18" s="295">
        <v>610.78920000000005</v>
      </c>
    </row>
    <row r="19" spans="1:9" x14ac:dyDescent="0.25">
      <c r="A19" s="298"/>
      <c r="B19" s="295"/>
      <c r="C19" s="295"/>
      <c r="D19" s="295"/>
      <c r="E19" s="295"/>
      <c r="F19" s="295"/>
      <c r="G19" s="295"/>
      <c r="H19" s="295"/>
      <c r="I19" s="295"/>
    </row>
    <row r="20" spans="1:9" x14ac:dyDescent="0.25">
      <c r="A20" s="302" t="s">
        <v>4001</v>
      </c>
      <c r="B20" s="295"/>
      <c r="C20" s="295"/>
      <c r="D20" s="295"/>
      <c r="E20" s="295"/>
      <c r="F20" s="295"/>
      <c r="G20" s="295"/>
      <c r="H20" s="295"/>
      <c r="I20" s="295"/>
    </row>
    <row r="21" spans="1:9" x14ac:dyDescent="0.25">
      <c r="A21" s="298" t="s">
        <v>3998</v>
      </c>
      <c r="B21" s="339" t="s">
        <v>1</v>
      </c>
      <c r="C21" s="339"/>
      <c r="D21" s="339"/>
      <c r="E21" s="339"/>
      <c r="F21" s="340" t="s">
        <v>3999</v>
      </c>
      <c r="G21" s="340"/>
      <c r="H21" s="340"/>
      <c r="I21" s="340"/>
    </row>
    <row r="22" spans="1:9" x14ac:dyDescent="0.25">
      <c r="A22" s="298">
        <v>-1</v>
      </c>
      <c r="B22" s="298">
        <v>1.48</v>
      </c>
      <c r="C22" s="298">
        <v>1.29</v>
      </c>
      <c r="D22" s="298">
        <v>2.13</v>
      </c>
      <c r="E22" s="298">
        <v>3.16</v>
      </c>
      <c r="F22" s="298">
        <v>2.93</v>
      </c>
      <c r="G22" s="298">
        <v>1.92</v>
      </c>
      <c r="H22" s="298">
        <v>4.13</v>
      </c>
      <c r="I22" s="298">
        <v>8.02</v>
      </c>
    </row>
    <row r="23" spans="1:9" x14ac:dyDescent="0.25">
      <c r="A23" s="298">
        <v>0</v>
      </c>
      <c r="B23" s="298">
        <v>2.2599999999999998</v>
      </c>
      <c r="C23" s="298">
        <v>1.91</v>
      </c>
      <c r="D23" s="298">
        <v>1.84</v>
      </c>
      <c r="E23" s="298">
        <v>5.84</v>
      </c>
      <c r="F23" s="298">
        <v>10.5</v>
      </c>
      <c r="G23" s="298">
        <v>8.1</v>
      </c>
      <c r="H23" s="298">
        <v>11</v>
      </c>
      <c r="I23" s="298">
        <v>8.44</v>
      </c>
    </row>
    <row r="24" spans="1:9" x14ac:dyDescent="0.25">
      <c r="A24" s="298">
        <v>1</v>
      </c>
      <c r="B24" s="298">
        <v>2.06</v>
      </c>
      <c r="C24" s="298">
        <v>1.19</v>
      </c>
      <c r="D24" s="298">
        <v>3.88</v>
      </c>
      <c r="E24" s="298">
        <v>5.85</v>
      </c>
      <c r="F24" s="298">
        <v>8.01</v>
      </c>
      <c r="G24" s="298">
        <v>6.16</v>
      </c>
      <c r="H24" s="298">
        <v>9.64</v>
      </c>
      <c r="I24" s="298">
        <v>9.2100000000000009</v>
      </c>
    </row>
    <row r="25" spans="1:9" x14ac:dyDescent="0.25">
      <c r="A25" s="298">
        <v>2</v>
      </c>
      <c r="B25" s="298">
        <v>0.48</v>
      </c>
      <c r="C25" s="298">
        <v>0.35</v>
      </c>
      <c r="D25" s="298">
        <v>1.17</v>
      </c>
      <c r="E25" s="298"/>
      <c r="F25" s="298">
        <v>2.44</v>
      </c>
      <c r="G25" s="298">
        <v>1.66</v>
      </c>
      <c r="H25" s="298">
        <v>2.2799999999999998</v>
      </c>
      <c r="I25" s="298"/>
    </row>
    <row r="26" spans="1:9" x14ac:dyDescent="0.25">
      <c r="A26" s="298">
        <v>3</v>
      </c>
      <c r="B26" s="298">
        <v>0.48</v>
      </c>
      <c r="C26" s="298">
        <v>0.68</v>
      </c>
      <c r="D26" s="298">
        <v>0.2</v>
      </c>
      <c r="E26" s="298">
        <v>0.26</v>
      </c>
      <c r="F26" s="298">
        <v>1</v>
      </c>
      <c r="G26" s="298">
        <v>0.83</v>
      </c>
      <c r="H26" s="298">
        <v>2.77</v>
      </c>
      <c r="I26" s="298">
        <v>0.83</v>
      </c>
    </row>
    <row r="27" spans="1:9" x14ac:dyDescent="0.25">
      <c r="A27" s="298"/>
      <c r="B27" s="298"/>
      <c r="C27" s="298"/>
      <c r="D27" s="298"/>
      <c r="E27" s="298"/>
      <c r="F27" s="298"/>
      <c r="G27" s="298"/>
      <c r="H27" s="298"/>
      <c r="I27" s="298"/>
    </row>
    <row r="28" spans="1:9" x14ac:dyDescent="0.25">
      <c r="A28" s="302" t="s">
        <v>4002</v>
      </c>
      <c r="B28" s="298"/>
      <c r="C28" s="298"/>
      <c r="D28" s="298"/>
      <c r="E28" s="298"/>
      <c r="F28" s="298"/>
      <c r="G28" s="298"/>
      <c r="H28" s="298"/>
      <c r="I28" s="298"/>
    </row>
    <row r="29" spans="1:9" x14ac:dyDescent="0.25">
      <c r="A29" s="298" t="s">
        <v>3998</v>
      </c>
      <c r="B29" s="339" t="s">
        <v>1</v>
      </c>
      <c r="C29" s="339"/>
      <c r="D29" s="339"/>
      <c r="E29" s="339"/>
      <c r="F29" s="340" t="s">
        <v>3999</v>
      </c>
      <c r="G29" s="340"/>
      <c r="H29" s="340"/>
      <c r="I29" s="340"/>
    </row>
    <row r="30" spans="1:9" s="299" customFormat="1" x14ac:dyDescent="0.25">
      <c r="A30" s="298">
        <v>-1</v>
      </c>
      <c r="B30" s="298">
        <v>23.6</v>
      </c>
      <c r="C30" s="298">
        <v>25.4</v>
      </c>
      <c r="D30" s="298">
        <v>18.2</v>
      </c>
      <c r="E30" s="298">
        <v>21.8</v>
      </c>
      <c r="F30" s="298">
        <v>33.1</v>
      </c>
      <c r="G30" s="298">
        <v>8.18</v>
      </c>
      <c r="H30" s="298">
        <v>14</v>
      </c>
      <c r="I30" s="298">
        <v>14</v>
      </c>
    </row>
    <row r="31" spans="1:9" s="299" customFormat="1" x14ac:dyDescent="0.25">
      <c r="A31" s="298">
        <v>0</v>
      </c>
      <c r="B31" s="298">
        <v>8.68</v>
      </c>
      <c r="C31" s="298"/>
      <c r="D31" s="298">
        <v>40.5</v>
      </c>
      <c r="E31" s="298">
        <v>19.8</v>
      </c>
      <c r="F31" s="298">
        <v>23.4</v>
      </c>
      <c r="G31" s="298">
        <v>12.6</v>
      </c>
      <c r="H31" s="298">
        <v>29.1</v>
      </c>
      <c r="I31" s="298">
        <v>21</v>
      </c>
    </row>
    <row r="32" spans="1:9" s="299" customFormat="1" x14ac:dyDescent="0.25">
      <c r="A32" s="298">
        <v>1</v>
      </c>
      <c r="B32" s="298">
        <v>24</v>
      </c>
      <c r="C32" s="298"/>
      <c r="D32" s="298">
        <v>12.4</v>
      </c>
      <c r="E32" s="298">
        <v>21.8</v>
      </c>
      <c r="F32" s="298">
        <v>19.8</v>
      </c>
      <c r="G32" s="298">
        <v>18.8</v>
      </c>
      <c r="H32" s="298">
        <v>8.9700000000000006</v>
      </c>
      <c r="I32" s="298">
        <v>32</v>
      </c>
    </row>
    <row r="33" spans="1:9" s="299" customFormat="1" x14ac:dyDescent="0.25">
      <c r="A33" s="298">
        <v>2</v>
      </c>
      <c r="B33" s="298">
        <v>0.71</v>
      </c>
      <c r="C33" s="298">
        <v>1.1399999999999999</v>
      </c>
      <c r="D33" s="298">
        <v>5.22</v>
      </c>
      <c r="E33" s="298"/>
      <c r="F33" s="298">
        <v>5.23</v>
      </c>
      <c r="G33" s="298">
        <v>9.08</v>
      </c>
      <c r="H33" s="298">
        <v>15.6</v>
      </c>
      <c r="I33" s="298"/>
    </row>
    <row r="34" spans="1:9" s="299" customFormat="1" x14ac:dyDescent="0.25">
      <c r="A34" s="298">
        <v>3</v>
      </c>
      <c r="B34" s="298">
        <v>0.94</v>
      </c>
      <c r="C34" s="298">
        <v>0.26</v>
      </c>
      <c r="D34" s="298">
        <v>0.16</v>
      </c>
      <c r="E34" s="298">
        <v>0.1</v>
      </c>
      <c r="F34" s="298">
        <v>3.06</v>
      </c>
      <c r="G34" s="298">
        <v>0.39</v>
      </c>
      <c r="H34" s="298">
        <v>0.72</v>
      </c>
      <c r="I34" s="298">
        <v>0.95</v>
      </c>
    </row>
  </sheetData>
  <mergeCells count="9">
    <mergeCell ref="B29:E29"/>
    <mergeCell ref="F29:I29"/>
    <mergeCell ref="B1:G1"/>
    <mergeCell ref="B6:E6"/>
    <mergeCell ref="F6:I6"/>
    <mergeCell ref="B14:E14"/>
    <mergeCell ref="F14:I14"/>
    <mergeCell ref="B21:E21"/>
    <mergeCell ref="F21:I2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5B637-F408-F047-8053-437142601785}">
  <dimension ref="A2:R27"/>
  <sheetViews>
    <sheetView workbookViewId="0">
      <selection activeCell="X34" sqref="X34"/>
    </sheetView>
  </sheetViews>
  <sheetFormatPr baseColWidth="10" defaultRowHeight="16" x14ac:dyDescent="0.2"/>
  <cols>
    <col min="1" max="1" width="46.5" customWidth="1"/>
  </cols>
  <sheetData>
    <row r="2" spans="1:18" ht="19" x14ac:dyDescent="0.25">
      <c r="A2" s="316" t="s">
        <v>4079</v>
      </c>
      <c r="B2" s="338" t="s">
        <v>3990</v>
      </c>
      <c r="C2" s="338"/>
      <c r="D2" s="338"/>
      <c r="E2" s="338"/>
      <c r="F2" s="338"/>
      <c r="G2" s="338"/>
      <c r="L2" s="295"/>
      <c r="M2" s="321"/>
      <c r="N2" s="295"/>
      <c r="O2" s="295"/>
      <c r="P2" s="295"/>
    </row>
    <row r="3" spans="1:18" x14ac:dyDescent="0.2">
      <c r="B3" s="54" t="s">
        <v>4044</v>
      </c>
      <c r="C3" s="54" t="s">
        <v>4046</v>
      </c>
      <c r="D3" s="54" t="s">
        <v>4069</v>
      </c>
      <c r="E3" s="54" t="s">
        <v>3992</v>
      </c>
      <c r="F3" s="54" t="s">
        <v>4072</v>
      </c>
      <c r="G3" s="54" t="s">
        <v>4070</v>
      </c>
      <c r="L3" s="295"/>
      <c r="M3" s="321"/>
      <c r="N3" s="295"/>
      <c r="O3" s="295"/>
      <c r="P3" s="295"/>
    </row>
    <row r="4" spans="1:18" x14ac:dyDescent="0.2">
      <c r="A4" s="327" t="s">
        <v>4024</v>
      </c>
      <c r="B4" s="295">
        <v>25.8</v>
      </c>
      <c r="C4" s="295">
        <v>24.6</v>
      </c>
      <c r="D4" s="295">
        <v>15.3</v>
      </c>
      <c r="E4" s="295">
        <v>11.8</v>
      </c>
      <c r="F4" s="295">
        <v>5.38</v>
      </c>
      <c r="G4" s="295">
        <v>5.92</v>
      </c>
      <c r="L4" s="295"/>
      <c r="M4" s="321"/>
      <c r="N4" s="295"/>
      <c r="O4" s="295"/>
      <c r="P4" s="295"/>
    </row>
    <row r="5" spans="1:18" x14ac:dyDescent="0.2">
      <c r="A5" s="327" t="s">
        <v>4026</v>
      </c>
      <c r="B5" s="295">
        <v>22.7</v>
      </c>
      <c r="C5" s="295">
        <v>21.4</v>
      </c>
      <c r="D5" s="295">
        <v>13.8</v>
      </c>
      <c r="E5" s="295">
        <v>9.9</v>
      </c>
      <c r="F5" s="295">
        <v>4.53</v>
      </c>
      <c r="G5" s="295">
        <v>5.38</v>
      </c>
      <c r="L5" s="295"/>
      <c r="M5" s="321"/>
      <c r="N5" s="295"/>
      <c r="O5" s="295"/>
      <c r="P5" s="295"/>
    </row>
    <row r="6" spans="1:18" x14ac:dyDescent="0.2">
      <c r="A6" s="327" t="s">
        <v>4024</v>
      </c>
      <c r="B6" s="295">
        <v>18.600000000000001</v>
      </c>
      <c r="C6" s="295">
        <v>17.8</v>
      </c>
      <c r="D6" s="295">
        <v>14.2</v>
      </c>
      <c r="E6" s="295">
        <v>5.61</v>
      </c>
      <c r="F6" s="295">
        <v>7.33</v>
      </c>
      <c r="G6" s="295">
        <v>3.22</v>
      </c>
      <c r="L6" s="295"/>
      <c r="M6" s="321"/>
      <c r="N6" s="295"/>
      <c r="O6" s="295"/>
      <c r="P6" s="295"/>
    </row>
    <row r="7" spans="1:18" x14ac:dyDescent="0.2">
      <c r="A7" s="328" t="s">
        <v>4073</v>
      </c>
      <c r="B7" s="295">
        <v>51.4</v>
      </c>
      <c r="C7" s="295">
        <v>52.2</v>
      </c>
      <c r="D7" s="295">
        <v>23.5</v>
      </c>
      <c r="E7" s="295">
        <v>20.2</v>
      </c>
      <c r="F7" s="295">
        <v>21.5</v>
      </c>
      <c r="G7" s="295">
        <v>18.7</v>
      </c>
      <c r="M7" s="321"/>
      <c r="N7" s="295"/>
      <c r="O7" s="295"/>
      <c r="P7" s="295"/>
    </row>
    <row r="8" spans="1:18" x14ac:dyDescent="0.2">
      <c r="A8" s="328" t="s">
        <v>4074</v>
      </c>
      <c r="B8" s="295">
        <v>39</v>
      </c>
      <c r="C8" s="295">
        <v>39</v>
      </c>
      <c r="D8" s="295">
        <v>21.1</v>
      </c>
      <c r="E8" s="295">
        <v>17.100000000000001</v>
      </c>
      <c r="F8" s="295">
        <v>11.1</v>
      </c>
      <c r="G8" s="295">
        <v>13.7</v>
      </c>
      <c r="M8" s="321"/>
    </row>
    <row r="9" spans="1:18" x14ac:dyDescent="0.2">
      <c r="A9" s="328" t="s">
        <v>4073</v>
      </c>
      <c r="B9" s="295">
        <v>41</v>
      </c>
      <c r="C9" s="295">
        <v>43.6</v>
      </c>
      <c r="D9" s="295">
        <v>29.4</v>
      </c>
      <c r="E9" s="295">
        <v>18.399999999999999</v>
      </c>
      <c r="F9" s="295">
        <v>30.3</v>
      </c>
      <c r="G9" s="295">
        <v>17.8</v>
      </c>
      <c r="M9" s="321"/>
    </row>
    <row r="10" spans="1:18" x14ac:dyDescent="0.2">
      <c r="A10" s="328" t="s">
        <v>4074</v>
      </c>
      <c r="B10" s="295">
        <v>36.4</v>
      </c>
      <c r="C10" s="295">
        <v>37.200000000000003</v>
      </c>
      <c r="D10" s="295">
        <v>27.3</v>
      </c>
      <c r="E10" s="295">
        <v>14.2</v>
      </c>
      <c r="F10" s="295">
        <v>20.5</v>
      </c>
      <c r="G10" s="295">
        <v>15.1</v>
      </c>
      <c r="M10" s="321"/>
    </row>
    <row r="11" spans="1:18" x14ac:dyDescent="0.2">
      <c r="A11" s="328" t="s">
        <v>4075</v>
      </c>
      <c r="B11" s="295">
        <v>35.5</v>
      </c>
      <c r="C11" s="295">
        <v>37.9</v>
      </c>
      <c r="D11" s="295">
        <v>23.4</v>
      </c>
      <c r="E11" s="295">
        <v>16.7</v>
      </c>
      <c r="F11" s="295">
        <v>20.9</v>
      </c>
      <c r="G11" s="295">
        <v>17.3</v>
      </c>
      <c r="M11" s="321"/>
      <c r="O11" s="54"/>
      <c r="P11" s="54"/>
      <c r="Q11" s="54"/>
      <c r="R11" s="54"/>
    </row>
    <row r="12" spans="1:18" x14ac:dyDescent="0.2">
      <c r="A12" s="318" t="s">
        <v>4033</v>
      </c>
      <c r="B12" s="295">
        <v>38.4</v>
      </c>
      <c r="C12" s="295">
        <v>37.700000000000003</v>
      </c>
      <c r="D12" s="295">
        <v>5.51</v>
      </c>
      <c r="E12" s="295">
        <v>25.4</v>
      </c>
      <c r="F12" s="295">
        <v>3.64</v>
      </c>
      <c r="G12" s="295">
        <v>4.3499999999999996</v>
      </c>
      <c r="M12" s="321"/>
      <c r="O12" s="295"/>
      <c r="P12" s="295"/>
      <c r="Q12" s="295"/>
      <c r="R12" s="295"/>
    </row>
    <row r="13" spans="1:18" x14ac:dyDescent="0.2">
      <c r="A13" s="318" t="s">
        <v>4035</v>
      </c>
      <c r="B13" s="295">
        <v>32.299999999999997</v>
      </c>
      <c r="C13" s="295">
        <v>33.200000000000003</v>
      </c>
      <c r="D13" s="295">
        <v>4.42</v>
      </c>
      <c r="E13" s="295">
        <v>21.2</v>
      </c>
      <c r="F13" s="295">
        <v>2.44</v>
      </c>
      <c r="G13" s="295">
        <v>4.01</v>
      </c>
      <c r="M13" s="321"/>
      <c r="O13" s="295"/>
      <c r="P13" s="295"/>
      <c r="Q13" s="295"/>
      <c r="R13" s="295"/>
    </row>
    <row r="14" spans="1:18" x14ac:dyDescent="0.2">
      <c r="A14" s="318" t="s">
        <v>4033</v>
      </c>
      <c r="B14" s="295">
        <v>35.1</v>
      </c>
      <c r="C14" s="295">
        <v>34.9</v>
      </c>
      <c r="D14" s="295">
        <v>17.600000000000001</v>
      </c>
      <c r="E14" s="295">
        <v>22.5</v>
      </c>
      <c r="F14" s="295">
        <v>13.8</v>
      </c>
      <c r="G14" s="295">
        <v>4.12</v>
      </c>
      <c r="O14" s="295"/>
      <c r="P14" s="295"/>
      <c r="Q14" s="295"/>
      <c r="R14" s="295"/>
    </row>
    <row r="15" spans="1:18" x14ac:dyDescent="0.2">
      <c r="A15" s="320" t="s">
        <v>4076</v>
      </c>
      <c r="B15" s="295">
        <v>47.4</v>
      </c>
      <c r="C15" s="295">
        <v>48.3</v>
      </c>
      <c r="D15" s="295">
        <v>9.77</v>
      </c>
      <c r="E15" s="295">
        <v>32.4</v>
      </c>
      <c r="F15" s="295">
        <v>7.29</v>
      </c>
      <c r="G15" s="295">
        <v>8.1</v>
      </c>
      <c r="O15" s="295"/>
      <c r="P15" s="295"/>
      <c r="Q15" s="295"/>
      <c r="R15" s="295"/>
    </row>
    <row r="16" spans="1:18" x14ac:dyDescent="0.2">
      <c r="A16" s="320" t="s">
        <v>4077</v>
      </c>
      <c r="B16" s="295">
        <v>63.7</v>
      </c>
      <c r="C16" s="295">
        <v>61.1</v>
      </c>
      <c r="D16" s="295">
        <v>12.5</v>
      </c>
      <c r="E16" s="295">
        <v>43.4</v>
      </c>
      <c r="F16" s="295">
        <v>15.8</v>
      </c>
      <c r="G16" s="295">
        <v>15</v>
      </c>
      <c r="O16" s="295"/>
      <c r="P16" s="295"/>
      <c r="Q16" s="295"/>
      <c r="R16" s="295"/>
    </row>
    <row r="17" spans="1:18" x14ac:dyDescent="0.2">
      <c r="A17" s="320" t="s">
        <v>4076</v>
      </c>
      <c r="B17" s="295">
        <v>53.6</v>
      </c>
      <c r="C17" s="295">
        <v>55.9</v>
      </c>
      <c r="D17" s="295">
        <v>22.2</v>
      </c>
      <c r="E17" s="295">
        <v>36.1</v>
      </c>
      <c r="F17" s="295">
        <v>25.9</v>
      </c>
      <c r="G17" s="295">
        <v>10.1</v>
      </c>
      <c r="O17" s="295"/>
      <c r="P17" s="295"/>
      <c r="Q17" s="295"/>
      <c r="R17" s="295"/>
    </row>
    <row r="18" spans="1:18" x14ac:dyDescent="0.2">
      <c r="A18" s="320" t="s">
        <v>4077</v>
      </c>
      <c r="B18" s="295">
        <v>39.799999999999997</v>
      </c>
      <c r="C18" s="295">
        <v>44</v>
      </c>
      <c r="D18" s="295">
        <v>13.6</v>
      </c>
      <c r="E18" s="295">
        <v>29.5</v>
      </c>
      <c r="F18" s="295">
        <v>23.6</v>
      </c>
      <c r="G18" s="295">
        <v>14.1</v>
      </c>
      <c r="O18" s="295"/>
      <c r="P18" s="295"/>
      <c r="Q18" s="295"/>
      <c r="R18" s="295"/>
    </row>
    <row r="19" spans="1:18" x14ac:dyDescent="0.2">
      <c r="A19" s="320" t="s">
        <v>4078</v>
      </c>
      <c r="B19" s="295">
        <v>56.2</v>
      </c>
      <c r="C19" s="295">
        <v>60</v>
      </c>
      <c r="D19" s="295">
        <v>26.1</v>
      </c>
      <c r="E19" s="295">
        <v>36.200000000000003</v>
      </c>
      <c r="F19" s="295">
        <v>24</v>
      </c>
      <c r="G19" s="295">
        <v>12.9</v>
      </c>
      <c r="O19" s="295"/>
      <c r="P19" s="295"/>
      <c r="Q19" s="295"/>
      <c r="R19" s="295"/>
    </row>
    <row r="20" spans="1:18" x14ac:dyDescent="0.2">
      <c r="O20" s="295"/>
      <c r="P20" s="295"/>
      <c r="Q20" s="295"/>
      <c r="R20" s="295"/>
    </row>
    <row r="21" spans="1:18" x14ac:dyDescent="0.2">
      <c r="O21" s="295"/>
      <c r="P21" s="295"/>
      <c r="Q21" s="295"/>
      <c r="R21" s="295"/>
    </row>
    <row r="22" spans="1:18" x14ac:dyDescent="0.2">
      <c r="O22" s="295"/>
      <c r="P22" s="295"/>
      <c r="Q22" s="295"/>
      <c r="R22" s="295"/>
    </row>
    <row r="23" spans="1:18" x14ac:dyDescent="0.2">
      <c r="O23" s="295"/>
      <c r="P23" s="295"/>
      <c r="Q23" s="295"/>
      <c r="R23" s="295"/>
    </row>
    <row r="24" spans="1:18" x14ac:dyDescent="0.2">
      <c r="O24" s="295"/>
      <c r="P24" s="295"/>
      <c r="Q24" s="295"/>
      <c r="R24" s="295"/>
    </row>
    <row r="25" spans="1:18" x14ac:dyDescent="0.2">
      <c r="O25" s="295"/>
      <c r="P25" s="295"/>
      <c r="Q25" s="295"/>
      <c r="R25" s="295"/>
    </row>
    <row r="26" spans="1:18" x14ac:dyDescent="0.2">
      <c r="O26" s="295"/>
      <c r="P26" s="295"/>
      <c r="Q26" s="295"/>
      <c r="R26" s="295"/>
    </row>
    <row r="27" spans="1:18" x14ac:dyDescent="0.2">
      <c r="O27" s="295"/>
      <c r="P27" s="295"/>
      <c r="Q27" s="295"/>
      <c r="R27" s="295"/>
    </row>
  </sheetData>
  <mergeCells count="1">
    <mergeCell ref="B2:G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B5161-B9B7-1341-A619-5B6C2B8D7891}">
  <dimension ref="A2:R73"/>
  <sheetViews>
    <sheetView workbookViewId="0">
      <selection activeCell="Y34" sqref="Y34"/>
    </sheetView>
  </sheetViews>
  <sheetFormatPr baseColWidth="10" defaultRowHeight="16" x14ac:dyDescent="0.2"/>
  <cols>
    <col min="1" max="1" width="31.6640625" customWidth="1"/>
    <col min="10" max="10" width="34.1640625" customWidth="1"/>
  </cols>
  <sheetData>
    <row r="2" spans="1:18" ht="19" x14ac:dyDescent="0.25">
      <c r="A2" s="316" t="s">
        <v>4080</v>
      </c>
      <c r="B2" s="54" t="s">
        <v>401</v>
      </c>
      <c r="C2" s="201"/>
      <c r="D2" s="201"/>
      <c r="E2" s="201"/>
      <c r="F2" s="201"/>
      <c r="G2" s="201"/>
      <c r="L2" s="295"/>
      <c r="M2" s="321"/>
      <c r="N2" s="295"/>
      <c r="O2" s="295"/>
      <c r="P2" s="295"/>
    </row>
    <row r="3" spans="1:18" x14ac:dyDescent="0.2">
      <c r="B3" s="54" t="s">
        <v>329</v>
      </c>
      <c r="C3" s="54" t="s">
        <v>4081</v>
      </c>
      <c r="D3" s="54"/>
      <c r="E3" s="54"/>
      <c r="F3" s="54"/>
      <c r="G3" s="54"/>
      <c r="L3" s="295"/>
      <c r="M3" s="321"/>
      <c r="N3" s="295"/>
      <c r="O3" s="295"/>
      <c r="P3" s="295"/>
    </row>
    <row r="4" spans="1:18" x14ac:dyDescent="0.2">
      <c r="A4" s="318" t="s">
        <v>4073</v>
      </c>
      <c r="B4" s="295">
        <v>19.8</v>
      </c>
      <c r="C4" s="295">
        <v>635</v>
      </c>
      <c r="D4" s="295"/>
      <c r="E4" s="295"/>
      <c r="F4" s="295"/>
      <c r="G4" s="295"/>
      <c r="L4" s="295"/>
      <c r="M4" s="321"/>
      <c r="N4" s="295"/>
      <c r="O4" s="295"/>
      <c r="P4" s="295"/>
    </row>
    <row r="5" spans="1:18" x14ac:dyDescent="0.2">
      <c r="A5" s="318" t="s">
        <v>4074</v>
      </c>
      <c r="B5" s="295">
        <v>19.5</v>
      </c>
      <c r="C5" s="295">
        <v>705</v>
      </c>
      <c r="D5" s="295"/>
      <c r="E5" s="295"/>
      <c r="F5" s="295"/>
      <c r="G5" s="295"/>
      <c r="L5" s="295"/>
      <c r="M5" s="321"/>
      <c r="N5" s="295"/>
      <c r="O5" s="295"/>
      <c r="P5" s="295"/>
    </row>
    <row r="6" spans="1:18" x14ac:dyDescent="0.2">
      <c r="A6" s="318" t="s">
        <v>4073</v>
      </c>
      <c r="B6" s="295">
        <v>15.8</v>
      </c>
      <c r="C6" s="295">
        <v>494</v>
      </c>
      <c r="D6" s="295"/>
      <c r="E6" s="295"/>
      <c r="F6" s="295"/>
      <c r="G6" s="295"/>
      <c r="L6" s="295"/>
      <c r="M6" s="321"/>
      <c r="N6" s="295"/>
      <c r="O6" s="295"/>
      <c r="P6" s="295"/>
    </row>
    <row r="7" spans="1:18" x14ac:dyDescent="0.2">
      <c r="A7" s="318" t="s">
        <v>4074</v>
      </c>
      <c r="B7" s="295">
        <v>19.7</v>
      </c>
      <c r="C7" s="295">
        <v>265</v>
      </c>
      <c r="D7" s="295"/>
      <c r="E7" s="295"/>
      <c r="F7" s="295"/>
      <c r="G7" s="295"/>
      <c r="M7" s="321"/>
      <c r="N7" s="295"/>
      <c r="O7" s="295"/>
      <c r="P7" s="295"/>
    </row>
    <row r="8" spans="1:18" x14ac:dyDescent="0.2">
      <c r="A8" s="318" t="s">
        <v>4075</v>
      </c>
      <c r="B8" s="295">
        <v>20.5</v>
      </c>
      <c r="C8" s="295">
        <v>547</v>
      </c>
      <c r="D8" s="295"/>
      <c r="E8" s="295"/>
      <c r="F8" s="295"/>
      <c r="G8" s="295"/>
      <c r="M8" s="321"/>
    </row>
    <row r="9" spans="1:18" x14ac:dyDescent="0.2">
      <c r="A9" s="319" t="s">
        <v>4076</v>
      </c>
      <c r="B9" s="295">
        <v>17.2</v>
      </c>
      <c r="C9" s="295">
        <v>917</v>
      </c>
      <c r="D9" s="295"/>
      <c r="E9" s="295"/>
      <c r="F9" s="295"/>
      <c r="G9" s="295"/>
      <c r="M9" s="321"/>
    </row>
    <row r="10" spans="1:18" x14ac:dyDescent="0.2">
      <c r="A10" s="319" t="s">
        <v>4077</v>
      </c>
      <c r="B10" s="295">
        <v>15.4</v>
      </c>
      <c r="C10" s="295">
        <v>1048</v>
      </c>
      <c r="D10" s="295"/>
      <c r="E10" s="295"/>
      <c r="F10" s="295"/>
      <c r="G10" s="295"/>
      <c r="M10" s="321"/>
    </row>
    <row r="11" spans="1:18" x14ac:dyDescent="0.2">
      <c r="A11" s="319" t="s">
        <v>4076</v>
      </c>
      <c r="B11" s="295">
        <v>16.899999999999999</v>
      </c>
      <c r="C11" s="295">
        <v>188</v>
      </c>
      <c r="D11" s="295"/>
      <c r="E11" s="295"/>
      <c r="F11" s="295"/>
      <c r="G11" s="295"/>
      <c r="M11" s="321"/>
      <c r="O11" s="54"/>
      <c r="P11" s="54"/>
      <c r="Q11" s="54"/>
      <c r="R11" s="54"/>
    </row>
    <row r="12" spans="1:18" ht="19" x14ac:dyDescent="0.25">
      <c r="A12" s="319" t="s">
        <v>4077</v>
      </c>
      <c r="B12" s="295">
        <v>22.5</v>
      </c>
      <c r="C12" s="295">
        <v>206</v>
      </c>
      <c r="D12" s="295"/>
      <c r="E12" s="295"/>
      <c r="F12" s="295"/>
      <c r="G12" s="295"/>
      <c r="J12" s="316"/>
      <c r="K12" s="54"/>
      <c r="L12" s="201"/>
      <c r="M12" s="321"/>
      <c r="O12" s="295"/>
      <c r="P12" s="295"/>
      <c r="Q12" s="295"/>
      <c r="R12" s="295"/>
    </row>
    <row r="13" spans="1:18" x14ac:dyDescent="0.2">
      <c r="A13" s="319" t="s">
        <v>4078</v>
      </c>
      <c r="B13" s="295">
        <v>17.3</v>
      </c>
      <c r="C13" s="295">
        <v>138</v>
      </c>
      <c r="D13" s="295"/>
      <c r="E13" s="295"/>
      <c r="F13" s="295"/>
      <c r="G13" s="295"/>
      <c r="K13" s="54"/>
      <c r="L13" s="54"/>
      <c r="M13" s="321"/>
      <c r="O13" s="295"/>
      <c r="P13" s="295"/>
      <c r="Q13" s="295"/>
      <c r="R13" s="295"/>
    </row>
    <row r="14" spans="1:18" x14ac:dyDescent="0.2">
      <c r="J14" s="321"/>
      <c r="K14" s="295"/>
      <c r="L14" s="295"/>
      <c r="O14" s="295"/>
      <c r="P14" s="295"/>
      <c r="Q14" s="295"/>
      <c r="R14" s="295"/>
    </row>
    <row r="15" spans="1:18" ht="19" x14ac:dyDescent="0.25">
      <c r="A15" s="316" t="s">
        <v>4082</v>
      </c>
      <c r="B15" s="338" t="s">
        <v>3990</v>
      </c>
      <c r="C15" s="338"/>
      <c r="D15" s="338"/>
      <c r="E15" s="338"/>
      <c r="F15" s="338"/>
      <c r="G15" s="338"/>
      <c r="J15" s="321"/>
      <c r="K15" s="295"/>
      <c r="L15" s="295"/>
      <c r="O15" s="295"/>
      <c r="P15" s="295"/>
      <c r="Q15" s="295"/>
      <c r="R15" s="295"/>
    </row>
    <row r="16" spans="1:18" x14ac:dyDescent="0.2">
      <c r="A16" s="321"/>
      <c r="B16" s="54" t="s">
        <v>4071</v>
      </c>
      <c r="C16" s="54" t="s">
        <v>4072</v>
      </c>
      <c r="D16" s="54" t="s">
        <v>3992</v>
      </c>
      <c r="E16" s="54" t="s">
        <v>4046</v>
      </c>
      <c r="F16" s="54" t="s">
        <v>4069</v>
      </c>
      <c r="G16" s="54" t="s">
        <v>4047</v>
      </c>
      <c r="J16" s="321"/>
      <c r="K16" s="295"/>
      <c r="L16" s="295"/>
      <c r="M16" s="295"/>
      <c r="N16" s="295"/>
      <c r="O16" s="295"/>
      <c r="P16" s="295"/>
      <c r="Q16" s="295"/>
      <c r="R16" s="295"/>
    </row>
    <row r="17" spans="1:18" x14ac:dyDescent="0.2">
      <c r="A17" s="327" t="s">
        <v>4024</v>
      </c>
      <c r="B17" s="295">
        <v>3.53</v>
      </c>
      <c r="C17" s="295">
        <v>28.3</v>
      </c>
      <c r="D17" s="295">
        <v>54</v>
      </c>
      <c r="E17" s="295">
        <v>60.1</v>
      </c>
      <c r="F17" s="295">
        <v>61.6</v>
      </c>
      <c r="G17" s="295">
        <v>78.099999999999994</v>
      </c>
      <c r="J17" s="321"/>
      <c r="K17" s="295"/>
      <c r="L17" s="295"/>
      <c r="M17" s="295"/>
      <c r="N17" s="295"/>
      <c r="O17" s="295"/>
      <c r="P17" s="295"/>
      <c r="Q17" s="295"/>
      <c r="R17" s="295"/>
    </row>
    <row r="18" spans="1:18" x14ac:dyDescent="0.2">
      <c r="A18" s="327" t="s">
        <v>4026</v>
      </c>
      <c r="B18" s="295">
        <v>3.86</v>
      </c>
      <c r="C18" s="295">
        <v>16.600000000000001</v>
      </c>
      <c r="D18" s="295">
        <v>31.6</v>
      </c>
      <c r="E18" s="295">
        <v>42.4</v>
      </c>
      <c r="F18" s="295">
        <v>43.6</v>
      </c>
      <c r="G18" s="295">
        <v>59.3</v>
      </c>
      <c r="J18" s="321"/>
      <c r="K18" s="295"/>
      <c r="L18" s="295"/>
      <c r="M18" s="295"/>
      <c r="N18" s="295"/>
      <c r="O18" s="295"/>
      <c r="P18" s="295"/>
      <c r="Q18" s="295"/>
      <c r="R18" s="295"/>
    </row>
    <row r="19" spans="1:18" x14ac:dyDescent="0.2">
      <c r="A19" s="327" t="s">
        <v>4024</v>
      </c>
      <c r="B19" s="295">
        <v>3.06</v>
      </c>
      <c r="C19" s="295">
        <v>23.4</v>
      </c>
      <c r="D19" s="295">
        <v>22.8</v>
      </c>
      <c r="E19" s="295">
        <v>44</v>
      </c>
      <c r="F19" s="295">
        <v>37</v>
      </c>
      <c r="G19" s="295">
        <v>68.2</v>
      </c>
      <c r="J19" s="321"/>
      <c r="K19" s="295"/>
      <c r="L19" s="295"/>
      <c r="M19" s="295"/>
      <c r="N19" s="295"/>
      <c r="O19" s="295"/>
      <c r="P19" s="295"/>
      <c r="Q19" s="295"/>
      <c r="R19" s="295"/>
    </row>
    <row r="20" spans="1:18" x14ac:dyDescent="0.2">
      <c r="A20" s="318" t="s">
        <v>4073</v>
      </c>
      <c r="B20" s="295">
        <v>14.2</v>
      </c>
      <c r="C20" s="295">
        <v>66.099999999999994</v>
      </c>
      <c r="D20" s="295">
        <v>74.3</v>
      </c>
      <c r="E20" s="295">
        <v>87.1</v>
      </c>
      <c r="F20" s="295">
        <v>81.099999999999994</v>
      </c>
      <c r="G20" s="295">
        <v>84.1</v>
      </c>
      <c r="J20" s="321"/>
      <c r="K20" s="295"/>
      <c r="L20" s="295"/>
      <c r="M20" s="295"/>
      <c r="N20" s="295"/>
      <c r="O20" s="295"/>
      <c r="P20" s="295"/>
      <c r="Q20" s="295"/>
      <c r="R20" s="295"/>
    </row>
    <row r="21" spans="1:18" x14ac:dyDescent="0.2">
      <c r="A21" s="318" t="s">
        <v>4074</v>
      </c>
      <c r="B21" s="295">
        <v>16.2</v>
      </c>
      <c r="C21" s="295">
        <v>47</v>
      </c>
      <c r="D21" s="295">
        <v>65.7</v>
      </c>
      <c r="E21" s="295">
        <v>76.599999999999994</v>
      </c>
      <c r="F21" s="295">
        <v>73.599999999999994</v>
      </c>
      <c r="G21" s="295">
        <v>84.1</v>
      </c>
      <c r="J21" s="321"/>
      <c r="K21" s="295"/>
      <c r="L21" s="295"/>
      <c r="M21" s="295"/>
      <c r="N21" s="295"/>
    </row>
    <row r="22" spans="1:18" x14ac:dyDescent="0.2">
      <c r="A22" s="318" t="s">
        <v>4073</v>
      </c>
      <c r="B22" s="295">
        <v>5.26</v>
      </c>
      <c r="C22" s="295">
        <v>60.7</v>
      </c>
      <c r="D22" s="295">
        <v>33</v>
      </c>
      <c r="E22" s="295">
        <v>78.5</v>
      </c>
      <c r="F22" s="295">
        <v>70.599999999999994</v>
      </c>
      <c r="G22" s="295">
        <v>81.599999999999994</v>
      </c>
      <c r="J22" s="321"/>
      <c r="K22" s="295"/>
      <c r="L22" s="295"/>
      <c r="M22" s="295"/>
      <c r="N22" s="295"/>
    </row>
    <row r="23" spans="1:18" x14ac:dyDescent="0.2">
      <c r="A23" s="318" t="s">
        <v>4074</v>
      </c>
      <c r="B23" s="295">
        <v>10.199999999999999</v>
      </c>
      <c r="C23" s="295">
        <v>58.1</v>
      </c>
      <c r="D23" s="295">
        <v>27.5</v>
      </c>
      <c r="E23" s="295">
        <v>78.099999999999994</v>
      </c>
      <c r="F23" s="295">
        <v>67.5</v>
      </c>
      <c r="G23" s="295">
        <v>88.2</v>
      </c>
      <c r="J23" s="321"/>
      <c r="K23" s="295"/>
      <c r="L23" s="295"/>
      <c r="M23" s="295"/>
      <c r="N23" s="295"/>
    </row>
    <row r="24" spans="1:18" x14ac:dyDescent="0.2">
      <c r="A24" s="318" t="s">
        <v>4075</v>
      </c>
      <c r="B24" s="295">
        <v>10.4</v>
      </c>
      <c r="C24" s="295">
        <v>62.7</v>
      </c>
      <c r="D24" s="295">
        <v>22.7</v>
      </c>
      <c r="E24" s="295">
        <v>81.5</v>
      </c>
      <c r="F24" s="295">
        <v>65.599999999999994</v>
      </c>
      <c r="G24" s="295">
        <v>79.3</v>
      </c>
      <c r="K24" s="295"/>
      <c r="L24" s="295"/>
      <c r="M24" s="295"/>
      <c r="N24" s="295"/>
    </row>
    <row r="25" spans="1:18" x14ac:dyDescent="0.2">
      <c r="A25" s="328" t="s">
        <v>4033</v>
      </c>
      <c r="B25" s="295">
        <v>2.37</v>
      </c>
      <c r="C25" s="295">
        <v>5.8</v>
      </c>
      <c r="D25" s="295">
        <v>21.5</v>
      </c>
      <c r="E25" s="295">
        <v>22.8</v>
      </c>
      <c r="F25" s="295">
        <v>17.3</v>
      </c>
      <c r="G25" s="295">
        <v>58.5</v>
      </c>
      <c r="K25" s="295"/>
      <c r="L25" s="295"/>
      <c r="M25" s="295"/>
      <c r="N25" s="295"/>
    </row>
    <row r="26" spans="1:18" x14ac:dyDescent="0.2">
      <c r="A26" s="328" t="s">
        <v>4035</v>
      </c>
      <c r="B26" s="295">
        <v>7.07</v>
      </c>
      <c r="C26" s="295">
        <v>16.399999999999999</v>
      </c>
      <c r="D26" s="295">
        <v>47.2</v>
      </c>
      <c r="E26" s="295">
        <v>50.9</v>
      </c>
      <c r="F26" s="295">
        <v>33.1</v>
      </c>
      <c r="G26" s="295">
        <v>75.900000000000006</v>
      </c>
      <c r="K26" s="295"/>
      <c r="L26" s="295"/>
      <c r="M26" s="295"/>
      <c r="N26" s="295"/>
    </row>
    <row r="27" spans="1:18" x14ac:dyDescent="0.2">
      <c r="A27" s="328" t="s">
        <v>4033</v>
      </c>
      <c r="B27" s="295">
        <v>6.93</v>
      </c>
      <c r="C27" s="295">
        <v>23.3</v>
      </c>
      <c r="D27" s="295">
        <v>33.700000000000003</v>
      </c>
      <c r="E27" s="295">
        <v>39.6</v>
      </c>
      <c r="F27" s="295">
        <v>21.3</v>
      </c>
      <c r="G27" s="295">
        <v>67.900000000000006</v>
      </c>
      <c r="K27" s="295"/>
      <c r="L27" s="295"/>
      <c r="M27" s="295"/>
      <c r="N27" s="295"/>
    </row>
    <row r="28" spans="1:18" x14ac:dyDescent="0.2">
      <c r="A28" s="319" t="s">
        <v>4076</v>
      </c>
      <c r="B28" s="295">
        <v>10.9</v>
      </c>
      <c r="C28" s="295">
        <v>30.6</v>
      </c>
      <c r="D28" s="295">
        <v>56.5</v>
      </c>
      <c r="E28" s="295">
        <v>60.9</v>
      </c>
      <c r="F28" s="295">
        <v>53.2</v>
      </c>
      <c r="G28" s="295">
        <v>88.2</v>
      </c>
      <c r="K28" s="295"/>
      <c r="L28" s="295"/>
      <c r="M28" s="295"/>
      <c r="N28" s="295"/>
    </row>
    <row r="29" spans="1:18" x14ac:dyDescent="0.2">
      <c r="A29" s="319" t="s">
        <v>4077</v>
      </c>
      <c r="B29" s="295">
        <v>14.7</v>
      </c>
      <c r="C29" s="295">
        <v>32.299999999999997</v>
      </c>
      <c r="D29" s="295">
        <v>63.8</v>
      </c>
      <c r="E29" s="295">
        <v>68.3</v>
      </c>
      <c r="F29" s="295">
        <v>62.8</v>
      </c>
      <c r="G29" s="295">
        <v>91.8</v>
      </c>
      <c r="K29" s="295"/>
      <c r="L29" s="295"/>
      <c r="M29" s="295"/>
      <c r="N29" s="295"/>
    </row>
    <row r="30" spans="1:18" x14ac:dyDescent="0.2">
      <c r="A30" s="319" t="s">
        <v>4076</v>
      </c>
      <c r="B30" s="295">
        <v>9.0399999999999991</v>
      </c>
      <c r="C30" s="295">
        <v>39.9</v>
      </c>
      <c r="D30" s="295">
        <v>45.7</v>
      </c>
      <c r="E30" s="295">
        <v>67.599999999999994</v>
      </c>
      <c r="F30" s="295">
        <v>42.6</v>
      </c>
      <c r="G30" s="295">
        <v>83.8</v>
      </c>
      <c r="K30" s="295"/>
      <c r="L30" s="295"/>
      <c r="M30" s="295"/>
      <c r="N30" s="295"/>
    </row>
    <row r="31" spans="1:18" x14ac:dyDescent="0.2">
      <c r="A31" s="319" t="s">
        <v>4077</v>
      </c>
      <c r="B31" s="295">
        <v>10.7</v>
      </c>
      <c r="C31" s="295">
        <v>25.2</v>
      </c>
      <c r="D31" s="295">
        <v>45.1</v>
      </c>
      <c r="E31" s="295">
        <v>59.2</v>
      </c>
      <c r="F31" s="295">
        <v>33</v>
      </c>
      <c r="G31" s="295">
        <v>76</v>
      </c>
      <c r="K31" s="295"/>
      <c r="L31" s="295"/>
      <c r="M31" s="295"/>
      <c r="N31" s="295"/>
    </row>
    <row r="32" spans="1:18" x14ac:dyDescent="0.2">
      <c r="A32" s="319" t="s">
        <v>4078</v>
      </c>
      <c r="B32" s="295">
        <v>13.8</v>
      </c>
      <c r="C32" s="295">
        <v>31.2</v>
      </c>
      <c r="D32" s="295">
        <v>48.6</v>
      </c>
      <c r="E32" s="295">
        <v>68.099999999999994</v>
      </c>
      <c r="F32" s="295">
        <v>31.2</v>
      </c>
      <c r="G32" s="295">
        <v>81.7</v>
      </c>
      <c r="K32" s="295"/>
      <c r="L32" s="295"/>
      <c r="M32" s="295"/>
      <c r="N32" s="295"/>
    </row>
    <row r="33" spans="1:14" x14ac:dyDescent="0.2">
      <c r="K33" s="295"/>
      <c r="L33" s="295"/>
      <c r="M33" s="295"/>
      <c r="N33" s="295"/>
    </row>
    <row r="34" spans="1:14" ht="19" x14ac:dyDescent="0.25">
      <c r="A34" s="316" t="s">
        <v>4083</v>
      </c>
      <c r="B34" s="54" t="s">
        <v>401</v>
      </c>
      <c r="C34" s="54"/>
      <c r="D34" s="54"/>
      <c r="E34" s="54"/>
      <c r="F34" s="54"/>
      <c r="G34" s="54"/>
      <c r="K34" s="295"/>
      <c r="L34" s="295"/>
      <c r="M34" s="295"/>
      <c r="N34" s="295"/>
    </row>
    <row r="35" spans="1:14" x14ac:dyDescent="0.2">
      <c r="A35" s="321"/>
      <c r="B35" s="54" t="s">
        <v>329</v>
      </c>
      <c r="C35" s="54"/>
      <c r="D35" s="54"/>
      <c r="E35" s="54"/>
      <c r="F35" s="54"/>
      <c r="G35" s="54"/>
      <c r="K35" s="295"/>
      <c r="L35" s="295"/>
      <c r="M35" s="295"/>
      <c r="N35" s="295"/>
    </row>
    <row r="36" spans="1:14" x14ac:dyDescent="0.2">
      <c r="A36" s="327" t="s">
        <v>4024</v>
      </c>
      <c r="B36" s="295">
        <v>19.5</v>
      </c>
      <c r="C36" s="295"/>
      <c r="D36" s="295"/>
      <c r="E36" s="295"/>
      <c r="F36" s="295"/>
      <c r="G36" s="295"/>
      <c r="K36" s="295"/>
      <c r="L36" s="295"/>
      <c r="M36" s="295"/>
      <c r="N36" s="295"/>
    </row>
    <row r="37" spans="1:14" x14ac:dyDescent="0.2">
      <c r="A37" s="327" t="s">
        <v>4026</v>
      </c>
      <c r="B37" s="295">
        <v>23.4</v>
      </c>
      <c r="C37" s="295"/>
      <c r="D37" s="295"/>
      <c r="E37" s="295"/>
      <c r="F37" s="295"/>
      <c r="G37" s="295"/>
      <c r="K37" s="295"/>
      <c r="L37" s="295"/>
      <c r="M37" s="295"/>
      <c r="N37" s="295"/>
    </row>
    <row r="38" spans="1:14" x14ac:dyDescent="0.2">
      <c r="A38" s="327" t="s">
        <v>4024</v>
      </c>
      <c r="B38" s="295">
        <v>25.6</v>
      </c>
      <c r="C38" s="295"/>
      <c r="D38" s="295"/>
      <c r="E38" s="295"/>
      <c r="F38" s="295"/>
      <c r="G38" s="295"/>
      <c r="K38" s="295"/>
      <c r="L38" s="295"/>
      <c r="M38" s="295"/>
      <c r="N38" s="295"/>
    </row>
    <row r="39" spans="1:14" x14ac:dyDescent="0.2">
      <c r="A39" s="318" t="s">
        <v>4073</v>
      </c>
      <c r="B39" s="295">
        <v>19.2</v>
      </c>
      <c r="C39" s="295"/>
      <c r="D39" s="295"/>
      <c r="E39" s="295"/>
      <c r="F39" s="295"/>
      <c r="G39" s="295"/>
      <c r="K39" s="295"/>
      <c r="L39" s="295"/>
      <c r="M39" s="295"/>
      <c r="N39" s="295"/>
    </row>
    <row r="40" spans="1:14" x14ac:dyDescent="0.2">
      <c r="A40" s="318" t="s">
        <v>4074</v>
      </c>
      <c r="B40" s="295">
        <v>17.7</v>
      </c>
      <c r="C40" s="295"/>
      <c r="D40" s="295"/>
      <c r="E40" s="295"/>
      <c r="F40" s="295"/>
      <c r="G40" s="295"/>
      <c r="K40" s="295"/>
      <c r="L40" s="295"/>
      <c r="M40" s="295"/>
      <c r="N40" s="295"/>
    </row>
    <row r="41" spans="1:14" x14ac:dyDescent="0.2">
      <c r="A41" s="318" t="s">
        <v>4073</v>
      </c>
      <c r="B41" s="295">
        <v>22.6</v>
      </c>
      <c r="C41" s="295"/>
      <c r="D41" s="295"/>
      <c r="E41" s="295"/>
      <c r="F41" s="295"/>
      <c r="G41" s="295"/>
      <c r="K41" s="295"/>
      <c r="L41" s="295"/>
      <c r="M41" s="295"/>
      <c r="N41" s="295"/>
    </row>
    <row r="42" spans="1:14" x14ac:dyDescent="0.2">
      <c r="A42" s="318" t="s">
        <v>4074</v>
      </c>
      <c r="B42" s="295">
        <v>18.5</v>
      </c>
      <c r="C42" s="295"/>
      <c r="D42" s="295"/>
      <c r="E42" s="295"/>
      <c r="F42" s="295"/>
      <c r="G42" s="295"/>
      <c r="K42" s="295"/>
      <c r="L42" s="295"/>
      <c r="M42" s="295"/>
      <c r="N42" s="295"/>
    </row>
    <row r="43" spans="1:14" x14ac:dyDescent="0.2">
      <c r="A43" s="318" t="s">
        <v>4075</v>
      </c>
      <c r="B43" s="295">
        <v>16.7</v>
      </c>
      <c r="C43" s="295"/>
      <c r="D43" s="295"/>
      <c r="E43" s="295"/>
      <c r="F43" s="295"/>
      <c r="G43" s="295"/>
      <c r="K43" s="295"/>
      <c r="L43" s="295"/>
      <c r="M43" s="295"/>
      <c r="N43" s="295"/>
    </row>
    <row r="44" spans="1:14" x14ac:dyDescent="0.2">
      <c r="A44" s="328" t="s">
        <v>4033</v>
      </c>
      <c r="B44" s="295">
        <v>17.399999999999999</v>
      </c>
      <c r="C44" s="295"/>
      <c r="D44" s="295"/>
      <c r="E44" s="295"/>
      <c r="F44" s="295"/>
      <c r="G44" s="295"/>
      <c r="K44" s="295"/>
      <c r="L44" s="295"/>
      <c r="M44" s="295"/>
      <c r="N44" s="295"/>
    </row>
    <row r="45" spans="1:14" x14ac:dyDescent="0.2">
      <c r="A45" s="328" t="s">
        <v>4035</v>
      </c>
      <c r="B45" s="295">
        <v>20</v>
      </c>
      <c r="C45" s="295"/>
      <c r="D45" s="295"/>
      <c r="E45" s="295"/>
      <c r="F45" s="295"/>
      <c r="G45" s="295"/>
      <c r="K45" s="295"/>
      <c r="L45" s="295"/>
      <c r="M45" s="295"/>
      <c r="N45" s="295"/>
    </row>
    <row r="46" spans="1:14" x14ac:dyDescent="0.2">
      <c r="A46" s="328" t="s">
        <v>4033</v>
      </c>
      <c r="B46" s="295">
        <v>13.9</v>
      </c>
      <c r="C46" s="295"/>
      <c r="D46" s="295"/>
      <c r="E46" s="295"/>
      <c r="F46" s="295"/>
      <c r="G46" s="295"/>
      <c r="K46" s="295"/>
      <c r="L46" s="295"/>
      <c r="M46" s="295"/>
      <c r="N46" s="295"/>
    </row>
    <row r="47" spans="1:14" x14ac:dyDescent="0.2">
      <c r="A47" s="319" t="s">
        <v>4076</v>
      </c>
      <c r="B47" s="295">
        <v>13.9</v>
      </c>
      <c r="C47" s="295"/>
      <c r="D47" s="295"/>
      <c r="E47" s="295"/>
      <c r="F47" s="295"/>
      <c r="G47" s="295"/>
      <c r="K47" s="295"/>
      <c r="L47" s="295"/>
      <c r="M47" s="295"/>
      <c r="N47" s="295"/>
    </row>
    <row r="48" spans="1:14" x14ac:dyDescent="0.2">
      <c r="A48" s="319" t="s">
        <v>4077</v>
      </c>
      <c r="B48" s="295">
        <v>13.7</v>
      </c>
      <c r="C48" s="295"/>
      <c r="D48" s="295"/>
      <c r="E48" s="295"/>
      <c r="F48" s="295"/>
      <c r="G48" s="295"/>
    </row>
    <row r="49" spans="1:14" x14ac:dyDescent="0.2">
      <c r="A49" s="319" t="s">
        <v>4076</v>
      </c>
      <c r="B49" s="295">
        <v>11.5</v>
      </c>
      <c r="C49" s="295"/>
      <c r="D49" s="295"/>
      <c r="E49" s="295"/>
      <c r="F49" s="295"/>
      <c r="G49" s="295"/>
    </row>
    <row r="50" spans="1:14" x14ac:dyDescent="0.2">
      <c r="A50" s="319" t="s">
        <v>4077</v>
      </c>
      <c r="B50" s="295">
        <v>6.14</v>
      </c>
      <c r="C50" s="295"/>
      <c r="D50" s="295"/>
      <c r="E50" s="295"/>
      <c r="F50" s="295"/>
      <c r="G50" s="295"/>
    </row>
    <row r="51" spans="1:14" x14ac:dyDescent="0.2">
      <c r="A51" s="319" t="s">
        <v>4078</v>
      </c>
      <c r="B51" s="295">
        <v>8.32</v>
      </c>
      <c r="C51" s="295"/>
      <c r="D51" s="295"/>
      <c r="E51" s="295"/>
      <c r="F51" s="295"/>
      <c r="G51" s="295"/>
    </row>
    <row r="53" spans="1:14" ht="19" x14ac:dyDescent="0.25">
      <c r="A53" s="316" t="s">
        <v>4084</v>
      </c>
      <c r="B53" s="54" t="s">
        <v>401</v>
      </c>
    </row>
    <row r="54" spans="1:14" x14ac:dyDescent="0.2">
      <c r="A54" s="321"/>
      <c r="B54" s="54" t="s">
        <v>329</v>
      </c>
    </row>
    <row r="55" spans="1:14" x14ac:dyDescent="0.2">
      <c r="A55" s="327" t="s">
        <v>4024</v>
      </c>
      <c r="B55" s="295">
        <v>29.7</v>
      </c>
    </row>
    <row r="56" spans="1:14" x14ac:dyDescent="0.2">
      <c r="A56" s="327" t="s">
        <v>4026</v>
      </c>
      <c r="B56" s="295">
        <v>42.1</v>
      </c>
    </row>
    <row r="57" spans="1:14" x14ac:dyDescent="0.2">
      <c r="A57" s="327" t="s">
        <v>4024</v>
      </c>
      <c r="B57" s="295">
        <v>37.299999999999997</v>
      </c>
      <c r="K57" s="295"/>
      <c r="L57" s="295"/>
      <c r="M57" s="295"/>
      <c r="N57" s="295"/>
    </row>
    <row r="58" spans="1:14" x14ac:dyDescent="0.2">
      <c r="A58" s="318" t="s">
        <v>4073</v>
      </c>
      <c r="B58" s="295">
        <v>19.2</v>
      </c>
      <c r="K58" s="295"/>
      <c r="L58" s="295"/>
      <c r="M58" s="295"/>
      <c r="N58" s="295"/>
    </row>
    <row r="59" spans="1:14" x14ac:dyDescent="0.2">
      <c r="A59" s="318" t="s">
        <v>4074</v>
      </c>
      <c r="B59" s="295">
        <v>17.100000000000001</v>
      </c>
      <c r="K59" s="295"/>
      <c r="L59" s="295"/>
      <c r="M59" s="295"/>
      <c r="N59" s="295"/>
    </row>
    <row r="60" spans="1:14" x14ac:dyDescent="0.2">
      <c r="A60" s="318" t="s">
        <v>4073</v>
      </c>
      <c r="B60" s="295">
        <v>19.5</v>
      </c>
      <c r="K60" s="295"/>
      <c r="L60" s="295"/>
      <c r="M60" s="295"/>
      <c r="N60" s="295"/>
    </row>
    <row r="61" spans="1:14" x14ac:dyDescent="0.2">
      <c r="A61" s="318" t="s">
        <v>4074</v>
      </c>
      <c r="B61" s="295">
        <v>28.1</v>
      </c>
      <c r="K61" s="295"/>
      <c r="L61" s="295"/>
      <c r="M61" s="295"/>
      <c r="N61" s="295"/>
    </row>
    <row r="62" spans="1:14" x14ac:dyDescent="0.2">
      <c r="A62" s="318" t="s">
        <v>4075</v>
      </c>
      <c r="B62" s="295">
        <v>23.1</v>
      </c>
      <c r="K62" s="295"/>
      <c r="L62" s="295"/>
      <c r="M62" s="295"/>
      <c r="N62" s="295"/>
    </row>
    <row r="63" spans="1:14" x14ac:dyDescent="0.2">
      <c r="A63" s="328" t="s">
        <v>4033</v>
      </c>
      <c r="B63" s="295">
        <v>18.5</v>
      </c>
      <c r="K63" s="295"/>
      <c r="L63" s="295"/>
      <c r="M63" s="295"/>
      <c r="N63" s="295"/>
    </row>
    <row r="64" spans="1:14" x14ac:dyDescent="0.2">
      <c r="A64" s="328" t="s">
        <v>4035</v>
      </c>
      <c r="B64" s="295">
        <v>32</v>
      </c>
      <c r="K64" s="295"/>
      <c r="L64" s="295"/>
      <c r="M64" s="295"/>
      <c r="N64" s="295"/>
    </row>
    <row r="65" spans="1:14" x14ac:dyDescent="0.2">
      <c r="A65" s="328" t="s">
        <v>4033</v>
      </c>
      <c r="B65" s="295">
        <v>19.600000000000001</v>
      </c>
      <c r="K65" s="295"/>
      <c r="L65" s="295"/>
      <c r="M65" s="295"/>
      <c r="N65" s="295"/>
    </row>
    <row r="66" spans="1:14" x14ac:dyDescent="0.2">
      <c r="A66" s="319" t="s">
        <v>4076</v>
      </c>
      <c r="B66" s="295">
        <v>9.74</v>
      </c>
      <c r="K66" s="295"/>
      <c r="L66" s="295"/>
      <c r="M66" s="295"/>
      <c r="N66" s="295"/>
    </row>
    <row r="67" spans="1:14" x14ac:dyDescent="0.2">
      <c r="A67" s="319" t="s">
        <v>4077</v>
      </c>
      <c r="B67" s="295">
        <v>6.45</v>
      </c>
      <c r="K67" s="295"/>
      <c r="L67" s="295"/>
      <c r="M67" s="295"/>
      <c r="N67" s="295"/>
    </row>
    <row r="68" spans="1:14" x14ac:dyDescent="0.2">
      <c r="A68" s="319" t="s">
        <v>4076</v>
      </c>
      <c r="B68" s="295">
        <v>10.199999999999999</v>
      </c>
      <c r="K68" s="295"/>
      <c r="L68" s="295"/>
      <c r="M68" s="295"/>
      <c r="N68" s="295"/>
    </row>
    <row r="69" spans="1:14" x14ac:dyDescent="0.2">
      <c r="A69" s="319" t="s">
        <v>4077</v>
      </c>
      <c r="B69" s="295">
        <v>24.1</v>
      </c>
      <c r="K69" s="295"/>
      <c r="L69" s="295"/>
      <c r="M69" s="295"/>
      <c r="N69" s="295"/>
    </row>
    <row r="70" spans="1:14" x14ac:dyDescent="0.2">
      <c r="A70" s="319" t="s">
        <v>4078</v>
      </c>
      <c r="B70" s="295">
        <v>12.7</v>
      </c>
      <c r="K70" s="295"/>
      <c r="L70" s="295"/>
      <c r="M70" s="295"/>
      <c r="N70" s="295"/>
    </row>
    <row r="71" spans="1:14" x14ac:dyDescent="0.2">
      <c r="K71" s="295"/>
      <c r="L71" s="295"/>
      <c r="M71" s="295"/>
      <c r="N71" s="295"/>
    </row>
    <row r="72" spans="1:14" x14ac:dyDescent="0.2">
      <c r="K72" s="295"/>
      <c r="L72" s="295"/>
      <c r="M72" s="295"/>
      <c r="N72" s="295"/>
    </row>
    <row r="73" spans="1:14" x14ac:dyDescent="0.2">
      <c r="K73" s="295"/>
      <c r="L73" s="295"/>
      <c r="M73" s="295"/>
      <c r="N73" s="295"/>
    </row>
  </sheetData>
  <mergeCells count="1">
    <mergeCell ref="B15:G1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90B07-CB12-6F48-A028-A9150B5927FE}">
  <dimension ref="A2:P27"/>
  <sheetViews>
    <sheetView workbookViewId="0">
      <selection activeCell="W37" sqref="W37"/>
    </sheetView>
  </sheetViews>
  <sheetFormatPr baseColWidth="10" defaultRowHeight="16" x14ac:dyDescent="0.2"/>
  <cols>
    <col min="1" max="1" width="46.5" customWidth="1"/>
  </cols>
  <sheetData>
    <row r="2" spans="1:16" ht="19" x14ac:dyDescent="0.25">
      <c r="A2" s="316" t="s">
        <v>4085</v>
      </c>
      <c r="B2" s="338" t="s">
        <v>3990</v>
      </c>
      <c r="C2" s="338"/>
      <c r="D2" s="338"/>
      <c r="E2" s="338"/>
      <c r="J2" s="295"/>
      <c r="K2" s="321"/>
      <c r="L2" s="295"/>
      <c r="M2" s="295"/>
      <c r="N2" s="295"/>
    </row>
    <row r="3" spans="1:16" x14ac:dyDescent="0.2">
      <c r="B3" s="54" t="s">
        <v>4044</v>
      </c>
      <c r="C3" s="54" t="s">
        <v>4070</v>
      </c>
      <c r="D3" s="54" t="s">
        <v>3992</v>
      </c>
      <c r="E3" s="54" t="s">
        <v>4046</v>
      </c>
      <c r="J3" s="295"/>
      <c r="K3" s="321"/>
      <c r="L3" s="295"/>
      <c r="M3" s="295"/>
      <c r="N3" s="295"/>
    </row>
    <row r="4" spans="1:16" x14ac:dyDescent="0.2">
      <c r="A4" s="327" t="s">
        <v>4024</v>
      </c>
      <c r="B4" s="295">
        <v>76.099999999999994</v>
      </c>
      <c r="C4" s="295">
        <v>2.92</v>
      </c>
      <c r="D4" s="295">
        <v>37.700000000000003</v>
      </c>
      <c r="E4" s="295">
        <v>79.900000000000006</v>
      </c>
      <c r="J4" s="295"/>
      <c r="K4" s="321"/>
      <c r="L4" s="295"/>
      <c r="M4" s="295"/>
      <c r="N4" s="295"/>
    </row>
    <row r="5" spans="1:16" x14ac:dyDescent="0.2">
      <c r="A5" s="327" t="s">
        <v>4026</v>
      </c>
      <c r="B5" s="295">
        <v>78.099999999999994</v>
      </c>
      <c r="C5" s="295">
        <v>6.02</v>
      </c>
      <c r="D5" s="295">
        <v>42.5</v>
      </c>
      <c r="E5" s="295">
        <v>82.3</v>
      </c>
      <c r="J5" s="295"/>
      <c r="K5" s="321"/>
      <c r="L5" s="295"/>
      <c r="M5" s="295"/>
      <c r="N5" s="295"/>
    </row>
    <row r="6" spans="1:16" x14ac:dyDescent="0.2">
      <c r="A6" s="327" t="s">
        <v>4024</v>
      </c>
      <c r="B6" s="295">
        <v>84.4</v>
      </c>
      <c r="C6" s="295">
        <v>7.8</v>
      </c>
      <c r="D6" s="295">
        <v>24.9</v>
      </c>
      <c r="E6" s="295">
        <v>72.5</v>
      </c>
      <c r="J6" s="295"/>
      <c r="K6" s="321"/>
      <c r="L6" s="295"/>
      <c r="M6" s="295"/>
      <c r="N6" s="295"/>
    </row>
    <row r="7" spans="1:16" x14ac:dyDescent="0.2">
      <c r="A7" s="328" t="s">
        <v>4073</v>
      </c>
      <c r="B7" s="295">
        <v>81</v>
      </c>
      <c r="C7" s="295">
        <v>5.35</v>
      </c>
      <c r="D7" s="295">
        <v>54.5</v>
      </c>
      <c r="E7" s="295">
        <v>89.8</v>
      </c>
      <c r="K7" s="321"/>
      <c r="L7" s="295"/>
      <c r="M7" s="295"/>
      <c r="N7" s="295"/>
    </row>
    <row r="8" spans="1:16" x14ac:dyDescent="0.2">
      <c r="A8" s="328" t="s">
        <v>4074</v>
      </c>
      <c r="B8" s="295">
        <v>83.5</v>
      </c>
      <c r="C8" s="295">
        <v>3.83</v>
      </c>
      <c r="D8" s="295">
        <v>35.1</v>
      </c>
      <c r="E8" s="295">
        <v>85.7</v>
      </c>
      <c r="K8" s="321"/>
    </row>
    <row r="9" spans="1:16" x14ac:dyDescent="0.2">
      <c r="A9" s="328" t="s">
        <v>4073</v>
      </c>
      <c r="B9" s="295">
        <v>91.2</v>
      </c>
      <c r="C9" s="295">
        <v>7.29</v>
      </c>
      <c r="D9" s="295">
        <v>27.1</v>
      </c>
      <c r="E9" s="295">
        <v>84.2</v>
      </c>
      <c r="K9" s="321"/>
    </row>
    <row r="10" spans="1:16" x14ac:dyDescent="0.2">
      <c r="A10" s="328" t="s">
        <v>4074</v>
      </c>
      <c r="B10" s="295">
        <v>92</v>
      </c>
      <c r="C10" s="295">
        <v>10.9</v>
      </c>
      <c r="D10" s="295">
        <v>17.8</v>
      </c>
      <c r="E10" s="295">
        <v>83.9</v>
      </c>
      <c r="J10" s="295"/>
      <c r="K10" s="295"/>
      <c r="L10" s="295"/>
      <c r="M10" s="295"/>
    </row>
    <row r="11" spans="1:16" x14ac:dyDescent="0.2">
      <c r="A11" s="328" t="s">
        <v>4075</v>
      </c>
      <c r="B11" s="295">
        <v>90.8</v>
      </c>
      <c r="C11" s="295">
        <v>8.59</v>
      </c>
      <c r="D11" s="295">
        <v>21</v>
      </c>
      <c r="E11" s="295">
        <v>83.3</v>
      </c>
      <c r="J11" s="295"/>
      <c r="K11" s="295"/>
      <c r="L11" s="295"/>
      <c r="M11" s="295"/>
      <c r="N11" s="54"/>
      <c r="O11" s="54"/>
      <c r="P11" s="54"/>
    </row>
    <row r="12" spans="1:16" x14ac:dyDescent="0.2">
      <c r="A12" s="318" t="s">
        <v>4033</v>
      </c>
      <c r="B12" s="295">
        <v>62.3</v>
      </c>
      <c r="C12" s="295">
        <v>2.11</v>
      </c>
      <c r="D12" s="295">
        <v>46.8</v>
      </c>
      <c r="E12" s="295">
        <v>65.599999999999994</v>
      </c>
      <c r="J12" s="295"/>
      <c r="K12" s="295"/>
      <c r="L12" s="295"/>
      <c r="M12" s="295"/>
      <c r="N12" s="295"/>
      <c r="O12" s="295"/>
      <c r="P12" s="295"/>
    </row>
    <row r="13" spans="1:16" x14ac:dyDescent="0.2">
      <c r="A13" s="318" t="s">
        <v>4035</v>
      </c>
      <c r="B13" s="295">
        <v>51.9</v>
      </c>
      <c r="C13" s="295">
        <v>1.66</v>
      </c>
      <c r="D13" s="295">
        <v>35.4</v>
      </c>
      <c r="E13" s="295">
        <v>51.8</v>
      </c>
      <c r="J13" s="295"/>
      <c r="K13" s="295"/>
      <c r="L13" s="295"/>
      <c r="M13" s="295"/>
      <c r="N13" s="295"/>
      <c r="O13" s="295"/>
      <c r="P13" s="295"/>
    </row>
    <row r="14" spans="1:16" x14ac:dyDescent="0.2">
      <c r="A14" s="318" t="s">
        <v>4033</v>
      </c>
      <c r="B14" s="295">
        <v>84</v>
      </c>
      <c r="C14" s="295">
        <v>2.97</v>
      </c>
      <c r="D14" s="295">
        <v>36.799999999999997</v>
      </c>
      <c r="E14" s="295">
        <v>77.7</v>
      </c>
      <c r="J14" s="295"/>
      <c r="K14" s="295"/>
      <c r="L14" s="295"/>
      <c r="M14" s="295"/>
      <c r="N14" s="295"/>
      <c r="O14" s="295"/>
      <c r="P14" s="295"/>
    </row>
    <row r="15" spans="1:16" x14ac:dyDescent="0.2">
      <c r="A15" s="320" t="s">
        <v>4076</v>
      </c>
      <c r="B15" s="295">
        <v>82</v>
      </c>
      <c r="C15" s="295">
        <v>3.49</v>
      </c>
      <c r="D15" s="295">
        <v>54.9</v>
      </c>
      <c r="E15" s="295">
        <v>87.3</v>
      </c>
      <c r="J15" s="295"/>
      <c r="K15" s="295"/>
      <c r="L15" s="295"/>
      <c r="M15" s="295"/>
      <c r="N15" s="295"/>
      <c r="O15" s="295"/>
      <c r="P15" s="295"/>
    </row>
    <row r="16" spans="1:16" x14ac:dyDescent="0.2">
      <c r="A16" s="320" t="s">
        <v>4077</v>
      </c>
      <c r="B16" s="295">
        <v>84.1</v>
      </c>
      <c r="C16" s="295">
        <v>5.92</v>
      </c>
      <c r="D16" s="295">
        <v>64.099999999999994</v>
      </c>
      <c r="E16" s="295">
        <v>84.1</v>
      </c>
      <c r="J16" s="295"/>
      <c r="K16" s="295"/>
      <c r="L16" s="295"/>
      <c r="M16" s="295"/>
      <c r="N16" s="295"/>
      <c r="O16" s="295"/>
      <c r="P16" s="295"/>
    </row>
    <row r="17" spans="1:16" x14ac:dyDescent="0.2">
      <c r="A17" s="320" t="s">
        <v>4076</v>
      </c>
      <c r="B17" s="295">
        <v>91.6</v>
      </c>
      <c r="C17" s="295">
        <v>7.98</v>
      </c>
      <c r="D17" s="295">
        <v>44.9</v>
      </c>
      <c r="E17" s="295">
        <v>85.8</v>
      </c>
      <c r="J17" s="295"/>
      <c r="K17" s="295"/>
      <c r="L17" s="295"/>
      <c r="M17" s="295"/>
      <c r="N17" s="295"/>
      <c r="O17" s="295"/>
      <c r="P17" s="295"/>
    </row>
    <row r="18" spans="1:16" x14ac:dyDescent="0.2">
      <c r="A18" s="320" t="s">
        <v>4077</v>
      </c>
      <c r="B18" s="295">
        <v>89.7</v>
      </c>
      <c r="C18" s="295">
        <v>5.34</v>
      </c>
      <c r="D18" s="295">
        <v>46.7</v>
      </c>
      <c r="E18" s="295">
        <v>84.7</v>
      </c>
      <c r="J18" s="295"/>
      <c r="K18" s="295"/>
      <c r="L18" s="295"/>
      <c r="M18" s="295"/>
      <c r="N18" s="295"/>
      <c r="O18" s="295"/>
      <c r="P18" s="295"/>
    </row>
    <row r="19" spans="1:16" x14ac:dyDescent="0.2">
      <c r="A19" s="320" t="s">
        <v>4078</v>
      </c>
      <c r="B19" s="295">
        <v>97.3</v>
      </c>
      <c r="C19" s="295">
        <v>3.62</v>
      </c>
      <c r="D19" s="295">
        <v>47.5</v>
      </c>
      <c r="E19" s="295">
        <v>47.5</v>
      </c>
      <c r="J19" s="295"/>
      <c r="K19" s="295"/>
      <c r="L19" s="295"/>
      <c r="M19" s="295"/>
      <c r="N19" s="295"/>
      <c r="O19" s="295"/>
      <c r="P19" s="295"/>
    </row>
    <row r="20" spans="1:16" x14ac:dyDescent="0.2">
      <c r="J20" s="295"/>
      <c r="K20" s="295"/>
      <c r="L20" s="295"/>
      <c r="M20" s="295"/>
      <c r="N20" s="295"/>
      <c r="O20" s="295"/>
      <c r="P20" s="295"/>
    </row>
    <row r="21" spans="1:16" x14ac:dyDescent="0.2">
      <c r="J21" s="295"/>
      <c r="K21" s="295"/>
      <c r="L21" s="295"/>
      <c r="M21" s="295"/>
      <c r="N21" s="295"/>
      <c r="O21" s="295"/>
      <c r="P21" s="295"/>
    </row>
    <row r="22" spans="1:16" x14ac:dyDescent="0.2">
      <c r="J22" s="295"/>
      <c r="K22" s="295"/>
      <c r="L22" s="295"/>
      <c r="M22" s="295"/>
      <c r="N22" s="295"/>
      <c r="O22" s="295"/>
      <c r="P22" s="295"/>
    </row>
    <row r="23" spans="1:16" x14ac:dyDescent="0.2">
      <c r="J23" s="295"/>
      <c r="K23" s="295"/>
      <c r="L23" s="295"/>
      <c r="M23" s="295"/>
      <c r="N23" s="295"/>
      <c r="O23" s="295"/>
      <c r="P23" s="295"/>
    </row>
    <row r="24" spans="1:16" x14ac:dyDescent="0.2">
      <c r="J24" s="295"/>
      <c r="K24" s="295"/>
      <c r="L24" s="295"/>
      <c r="M24" s="295"/>
      <c r="N24" s="295"/>
      <c r="O24" s="295"/>
      <c r="P24" s="295"/>
    </row>
    <row r="25" spans="1:16" x14ac:dyDescent="0.2">
      <c r="J25" s="295"/>
      <c r="K25" s="295"/>
      <c r="L25" s="295"/>
      <c r="M25" s="295"/>
      <c r="N25" s="295"/>
      <c r="O25" s="295"/>
      <c r="P25" s="295"/>
    </row>
    <row r="26" spans="1:16" x14ac:dyDescent="0.2">
      <c r="J26" s="295"/>
      <c r="K26" s="295"/>
      <c r="L26" s="295"/>
      <c r="M26" s="295"/>
      <c r="N26" s="295"/>
      <c r="O26" s="295"/>
      <c r="P26" s="295"/>
    </row>
    <row r="27" spans="1:16" x14ac:dyDescent="0.2">
      <c r="J27" s="295"/>
      <c r="K27" s="295"/>
      <c r="L27" s="295"/>
      <c r="M27" s="295"/>
      <c r="N27" s="295"/>
      <c r="O27" s="295"/>
      <c r="P27" s="295"/>
    </row>
  </sheetData>
  <mergeCells count="1">
    <mergeCell ref="B2:E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70139-2454-E14F-B359-819B83EE190B}">
  <dimension ref="A2:M31"/>
  <sheetViews>
    <sheetView workbookViewId="0">
      <selection sqref="A1:XFD1048576"/>
    </sheetView>
  </sheetViews>
  <sheetFormatPr baseColWidth="10" defaultRowHeight="16" x14ac:dyDescent="0.2"/>
  <cols>
    <col min="1" max="1" width="46.5" customWidth="1"/>
    <col min="2" max="2" width="17.1640625" customWidth="1"/>
    <col min="6" max="6" width="12.6640625" customWidth="1"/>
  </cols>
  <sheetData>
    <row r="2" spans="1:13" ht="19" x14ac:dyDescent="0.25">
      <c r="A2" s="316" t="s">
        <v>4086</v>
      </c>
      <c r="B2" s="54" t="s">
        <v>401</v>
      </c>
      <c r="G2" s="295"/>
      <c r="H2" s="321"/>
      <c r="I2" s="295"/>
      <c r="J2" s="295"/>
      <c r="K2" s="295"/>
    </row>
    <row r="3" spans="1:13" x14ac:dyDescent="0.2">
      <c r="B3" s="54" t="s">
        <v>4087</v>
      </c>
      <c r="C3" s="201" t="s">
        <v>4088</v>
      </c>
      <c r="G3" s="295"/>
      <c r="H3" s="321"/>
      <c r="I3" s="295"/>
      <c r="J3" s="295"/>
      <c r="K3" s="295"/>
    </row>
    <row r="4" spans="1:13" x14ac:dyDescent="0.2">
      <c r="A4" s="318" t="s">
        <v>4013</v>
      </c>
      <c r="B4" s="295">
        <v>56.5</v>
      </c>
      <c r="C4" s="295">
        <v>56.7</v>
      </c>
      <c r="E4" s="321"/>
      <c r="F4" s="295"/>
      <c r="G4" s="295"/>
      <c r="H4" s="295"/>
      <c r="I4" s="295"/>
      <c r="J4" s="295"/>
      <c r="K4" s="295"/>
    </row>
    <row r="5" spans="1:13" x14ac:dyDescent="0.2">
      <c r="A5" s="318" t="s">
        <v>4013</v>
      </c>
      <c r="B5" s="295">
        <v>58.8</v>
      </c>
      <c r="C5" s="295">
        <v>59.2</v>
      </c>
      <c r="E5" s="330" t="s">
        <v>4089</v>
      </c>
      <c r="F5" s="295"/>
      <c r="G5" s="295"/>
      <c r="H5" s="295"/>
      <c r="I5" s="295"/>
      <c r="J5" s="295"/>
      <c r="K5" s="295"/>
    </row>
    <row r="6" spans="1:13" x14ac:dyDescent="0.2">
      <c r="A6" s="318" t="s">
        <v>4016</v>
      </c>
      <c r="B6" s="295">
        <v>50.1</v>
      </c>
      <c r="C6" s="295">
        <v>50.4</v>
      </c>
      <c r="E6" s="412" t="s">
        <v>4090</v>
      </c>
      <c r="F6" s="412"/>
      <c r="G6" s="412"/>
      <c r="H6" s="412"/>
      <c r="I6" s="295"/>
      <c r="J6" s="295"/>
      <c r="K6" s="295"/>
    </row>
    <row r="7" spans="1:13" x14ac:dyDescent="0.2">
      <c r="A7" s="318" t="s">
        <v>4020</v>
      </c>
      <c r="B7" s="295">
        <v>55.1</v>
      </c>
      <c r="C7" s="295">
        <v>55.2</v>
      </c>
      <c r="E7" s="321"/>
      <c r="F7" s="331" t="s">
        <v>4091</v>
      </c>
      <c r="G7" s="332" t="s">
        <v>4092</v>
      </c>
      <c r="H7" s="333" t="s">
        <v>4093</v>
      </c>
      <c r="I7" s="295"/>
      <c r="J7" s="295"/>
      <c r="K7" s="295"/>
    </row>
    <row r="8" spans="1:13" x14ac:dyDescent="0.2">
      <c r="A8" s="318" t="s">
        <v>4022</v>
      </c>
      <c r="B8" s="295">
        <v>55.4</v>
      </c>
      <c r="C8" s="295">
        <v>55.7</v>
      </c>
      <c r="E8" s="321" t="s">
        <v>3947</v>
      </c>
      <c r="F8" s="334">
        <v>77</v>
      </c>
      <c r="G8" s="335">
        <v>16</v>
      </c>
      <c r="H8" s="336">
        <v>8</v>
      </c>
    </row>
    <row r="9" spans="1:13" x14ac:dyDescent="0.2">
      <c r="A9" s="319" t="s">
        <v>4094</v>
      </c>
      <c r="B9" s="295">
        <v>25.4</v>
      </c>
      <c r="C9" s="295">
        <v>39.200000000000003</v>
      </c>
      <c r="E9" s="321" t="s">
        <v>3953</v>
      </c>
      <c r="F9" s="334">
        <v>82</v>
      </c>
      <c r="G9" s="335">
        <v>11</v>
      </c>
      <c r="H9" s="336">
        <v>6</v>
      </c>
    </row>
    <row r="10" spans="1:13" x14ac:dyDescent="0.2">
      <c r="A10" s="319" t="s">
        <v>4095</v>
      </c>
      <c r="B10" s="295">
        <v>39.5</v>
      </c>
      <c r="C10" s="295">
        <v>51.4</v>
      </c>
      <c r="E10" s="321" t="s">
        <v>48</v>
      </c>
      <c r="F10" s="334">
        <v>74</v>
      </c>
      <c r="G10" s="335">
        <v>16</v>
      </c>
      <c r="H10" s="336">
        <v>10</v>
      </c>
      <c r="I10" s="295"/>
      <c r="J10" s="295"/>
    </row>
    <row r="11" spans="1:13" x14ac:dyDescent="0.2">
      <c r="A11" s="319" t="s">
        <v>4094</v>
      </c>
      <c r="B11" s="295">
        <v>25.4</v>
      </c>
      <c r="C11" s="295">
        <v>35.4</v>
      </c>
      <c r="E11" s="321" t="s">
        <v>4096</v>
      </c>
      <c r="F11" s="334">
        <v>76</v>
      </c>
      <c r="G11" s="335">
        <v>14</v>
      </c>
      <c r="H11" s="336">
        <v>10</v>
      </c>
      <c r="I11" s="295"/>
      <c r="J11" s="295"/>
      <c r="K11" s="54"/>
      <c r="L11" s="54"/>
      <c r="M11" s="54"/>
    </row>
    <row r="12" spans="1:13" x14ac:dyDescent="0.2">
      <c r="A12" s="319" t="s">
        <v>4097</v>
      </c>
      <c r="B12" s="295">
        <v>43</v>
      </c>
      <c r="C12" s="295">
        <v>52.2</v>
      </c>
      <c r="G12" s="295"/>
      <c r="H12" s="295"/>
      <c r="I12" s="295"/>
      <c r="J12" s="295"/>
      <c r="K12" s="295"/>
      <c r="L12" s="295"/>
      <c r="M12" s="295"/>
    </row>
    <row r="13" spans="1:13" x14ac:dyDescent="0.2">
      <c r="A13" s="319" t="s">
        <v>4098</v>
      </c>
      <c r="B13" s="295">
        <v>27.9</v>
      </c>
      <c r="C13" s="295">
        <v>44.1</v>
      </c>
      <c r="F13" s="321"/>
      <c r="G13" s="295"/>
      <c r="H13" s="295"/>
      <c r="I13" s="295"/>
      <c r="J13" s="295"/>
      <c r="K13" s="295"/>
      <c r="L13" s="295"/>
      <c r="M13" s="295"/>
    </row>
    <row r="14" spans="1:13" x14ac:dyDescent="0.2">
      <c r="C14" s="295"/>
      <c r="F14" s="321"/>
      <c r="G14" s="295"/>
      <c r="H14" s="295"/>
      <c r="I14" s="295"/>
      <c r="J14" s="295"/>
      <c r="K14" s="295"/>
      <c r="L14" s="295"/>
      <c r="M14" s="295"/>
    </row>
    <row r="15" spans="1:13" ht="19" x14ac:dyDescent="0.25">
      <c r="A15" s="316" t="s">
        <v>4099</v>
      </c>
      <c r="B15" s="54" t="s">
        <v>401</v>
      </c>
      <c r="F15" s="321"/>
      <c r="G15" s="295"/>
      <c r="H15" s="295"/>
      <c r="I15" s="295"/>
      <c r="J15" s="295"/>
      <c r="K15" s="295"/>
      <c r="L15" s="295"/>
      <c r="M15" s="295"/>
    </row>
    <row r="16" spans="1:13" x14ac:dyDescent="0.2">
      <c r="B16" s="54" t="s">
        <v>4087</v>
      </c>
      <c r="C16" s="201"/>
      <c r="F16" s="321"/>
      <c r="G16" s="295"/>
      <c r="H16" s="295"/>
      <c r="I16" s="295"/>
      <c r="J16" s="295"/>
      <c r="K16" s="295"/>
      <c r="L16" s="295"/>
      <c r="M16" s="295"/>
    </row>
    <row r="17" spans="1:13" x14ac:dyDescent="0.2">
      <c r="A17" s="318" t="s">
        <v>4013</v>
      </c>
      <c r="B17" s="295">
        <v>40.9</v>
      </c>
      <c r="C17" s="295"/>
      <c r="G17" s="295"/>
      <c r="H17" s="295"/>
      <c r="I17" s="295"/>
      <c r="J17" s="295"/>
      <c r="K17" s="295"/>
      <c r="L17" s="295"/>
      <c r="M17" s="295"/>
    </row>
    <row r="18" spans="1:13" x14ac:dyDescent="0.2">
      <c r="A18" s="318" t="s">
        <v>4013</v>
      </c>
      <c r="B18" s="295">
        <v>41.7</v>
      </c>
      <c r="C18" s="295"/>
      <c r="G18" s="295"/>
      <c r="H18" s="295"/>
      <c r="I18" s="295"/>
      <c r="J18" s="295"/>
      <c r="K18" s="295"/>
      <c r="L18" s="295"/>
      <c r="M18" s="295"/>
    </row>
    <row r="19" spans="1:13" x14ac:dyDescent="0.2">
      <c r="A19" s="318" t="s">
        <v>4016</v>
      </c>
      <c r="B19" s="295">
        <v>45.5</v>
      </c>
      <c r="C19" s="295"/>
      <c r="G19" s="295"/>
      <c r="H19" s="295"/>
      <c r="I19" s="295"/>
      <c r="J19" s="295"/>
      <c r="K19" s="295"/>
      <c r="L19" s="295"/>
      <c r="M19" s="295"/>
    </row>
    <row r="20" spans="1:13" x14ac:dyDescent="0.2">
      <c r="A20" s="318" t="s">
        <v>4020</v>
      </c>
      <c r="B20" s="295">
        <v>49.7</v>
      </c>
      <c r="C20" s="295"/>
      <c r="G20" s="295"/>
      <c r="H20" s="295"/>
      <c r="I20" s="295"/>
      <c r="J20" s="295"/>
      <c r="K20" s="295"/>
      <c r="L20" s="295"/>
      <c r="M20" s="295"/>
    </row>
    <row r="21" spans="1:13" x14ac:dyDescent="0.2">
      <c r="A21" s="318" t="s">
        <v>4022</v>
      </c>
      <c r="B21" s="295">
        <v>48.2</v>
      </c>
      <c r="C21" s="295"/>
      <c r="F21" s="295"/>
      <c r="G21" s="295"/>
      <c r="H21" s="295"/>
    </row>
    <row r="22" spans="1:13" x14ac:dyDescent="0.2">
      <c r="A22" s="319" t="s">
        <v>4094</v>
      </c>
      <c r="B22" s="295">
        <v>40.1</v>
      </c>
      <c r="C22" s="295"/>
      <c r="F22" s="295"/>
      <c r="G22" s="295"/>
      <c r="H22" s="295"/>
    </row>
    <row r="23" spans="1:13" x14ac:dyDescent="0.2">
      <c r="A23" s="319" t="s">
        <v>4095</v>
      </c>
      <c r="B23" s="295">
        <v>38.700000000000003</v>
      </c>
      <c r="C23" s="295"/>
      <c r="F23" s="295"/>
      <c r="G23" s="295"/>
      <c r="H23" s="295"/>
    </row>
    <row r="24" spans="1:13" x14ac:dyDescent="0.2">
      <c r="A24" s="319" t="s">
        <v>4094</v>
      </c>
      <c r="B24" s="295">
        <v>37.5</v>
      </c>
      <c r="C24" s="295"/>
      <c r="F24" s="295"/>
      <c r="G24" s="295"/>
      <c r="H24" s="295"/>
    </row>
    <row r="25" spans="1:13" x14ac:dyDescent="0.2">
      <c r="A25" s="319" t="s">
        <v>4097</v>
      </c>
      <c r="B25" s="295">
        <v>59.9</v>
      </c>
      <c r="C25" s="295"/>
      <c r="F25" s="295"/>
      <c r="G25" s="295"/>
      <c r="H25" s="295"/>
    </row>
    <row r="26" spans="1:13" x14ac:dyDescent="0.2">
      <c r="A26" s="319" t="s">
        <v>4098</v>
      </c>
      <c r="B26" s="295">
        <v>47.3</v>
      </c>
      <c r="C26" s="295"/>
      <c r="F26" s="295"/>
      <c r="G26" s="295"/>
      <c r="H26" s="295"/>
    </row>
    <row r="27" spans="1:13" x14ac:dyDescent="0.2">
      <c r="F27" s="295"/>
      <c r="G27" s="295"/>
      <c r="H27" s="295"/>
    </row>
    <row r="28" spans="1:13" x14ac:dyDescent="0.2">
      <c r="F28" s="295"/>
      <c r="G28" s="295"/>
      <c r="H28" s="295"/>
    </row>
    <row r="29" spans="1:13" x14ac:dyDescent="0.2">
      <c r="F29" s="295"/>
      <c r="G29" s="295"/>
      <c r="H29" s="295"/>
    </row>
    <row r="30" spans="1:13" x14ac:dyDescent="0.2">
      <c r="F30" s="295"/>
      <c r="G30" s="295"/>
      <c r="H30" s="295"/>
    </row>
    <row r="31" spans="1:13" x14ac:dyDescent="0.2">
      <c r="F31" s="295"/>
      <c r="G31" s="295"/>
    </row>
  </sheetData>
  <mergeCells count="1">
    <mergeCell ref="E6:H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471AC-183D-9949-8CCD-B46DBF8E3C8D}">
  <dimension ref="A2:L48"/>
  <sheetViews>
    <sheetView workbookViewId="0">
      <selection activeCell="M32" sqref="M32"/>
    </sheetView>
  </sheetViews>
  <sheetFormatPr baseColWidth="10" defaultRowHeight="16" x14ac:dyDescent="0.2"/>
  <cols>
    <col min="1" max="1" width="46.5" customWidth="1"/>
    <col min="2" max="2" width="17.1640625" customWidth="1"/>
    <col min="3" max="3" width="19.6640625" customWidth="1"/>
    <col min="10" max="10" width="43.33203125" customWidth="1"/>
  </cols>
  <sheetData>
    <row r="2" spans="1:12" ht="19" x14ac:dyDescent="0.25">
      <c r="A2" s="316" t="s">
        <v>4100</v>
      </c>
      <c r="B2" s="54" t="s">
        <v>401</v>
      </c>
      <c r="C2" s="54" t="s">
        <v>4087</v>
      </c>
      <c r="E2" s="295"/>
      <c r="F2" s="295"/>
    </row>
    <row r="3" spans="1:12" x14ac:dyDescent="0.2">
      <c r="B3" s="54" t="s">
        <v>4087</v>
      </c>
      <c r="C3" s="54" t="s">
        <v>4101</v>
      </c>
      <c r="E3" s="295"/>
      <c r="F3" s="295"/>
    </row>
    <row r="4" spans="1:12" x14ac:dyDescent="0.2">
      <c r="A4" s="318" t="s">
        <v>4102</v>
      </c>
      <c r="B4" s="295">
        <v>54.3</v>
      </c>
      <c r="C4" s="295">
        <v>805</v>
      </c>
      <c r="E4" s="295"/>
      <c r="F4" s="295"/>
    </row>
    <row r="5" spans="1:12" x14ac:dyDescent="0.2">
      <c r="A5" s="318" t="s">
        <v>4103</v>
      </c>
      <c r="B5" s="295">
        <v>53.7</v>
      </c>
      <c r="C5" s="295">
        <v>3195</v>
      </c>
      <c r="E5" s="295"/>
      <c r="F5" s="295"/>
    </row>
    <row r="6" spans="1:12" x14ac:dyDescent="0.2">
      <c r="A6" s="318" t="s">
        <v>4104</v>
      </c>
      <c r="B6" s="295">
        <v>45.3</v>
      </c>
      <c r="C6" s="295">
        <v>2695</v>
      </c>
      <c r="E6" s="295"/>
      <c r="F6" s="295"/>
    </row>
    <row r="7" spans="1:12" x14ac:dyDescent="0.2">
      <c r="A7" s="318" t="s">
        <v>4073</v>
      </c>
      <c r="B7" s="295">
        <v>53</v>
      </c>
      <c r="C7" s="295">
        <v>3312</v>
      </c>
      <c r="E7" s="295"/>
      <c r="F7" s="295"/>
    </row>
    <row r="8" spans="1:12" x14ac:dyDescent="0.2">
      <c r="A8" s="318" t="s">
        <v>4074</v>
      </c>
      <c r="B8" s="295">
        <v>56.2</v>
      </c>
      <c r="C8" s="295">
        <v>3321</v>
      </c>
    </row>
    <row r="9" spans="1:12" x14ac:dyDescent="0.2">
      <c r="A9" s="318" t="s">
        <v>4105</v>
      </c>
      <c r="B9" s="295">
        <v>59.5</v>
      </c>
      <c r="C9" s="295">
        <v>2520</v>
      </c>
    </row>
    <row r="10" spans="1:12" x14ac:dyDescent="0.2">
      <c r="A10" s="319" t="s">
        <v>4106</v>
      </c>
      <c r="B10" s="295">
        <v>33.5</v>
      </c>
      <c r="C10" s="295">
        <v>380</v>
      </c>
      <c r="E10" s="295"/>
    </row>
    <row r="11" spans="1:12" x14ac:dyDescent="0.2">
      <c r="A11" s="319" t="s">
        <v>4107</v>
      </c>
      <c r="B11" s="295">
        <v>22.6</v>
      </c>
      <c r="C11" s="295">
        <v>490</v>
      </c>
      <c r="E11" s="295"/>
      <c r="F11" s="54"/>
      <c r="G11" s="54"/>
      <c r="H11" s="54"/>
    </row>
    <row r="12" spans="1:12" x14ac:dyDescent="0.2">
      <c r="A12" s="319" t="s">
        <v>4108</v>
      </c>
      <c r="B12" s="295">
        <v>23.2</v>
      </c>
      <c r="C12" s="295">
        <v>409.2</v>
      </c>
      <c r="E12" s="295"/>
      <c r="F12" s="295"/>
      <c r="G12" s="295"/>
      <c r="H12" s="295"/>
    </row>
    <row r="13" spans="1:12" x14ac:dyDescent="0.2">
      <c r="A13" s="319" t="s">
        <v>4109</v>
      </c>
      <c r="B13" s="295">
        <v>23.6</v>
      </c>
      <c r="C13" s="295">
        <v>482.4</v>
      </c>
      <c r="E13" s="295"/>
      <c r="F13" s="295"/>
      <c r="G13" s="295"/>
      <c r="H13" s="295"/>
      <c r="J13" s="321"/>
      <c r="K13" s="295"/>
      <c r="L13" s="295"/>
    </row>
    <row r="14" spans="1:12" x14ac:dyDescent="0.2">
      <c r="A14" s="319" t="s">
        <v>4110</v>
      </c>
      <c r="B14" s="295">
        <v>20</v>
      </c>
      <c r="C14" s="295">
        <v>792</v>
      </c>
      <c r="E14" s="295"/>
      <c r="F14" s="295"/>
      <c r="G14" s="295"/>
      <c r="H14" s="295"/>
      <c r="J14" s="321"/>
      <c r="K14" s="295"/>
      <c r="L14" s="295"/>
    </row>
    <row r="15" spans="1:12" x14ac:dyDescent="0.2">
      <c r="A15" s="319" t="s">
        <v>4111</v>
      </c>
      <c r="B15" s="295">
        <v>18.2</v>
      </c>
      <c r="C15" s="295">
        <v>1428</v>
      </c>
      <c r="E15" s="295"/>
      <c r="F15" s="295"/>
      <c r="G15" s="295"/>
      <c r="H15" s="295"/>
      <c r="J15" s="321"/>
      <c r="K15" s="295"/>
      <c r="L15" s="295"/>
    </row>
    <row r="16" spans="1:12" x14ac:dyDescent="0.2">
      <c r="A16" s="319" t="s">
        <v>4112</v>
      </c>
      <c r="B16" s="295">
        <v>29</v>
      </c>
      <c r="C16" s="295">
        <v>756</v>
      </c>
      <c r="E16" s="295"/>
      <c r="F16" s="295"/>
      <c r="G16" s="295"/>
      <c r="H16" s="295"/>
      <c r="J16" s="321"/>
      <c r="K16" s="295"/>
      <c r="L16" s="295"/>
    </row>
    <row r="18" spans="1:8" ht="19" x14ac:dyDescent="0.25">
      <c r="A18" s="316" t="s">
        <v>4113</v>
      </c>
      <c r="B18" s="54" t="s">
        <v>401</v>
      </c>
      <c r="C18" s="54" t="s">
        <v>4087</v>
      </c>
      <c r="G18" s="295"/>
      <c r="H18" s="295"/>
    </row>
    <row r="19" spans="1:8" x14ac:dyDescent="0.2">
      <c r="B19" s="54" t="s">
        <v>4087</v>
      </c>
      <c r="C19" s="54" t="s">
        <v>4114</v>
      </c>
      <c r="G19" s="295"/>
      <c r="H19" s="295"/>
    </row>
    <row r="20" spans="1:8" x14ac:dyDescent="0.2">
      <c r="A20" s="318" t="s">
        <v>4102</v>
      </c>
      <c r="B20" s="295">
        <v>29.7</v>
      </c>
      <c r="C20" s="295">
        <v>4060</v>
      </c>
      <c r="G20" s="295"/>
      <c r="H20" s="295"/>
    </row>
    <row r="21" spans="1:8" x14ac:dyDescent="0.2">
      <c r="A21" s="318" t="s">
        <v>4103</v>
      </c>
      <c r="B21" s="295">
        <v>26.3</v>
      </c>
      <c r="C21" s="295">
        <v>539</v>
      </c>
      <c r="G21" s="295"/>
      <c r="H21" s="295"/>
    </row>
    <row r="22" spans="1:8" x14ac:dyDescent="0.2">
      <c r="A22" s="318" t="s">
        <v>4104</v>
      </c>
      <c r="B22" s="295">
        <v>28.6</v>
      </c>
      <c r="C22" s="295">
        <v>2548</v>
      </c>
      <c r="G22" s="295"/>
      <c r="H22" s="295"/>
    </row>
    <row r="23" spans="1:8" x14ac:dyDescent="0.2">
      <c r="A23" s="318" t="s">
        <v>4073</v>
      </c>
      <c r="B23" s="295">
        <v>31.7</v>
      </c>
      <c r="C23" s="295">
        <v>10070</v>
      </c>
      <c r="G23" s="295"/>
      <c r="H23" s="295"/>
    </row>
    <row r="24" spans="1:8" x14ac:dyDescent="0.2">
      <c r="A24" s="318" t="s">
        <v>4074</v>
      </c>
      <c r="B24" s="295">
        <v>28.5</v>
      </c>
      <c r="C24" s="295">
        <v>11960</v>
      </c>
      <c r="G24" s="295"/>
      <c r="H24" s="295"/>
    </row>
    <row r="25" spans="1:8" x14ac:dyDescent="0.2">
      <c r="A25" s="318" t="s">
        <v>4105</v>
      </c>
      <c r="B25" s="295">
        <v>35.200000000000003</v>
      </c>
      <c r="C25" s="295">
        <v>9720</v>
      </c>
      <c r="G25" s="295"/>
      <c r="H25" s="295"/>
    </row>
    <row r="26" spans="1:8" x14ac:dyDescent="0.2">
      <c r="A26" s="319" t="s">
        <v>4106</v>
      </c>
      <c r="B26" s="295">
        <v>23</v>
      </c>
      <c r="C26" s="295">
        <v>740</v>
      </c>
      <c r="G26" s="295"/>
      <c r="H26" s="295"/>
    </row>
    <row r="27" spans="1:8" x14ac:dyDescent="0.2">
      <c r="A27" s="319" t="s">
        <v>4107</v>
      </c>
      <c r="B27" s="295">
        <v>11</v>
      </c>
      <c r="C27" s="295">
        <v>1300</v>
      </c>
      <c r="G27" s="295"/>
      <c r="H27" s="295"/>
    </row>
    <row r="28" spans="1:8" x14ac:dyDescent="0.2">
      <c r="A28" s="319" t="s">
        <v>4108</v>
      </c>
      <c r="B28" s="295">
        <v>14.7</v>
      </c>
      <c r="C28" s="295">
        <v>1188</v>
      </c>
      <c r="G28" s="295"/>
      <c r="H28" s="295"/>
    </row>
    <row r="29" spans="1:8" x14ac:dyDescent="0.2">
      <c r="A29" s="319" t="s">
        <v>4109</v>
      </c>
      <c r="B29" s="295">
        <v>17.2</v>
      </c>
      <c r="C29" s="295">
        <v>2805</v>
      </c>
      <c r="G29" s="295"/>
      <c r="H29" s="295"/>
    </row>
    <row r="30" spans="1:8" x14ac:dyDescent="0.2">
      <c r="A30" s="319" t="s">
        <v>4110</v>
      </c>
      <c r="B30" s="295">
        <v>10.9</v>
      </c>
      <c r="C30" s="295">
        <v>2666</v>
      </c>
      <c r="G30" s="295"/>
      <c r="H30" s="295"/>
    </row>
    <row r="31" spans="1:8" x14ac:dyDescent="0.2">
      <c r="A31" s="319" t="s">
        <v>4111</v>
      </c>
      <c r="B31" s="295">
        <v>11.1</v>
      </c>
      <c r="C31" s="295">
        <v>1890</v>
      </c>
      <c r="G31" s="295"/>
      <c r="H31" s="295"/>
    </row>
    <row r="32" spans="1:8" x14ac:dyDescent="0.2">
      <c r="A32" s="319" t="s">
        <v>4112</v>
      </c>
      <c r="B32" s="295">
        <v>11.7</v>
      </c>
      <c r="C32" s="295">
        <v>4150</v>
      </c>
    </row>
    <row r="33" spans="1:8" x14ac:dyDescent="0.2">
      <c r="G33" s="295"/>
      <c r="H33" s="295"/>
    </row>
    <row r="34" spans="1:8" ht="19" x14ac:dyDescent="0.25">
      <c r="A34" s="316" t="s">
        <v>4115</v>
      </c>
      <c r="B34" s="54" t="s">
        <v>401</v>
      </c>
      <c r="C34" s="54" t="s">
        <v>4087</v>
      </c>
      <c r="G34" s="295"/>
      <c r="H34" s="295"/>
    </row>
    <row r="35" spans="1:8" x14ac:dyDescent="0.2">
      <c r="B35" s="54" t="s">
        <v>4087</v>
      </c>
      <c r="C35" s="54" t="s">
        <v>4116</v>
      </c>
      <c r="G35" s="295"/>
      <c r="H35" s="295"/>
    </row>
    <row r="36" spans="1:8" x14ac:dyDescent="0.2">
      <c r="A36" s="318" t="s">
        <v>4102</v>
      </c>
      <c r="B36" s="295">
        <v>27.6</v>
      </c>
      <c r="C36" s="295">
        <v>83</v>
      </c>
      <c r="G36" s="295"/>
      <c r="H36" s="295"/>
    </row>
    <row r="37" spans="1:8" x14ac:dyDescent="0.2">
      <c r="A37" s="318" t="s">
        <v>4103</v>
      </c>
      <c r="B37" s="295">
        <v>37.299999999999997</v>
      </c>
      <c r="C37" s="295">
        <v>375</v>
      </c>
      <c r="G37" s="295"/>
      <c r="H37" s="295"/>
    </row>
    <row r="38" spans="1:8" x14ac:dyDescent="0.2">
      <c r="A38" s="318" t="s">
        <v>4104</v>
      </c>
      <c r="B38" s="295">
        <v>30.8</v>
      </c>
      <c r="C38" s="295">
        <v>200</v>
      </c>
      <c r="G38" s="295"/>
      <c r="H38" s="295"/>
    </row>
    <row r="39" spans="1:8" x14ac:dyDescent="0.2">
      <c r="A39" s="318" t="s">
        <v>4073</v>
      </c>
      <c r="B39" s="295">
        <v>19.3</v>
      </c>
      <c r="C39" s="295">
        <v>43.7</v>
      </c>
      <c r="G39" s="295"/>
      <c r="H39" s="295"/>
    </row>
    <row r="40" spans="1:8" x14ac:dyDescent="0.2">
      <c r="A40" s="318" t="s">
        <v>4074</v>
      </c>
      <c r="B40" s="295">
        <v>41.3</v>
      </c>
      <c r="C40" s="295">
        <v>150</v>
      </c>
      <c r="G40" s="295"/>
      <c r="H40" s="295"/>
    </row>
    <row r="41" spans="1:8" x14ac:dyDescent="0.2">
      <c r="A41" s="318" t="s">
        <v>4105</v>
      </c>
      <c r="B41" s="295">
        <v>21.8</v>
      </c>
      <c r="C41" s="295">
        <v>37.700000000000003</v>
      </c>
      <c r="G41" s="295"/>
      <c r="H41" s="295"/>
    </row>
    <row r="42" spans="1:8" x14ac:dyDescent="0.2">
      <c r="A42" s="319" t="s">
        <v>4106</v>
      </c>
      <c r="B42" s="295">
        <v>26.7</v>
      </c>
      <c r="C42" s="295">
        <v>46</v>
      </c>
      <c r="G42" s="295"/>
      <c r="H42" s="295"/>
    </row>
    <row r="43" spans="1:8" x14ac:dyDescent="0.2">
      <c r="A43" s="319" t="s">
        <v>4107</v>
      </c>
      <c r="B43" s="295">
        <v>14.7</v>
      </c>
      <c r="C43" s="295">
        <v>36</v>
      </c>
      <c r="G43" s="295"/>
      <c r="H43" s="295"/>
    </row>
    <row r="44" spans="1:8" x14ac:dyDescent="0.2">
      <c r="A44" s="319" t="s">
        <v>4108</v>
      </c>
      <c r="B44" s="295">
        <v>11.1</v>
      </c>
      <c r="C44" s="295">
        <v>7.7</v>
      </c>
      <c r="G44" s="295"/>
      <c r="H44" s="295"/>
    </row>
    <row r="45" spans="1:8" x14ac:dyDescent="0.2">
      <c r="A45" s="319" t="s">
        <v>4109</v>
      </c>
      <c r="B45" s="295">
        <v>0.53</v>
      </c>
      <c r="C45" s="295">
        <v>0.625</v>
      </c>
      <c r="G45" s="295"/>
      <c r="H45" s="295"/>
    </row>
    <row r="46" spans="1:8" x14ac:dyDescent="0.2">
      <c r="A46" s="319" t="s">
        <v>4110</v>
      </c>
      <c r="B46" s="295">
        <v>17</v>
      </c>
      <c r="C46" s="295">
        <v>5.5</v>
      </c>
      <c r="G46" s="295"/>
      <c r="H46" s="295"/>
    </row>
    <row r="47" spans="1:8" x14ac:dyDescent="0.2">
      <c r="A47" s="319" t="s">
        <v>4111</v>
      </c>
      <c r="B47" s="295">
        <v>12.9</v>
      </c>
      <c r="C47" s="295">
        <v>16.875</v>
      </c>
    </row>
    <row r="48" spans="1:8" x14ac:dyDescent="0.2">
      <c r="A48" s="319" t="s">
        <v>4112</v>
      </c>
      <c r="B48" s="295">
        <v>1.1599999999999999</v>
      </c>
      <c r="C48" s="295">
        <v>1.6375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322B6-3595-DD44-B64A-A1DBB0B7A453}">
  <dimension ref="A2:L38"/>
  <sheetViews>
    <sheetView workbookViewId="0">
      <selection activeCell="S24" sqref="S24"/>
    </sheetView>
  </sheetViews>
  <sheetFormatPr baseColWidth="10" defaultRowHeight="16" x14ac:dyDescent="0.2"/>
  <cols>
    <col min="1" max="1" width="46.5" customWidth="1"/>
    <col min="2" max="2" width="17.1640625" customWidth="1"/>
    <col min="3" max="3" width="19.6640625" customWidth="1"/>
    <col min="10" max="10" width="43.33203125" customWidth="1"/>
  </cols>
  <sheetData>
    <row r="2" spans="1:12" ht="19" x14ac:dyDescent="0.25">
      <c r="A2" s="316" t="s">
        <v>4117</v>
      </c>
      <c r="B2" s="338" t="s">
        <v>4118</v>
      </c>
      <c r="C2" s="338"/>
      <c r="E2" s="295"/>
      <c r="F2" s="295"/>
    </row>
    <row r="3" spans="1:12" x14ac:dyDescent="0.2">
      <c r="B3" s="54" t="s">
        <v>4071</v>
      </c>
      <c r="C3" s="54" t="s">
        <v>4072</v>
      </c>
      <c r="E3" s="295"/>
      <c r="F3" s="295"/>
    </row>
    <row r="4" spans="1:12" x14ac:dyDescent="0.2">
      <c r="A4" s="318" t="s">
        <v>4102</v>
      </c>
      <c r="B4" s="295">
        <v>10.8</v>
      </c>
      <c r="C4" s="295">
        <v>3.37</v>
      </c>
      <c r="E4" s="295"/>
      <c r="F4" s="295"/>
    </row>
    <row r="5" spans="1:12" x14ac:dyDescent="0.2">
      <c r="A5" s="318" t="s">
        <v>4103</v>
      </c>
      <c r="B5" s="295">
        <v>10.7</v>
      </c>
      <c r="C5" s="295">
        <v>4.4800000000000004</v>
      </c>
      <c r="E5" s="295"/>
      <c r="F5" s="295"/>
    </row>
    <row r="6" spans="1:12" x14ac:dyDescent="0.2">
      <c r="A6" s="318" t="s">
        <v>4104</v>
      </c>
      <c r="B6" s="295">
        <v>9.3000000000000007</v>
      </c>
      <c r="C6" s="295">
        <v>2.57</v>
      </c>
      <c r="E6" s="295"/>
      <c r="F6" s="295"/>
    </row>
    <row r="7" spans="1:12" x14ac:dyDescent="0.2">
      <c r="A7" s="318" t="s">
        <v>4073</v>
      </c>
      <c r="B7" s="295">
        <v>7.33</v>
      </c>
      <c r="C7" s="295">
        <v>7.16</v>
      </c>
      <c r="E7" s="295"/>
      <c r="F7" s="295"/>
      <c r="G7" s="295"/>
      <c r="H7" s="295"/>
    </row>
    <row r="8" spans="1:12" x14ac:dyDescent="0.2">
      <c r="A8" s="318" t="s">
        <v>4074</v>
      </c>
      <c r="B8" s="295">
        <v>3.87</v>
      </c>
      <c r="C8" s="295">
        <v>4.13</v>
      </c>
      <c r="G8" s="295"/>
      <c r="H8" s="295"/>
    </row>
    <row r="9" spans="1:12" x14ac:dyDescent="0.2">
      <c r="A9" s="318" t="s">
        <v>4105</v>
      </c>
      <c r="B9" s="295">
        <v>11.4</v>
      </c>
      <c r="C9" s="295">
        <v>9.08</v>
      </c>
      <c r="G9" s="295"/>
      <c r="H9" s="295"/>
    </row>
    <row r="10" spans="1:12" x14ac:dyDescent="0.2">
      <c r="A10" s="319" t="s">
        <v>4106</v>
      </c>
      <c r="B10" s="295">
        <v>3.2</v>
      </c>
      <c r="C10" s="295">
        <v>11.6</v>
      </c>
      <c r="E10" s="295"/>
      <c r="G10" s="295"/>
      <c r="H10" s="295"/>
    </row>
    <row r="11" spans="1:12" x14ac:dyDescent="0.2">
      <c r="A11" s="319" t="s">
        <v>4107</v>
      </c>
      <c r="B11" s="295">
        <v>10.199999999999999</v>
      </c>
      <c r="C11" s="295">
        <v>9.8800000000000008</v>
      </c>
      <c r="E11" s="295"/>
      <c r="F11" s="54"/>
      <c r="G11" s="295"/>
      <c r="H11" s="295"/>
    </row>
    <row r="12" spans="1:12" x14ac:dyDescent="0.2">
      <c r="A12" s="319" t="s">
        <v>4108</v>
      </c>
      <c r="B12" s="295">
        <v>1.92</v>
      </c>
      <c r="C12" s="295">
        <v>12.2</v>
      </c>
      <c r="E12" s="295"/>
      <c r="F12" s="295"/>
      <c r="G12" s="295"/>
      <c r="H12" s="295"/>
    </row>
    <row r="13" spans="1:12" x14ac:dyDescent="0.2">
      <c r="A13" s="319" t="s">
        <v>4109</v>
      </c>
      <c r="B13" s="295">
        <v>10</v>
      </c>
      <c r="C13" s="295">
        <v>9.1</v>
      </c>
      <c r="E13" s="295"/>
      <c r="F13" s="295"/>
      <c r="G13" s="295"/>
      <c r="H13" s="295"/>
      <c r="J13" s="321"/>
      <c r="K13" s="295"/>
      <c r="L13" s="295"/>
    </row>
    <row r="14" spans="1:12" x14ac:dyDescent="0.2">
      <c r="A14" s="319" t="s">
        <v>4110</v>
      </c>
      <c r="B14" s="295">
        <v>7.51</v>
      </c>
      <c r="C14" s="295">
        <v>5.89</v>
      </c>
      <c r="E14" s="295"/>
      <c r="F14" s="295"/>
      <c r="G14" s="295"/>
      <c r="H14" s="295"/>
      <c r="J14" s="321"/>
      <c r="K14" s="295"/>
      <c r="L14" s="295"/>
    </row>
    <row r="15" spans="1:12" x14ac:dyDescent="0.2">
      <c r="A15" s="319" t="s">
        <v>4111</v>
      </c>
      <c r="B15" s="295">
        <v>10.3</v>
      </c>
      <c r="C15" s="295">
        <v>9.36</v>
      </c>
      <c r="E15" s="295"/>
      <c r="F15" s="295"/>
      <c r="G15" s="295"/>
      <c r="H15" s="295"/>
      <c r="J15" s="321"/>
      <c r="K15" s="295"/>
      <c r="L15" s="295"/>
    </row>
    <row r="16" spans="1:12" x14ac:dyDescent="0.2">
      <c r="A16" s="319" t="s">
        <v>4112</v>
      </c>
      <c r="B16" s="295">
        <v>10.5</v>
      </c>
      <c r="C16" s="295">
        <v>8.7100000000000009</v>
      </c>
      <c r="E16" s="295"/>
      <c r="F16" s="295"/>
      <c r="G16" s="295"/>
      <c r="H16" s="295"/>
      <c r="J16" s="321"/>
      <c r="K16" s="295"/>
      <c r="L16" s="295"/>
    </row>
    <row r="17" spans="1:8" x14ac:dyDescent="0.2">
      <c r="G17" s="295"/>
      <c r="H17" s="295"/>
    </row>
    <row r="18" spans="1:8" ht="19" x14ac:dyDescent="0.25">
      <c r="A18" s="316" t="s">
        <v>4119</v>
      </c>
      <c r="B18" s="338" t="s">
        <v>330</v>
      </c>
      <c r="C18" s="338"/>
      <c r="G18" s="295"/>
      <c r="H18" s="295"/>
    </row>
    <row r="19" spans="1:8" x14ac:dyDescent="0.2">
      <c r="B19" s="54" t="s">
        <v>4120</v>
      </c>
      <c r="C19" s="54" t="s">
        <v>4121</v>
      </c>
      <c r="G19" s="295"/>
      <c r="H19" s="295"/>
    </row>
    <row r="20" spans="1:8" x14ac:dyDescent="0.2">
      <c r="A20" s="318" t="s">
        <v>4073</v>
      </c>
      <c r="B20" s="295">
        <v>250</v>
      </c>
      <c r="C20" s="295">
        <v>2087</v>
      </c>
      <c r="G20" s="295"/>
      <c r="H20" s="295"/>
    </row>
    <row r="21" spans="1:8" x14ac:dyDescent="0.2">
      <c r="A21" s="318" t="s">
        <v>4074</v>
      </c>
      <c r="B21" s="295">
        <v>426</v>
      </c>
      <c r="C21" s="295">
        <v>1892</v>
      </c>
      <c r="G21" s="295"/>
      <c r="H21" s="295"/>
    </row>
    <row r="22" spans="1:8" x14ac:dyDescent="0.2">
      <c r="A22" s="318" t="s">
        <v>4105</v>
      </c>
      <c r="B22" s="295">
        <v>487</v>
      </c>
      <c r="C22" s="295">
        <v>3545</v>
      </c>
      <c r="G22" s="295"/>
      <c r="H22" s="295"/>
    </row>
    <row r="23" spans="1:8" x14ac:dyDescent="0.2">
      <c r="A23" s="319" t="s">
        <v>4108</v>
      </c>
      <c r="B23" s="295">
        <v>204</v>
      </c>
      <c r="C23" s="295">
        <v>785</v>
      </c>
      <c r="G23" s="295"/>
      <c r="H23" s="295"/>
    </row>
    <row r="24" spans="1:8" x14ac:dyDescent="0.2">
      <c r="A24" s="319" t="s">
        <v>4109</v>
      </c>
      <c r="B24" s="295">
        <v>113</v>
      </c>
      <c r="C24" s="295">
        <v>443</v>
      </c>
      <c r="G24" s="295"/>
      <c r="H24" s="295"/>
    </row>
    <row r="25" spans="1:8" x14ac:dyDescent="0.2">
      <c r="A25" s="319" t="s">
        <v>4110</v>
      </c>
      <c r="B25" s="295">
        <v>152</v>
      </c>
      <c r="C25" s="295">
        <v>385</v>
      </c>
      <c r="G25" s="295"/>
      <c r="H25" s="295"/>
    </row>
    <row r="26" spans="1:8" x14ac:dyDescent="0.2">
      <c r="A26" s="319" t="s">
        <v>4111</v>
      </c>
      <c r="B26" s="295">
        <v>220</v>
      </c>
      <c r="C26" s="295">
        <v>642</v>
      </c>
      <c r="G26" s="295"/>
      <c r="H26" s="295"/>
    </row>
    <row r="27" spans="1:8" x14ac:dyDescent="0.2">
      <c r="A27" s="319" t="s">
        <v>4112</v>
      </c>
      <c r="B27" s="295">
        <v>347</v>
      </c>
      <c r="C27" s="295">
        <v>1293</v>
      </c>
      <c r="G27" s="295"/>
      <c r="H27" s="295"/>
    </row>
    <row r="28" spans="1:8" x14ac:dyDescent="0.2">
      <c r="G28" s="295"/>
      <c r="H28" s="295"/>
    </row>
    <row r="29" spans="1:8" ht="19" x14ac:dyDescent="0.25">
      <c r="A29" s="316" t="s">
        <v>4122</v>
      </c>
      <c r="B29" s="338" t="s">
        <v>4123</v>
      </c>
      <c r="C29" s="338"/>
      <c r="G29" s="295"/>
      <c r="H29" s="295"/>
    </row>
    <row r="30" spans="1:8" x14ac:dyDescent="0.2">
      <c r="B30" s="54" t="s">
        <v>4046</v>
      </c>
      <c r="C30" s="54" t="s">
        <v>4047</v>
      </c>
      <c r="G30" s="295"/>
      <c r="H30" s="295"/>
    </row>
    <row r="31" spans="1:8" x14ac:dyDescent="0.2">
      <c r="A31" s="318" t="s">
        <v>4073</v>
      </c>
      <c r="B31" s="295">
        <v>93.2</v>
      </c>
      <c r="C31" s="295">
        <v>85.6</v>
      </c>
      <c r="F31" s="295"/>
      <c r="G31" s="295"/>
      <c r="H31" s="295"/>
    </row>
    <row r="32" spans="1:8" x14ac:dyDescent="0.2">
      <c r="A32" s="318" t="s">
        <v>4074</v>
      </c>
      <c r="B32" s="295">
        <v>76.3</v>
      </c>
      <c r="C32" s="295">
        <v>84.2</v>
      </c>
      <c r="F32" s="295"/>
      <c r="G32" s="295"/>
      <c r="H32" s="295"/>
    </row>
    <row r="33" spans="1:8" x14ac:dyDescent="0.2">
      <c r="A33" s="318" t="s">
        <v>4105</v>
      </c>
      <c r="B33" s="295">
        <v>92.7</v>
      </c>
      <c r="C33" s="295">
        <v>88.2</v>
      </c>
      <c r="F33" s="295"/>
      <c r="G33" s="295"/>
      <c r="H33" s="295"/>
    </row>
    <row r="34" spans="1:8" x14ac:dyDescent="0.2">
      <c r="A34" s="319" t="s">
        <v>4108</v>
      </c>
      <c r="B34" s="295">
        <v>91.9</v>
      </c>
      <c r="C34" s="295">
        <v>79.400000000000006</v>
      </c>
      <c r="F34" s="295"/>
      <c r="G34" s="295"/>
      <c r="H34" s="295"/>
    </row>
    <row r="35" spans="1:8" x14ac:dyDescent="0.2">
      <c r="A35" s="319" t="s">
        <v>4109</v>
      </c>
      <c r="B35" s="295">
        <v>79.3</v>
      </c>
      <c r="C35" s="295">
        <v>79</v>
      </c>
      <c r="F35" s="295"/>
      <c r="G35" s="295"/>
      <c r="H35" s="295"/>
    </row>
    <row r="36" spans="1:8" x14ac:dyDescent="0.2">
      <c r="A36" s="319" t="s">
        <v>4110</v>
      </c>
      <c r="B36" s="295">
        <v>86.1</v>
      </c>
      <c r="C36" s="295">
        <v>88.4</v>
      </c>
      <c r="F36" s="295"/>
      <c r="G36" s="295"/>
      <c r="H36" s="295"/>
    </row>
    <row r="37" spans="1:8" x14ac:dyDescent="0.2">
      <c r="A37" s="319" t="s">
        <v>4111</v>
      </c>
      <c r="B37" s="295">
        <v>89.9</v>
      </c>
      <c r="C37" s="295">
        <v>88.8</v>
      </c>
      <c r="F37" s="295"/>
      <c r="G37" s="295"/>
      <c r="H37" s="295"/>
    </row>
    <row r="38" spans="1:8" x14ac:dyDescent="0.2">
      <c r="A38" s="319" t="s">
        <v>4112</v>
      </c>
      <c r="B38" s="295">
        <v>90.9</v>
      </c>
      <c r="C38" s="295">
        <v>83.4</v>
      </c>
      <c r="F38" s="295"/>
      <c r="G38" s="295"/>
      <c r="H38" s="295"/>
    </row>
  </sheetData>
  <mergeCells count="3">
    <mergeCell ref="B2:C2"/>
    <mergeCell ref="B18:C18"/>
    <mergeCell ref="B29:C2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53DD4-F1ED-084D-90ED-0283FCA6A718}">
  <dimension ref="A1:N124"/>
  <sheetViews>
    <sheetView topLeftCell="A90" workbookViewId="0">
      <selection activeCell="A115" sqref="A115"/>
    </sheetView>
  </sheetViews>
  <sheetFormatPr baseColWidth="10" defaultRowHeight="16" x14ac:dyDescent="0.2"/>
  <cols>
    <col min="1" max="1" width="35.83203125" customWidth="1"/>
  </cols>
  <sheetData>
    <row r="1" spans="1:14" x14ac:dyDescent="0.2">
      <c r="A1" s="414" t="s">
        <v>4151</v>
      </c>
      <c r="B1" s="413" t="s">
        <v>4148</v>
      </c>
      <c r="C1" s="413"/>
      <c r="D1" s="413"/>
      <c r="E1" s="413"/>
      <c r="F1" s="413"/>
      <c r="G1" s="413"/>
      <c r="H1" s="413" t="s">
        <v>4149</v>
      </c>
      <c r="I1" s="413"/>
      <c r="J1" s="413"/>
      <c r="K1" s="413"/>
      <c r="L1" s="413"/>
      <c r="M1" s="413"/>
    </row>
    <row r="2" spans="1:14" x14ac:dyDescent="0.2">
      <c r="A2" s="321" t="s">
        <v>429</v>
      </c>
      <c r="B2" s="295">
        <v>24.7</v>
      </c>
      <c r="C2" s="295">
        <v>41.5</v>
      </c>
      <c r="D2" s="295">
        <v>38.5</v>
      </c>
      <c r="E2" s="295">
        <v>34</v>
      </c>
      <c r="F2" s="295">
        <v>64.8</v>
      </c>
      <c r="G2" s="295">
        <v>78.400000000000006</v>
      </c>
      <c r="H2" s="295">
        <v>89.8</v>
      </c>
      <c r="I2" s="295">
        <v>90.2</v>
      </c>
      <c r="J2" s="295">
        <v>76.599999999999994</v>
      </c>
      <c r="K2" s="295">
        <v>88.2</v>
      </c>
      <c r="L2" s="295">
        <v>94.7</v>
      </c>
      <c r="M2" s="295">
        <v>83.7</v>
      </c>
    </row>
    <row r="3" spans="1:14" x14ac:dyDescent="0.2">
      <c r="A3" s="321" t="s">
        <v>438</v>
      </c>
      <c r="B3" s="295">
        <v>58.3</v>
      </c>
      <c r="C3" s="295">
        <v>43</v>
      </c>
      <c r="D3" s="295">
        <v>61.8</v>
      </c>
      <c r="E3" s="295">
        <v>89.7</v>
      </c>
      <c r="F3" s="295">
        <v>79.3</v>
      </c>
      <c r="G3" s="295">
        <v>87.4</v>
      </c>
      <c r="H3" s="295">
        <v>47.1</v>
      </c>
      <c r="I3" s="295">
        <v>79.2</v>
      </c>
      <c r="J3" s="295">
        <v>69.7</v>
      </c>
      <c r="K3" s="295">
        <v>97.2</v>
      </c>
      <c r="L3" s="295">
        <v>89</v>
      </c>
      <c r="M3" s="295">
        <v>80.099999999999994</v>
      </c>
    </row>
    <row r="4" spans="1:14" x14ac:dyDescent="0.2">
      <c r="A4" s="321" t="s">
        <v>419</v>
      </c>
      <c r="B4" s="295">
        <v>26.6</v>
      </c>
      <c r="C4" s="295">
        <v>31.3</v>
      </c>
      <c r="D4" s="295">
        <v>37</v>
      </c>
      <c r="E4" s="295">
        <v>63.1</v>
      </c>
      <c r="F4" s="295">
        <v>73.400000000000006</v>
      </c>
      <c r="G4" s="295">
        <v>74.3</v>
      </c>
      <c r="H4" s="295">
        <v>22.1</v>
      </c>
      <c r="I4" s="295">
        <v>84.9</v>
      </c>
      <c r="J4" s="295">
        <v>74.2</v>
      </c>
      <c r="K4" s="295">
        <v>75.099999999999994</v>
      </c>
      <c r="L4" s="295">
        <v>93.2</v>
      </c>
      <c r="M4" s="295">
        <v>77.2</v>
      </c>
    </row>
    <row r="5" spans="1:14" x14ac:dyDescent="0.2">
      <c r="A5" s="321" t="s">
        <v>427</v>
      </c>
      <c r="B5" s="295">
        <v>57.2</v>
      </c>
      <c r="C5" s="295">
        <v>78.5</v>
      </c>
      <c r="D5" s="295">
        <v>47.8</v>
      </c>
      <c r="E5" s="295">
        <v>71.5</v>
      </c>
      <c r="F5" s="295">
        <v>95.7</v>
      </c>
      <c r="G5" s="295">
        <v>89.5</v>
      </c>
      <c r="H5" s="295">
        <v>84.5</v>
      </c>
      <c r="I5" s="295">
        <v>50</v>
      </c>
      <c r="J5" s="295">
        <v>23.1</v>
      </c>
      <c r="K5" s="295">
        <v>91.1</v>
      </c>
      <c r="L5" s="295">
        <v>94.5</v>
      </c>
      <c r="M5" s="295">
        <v>83.3</v>
      </c>
    </row>
    <row r="6" spans="1:14" x14ac:dyDescent="0.2">
      <c r="A6" s="321" t="s">
        <v>423</v>
      </c>
      <c r="B6" s="295">
        <v>53</v>
      </c>
      <c r="C6" s="295">
        <v>33.700000000000003</v>
      </c>
      <c r="D6" s="295"/>
      <c r="E6" s="295">
        <v>81.7</v>
      </c>
      <c r="F6" s="295">
        <v>54.4</v>
      </c>
      <c r="G6" s="295"/>
      <c r="H6" s="295">
        <v>50.8</v>
      </c>
      <c r="I6" s="295">
        <v>73.900000000000006</v>
      </c>
      <c r="J6" s="295"/>
      <c r="K6" s="295">
        <v>87.9</v>
      </c>
      <c r="L6" s="295">
        <v>83</v>
      </c>
      <c r="M6" s="295"/>
    </row>
    <row r="7" spans="1:14" x14ac:dyDescent="0.2">
      <c r="A7" s="321" t="s">
        <v>4150</v>
      </c>
      <c r="B7" s="295">
        <v>63.9</v>
      </c>
      <c r="C7" s="295">
        <v>49.9</v>
      </c>
      <c r="D7" s="295">
        <v>45.5</v>
      </c>
      <c r="E7" s="295">
        <v>84</v>
      </c>
      <c r="F7" s="295">
        <v>67.099999999999994</v>
      </c>
      <c r="G7" s="295">
        <v>53.9</v>
      </c>
      <c r="H7" s="295">
        <v>92.2</v>
      </c>
      <c r="I7" s="295">
        <v>95.8</v>
      </c>
      <c r="J7" s="295">
        <v>70.8</v>
      </c>
      <c r="K7" s="295">
        <v>97.9</v>
      </c>
      <c r="L7" s="295">
        <v>96.1</v>
      </c>
      <c r="M7" s="295">
        <v>83.4</v>
      </c>
    </row>
    <row r="8" spans="1:14" x14ac:dyDescent="0.2">
      <c r="A8" s="321" t="s">
        <v>425</v>
      </c>
      <c r="B8" s="295">
        <v>12</v>
      </c>
      <c r="C8" s="295">
        <v>25</v>
      </c>
      <c r="D8" s="295">
        <v>20.3</v>
      </c>
      <c r="E8" s="295">
        <v>17.2</v>
      </c>
      <c r="F8" s="295">
        <v>69.5</v>
      </c>
      <c r="G8" s="295">
        <v>54.7</v>
      </c>
      <c r="H8" s="295">
        <v>22.6</v>
      </c>
      <c r="I8" s="295">
        <v>20.399999999999999</v>
      </c>
      <c r="J8" s="295">
        <v>17.600000000000001</v>
      </c>
      <c r="K8" s="295">
        <v>35.4</v>
      </c>
      <c r="L8" s="295">
        <v>79.2</v>
      </c>
      <c r="M8" s="295">
        <v>49.1</v>
      </c>
    </row>
    <row r="11" spans="1:14" x14ac:dyDescent="0.2">
      <c r="A11" s="414" t="s">
        <v>4164</v>
      </c>
    </row>
    <row r="12" spans="1:14" x14ac:dyDescent="0.2">
      <c r="A12" s="298"/>
      <c r="B12" s="298" t="s">
        <v>3947</v>
      </c>
      <c r="C12" s="298" t="s">
        <v>4152</v>
      </c>
      <c r="D12" s="298" t="s">
        <v>3947</v>
      </c>
      <c r="E12" s="298" t="s">
        <v>4152</v>
      </c>
      <c r="F12" s="298"/>
      <c r="G12" s="298" t="s">
        <v>3947</v>
      </c>
      <c r="H12" s="298" t="s">
        <v>4152</v>
      </c>
      <c r="I12" s="298"/>
      <c r="J12" s="298" t="s">
        <v>3947</v>
      </c>
      <c r="K12" s="298" t="s">
        <v>4152</v>
      </c>
      <c r="L12" s="298"/>
      <c r="M12" s="298" t="s">
        <v>3947</v>
      </c>
      <c r="N12" s="298" t="s">
        <v>4152</v>
      </c>
    </row>
    <row r="13" spans="1:14" x14ac:dyDescent="0.2">
      <c r="A13" s="321" t="s">
        <v>4153</v>
      </c>
      <c r="B13" s="295">
        <v>8.81</v>
      </c>
      <c r="C13" s="295"/>
      <c r="D13" s="295">
        <v>0.56000000000000005</v>
      </c>
      <c r="E13" s="295"/>
      <c r="F13" s="295"/>
      <c r="G13" s="295">
        <v>1.55</v>
      </c>
      <c r="H13" s="295"/>
      <c r="I13" s="295"/>
      <c r="J13" s="295">
        <v>5.8</v>
      </c>
      <c r="K13" s="295"/>
      <c r="L13" s="295"/>
      <c r="M13" s="295">
        <v>4.25</v>
      </c>
      <c r="N13" s="295"/>
    </row>
    <row r="14" spans="1:14" x14ac:dyDescent="0.2">
      <c r="A14" s="321" t="s">
        <v>4154</v>
      </c>
      <c r="B14" s="295">
        <v>3.08</v>
      </c>
      <c r="C14" s="295"/>
      <c r="D14" s="295"/>
      <c r="E14" s="295"/>
      <c r="F14" s="295"/>
      <c r="G14" s="295">
        <v>1.1000000000000001</v>
      </c>
      <c r="H14" s="295"/>
      <c r="I14" s="295"/>
      <c r="J14" s="295">
        <v>5.25</v>
      </c>
      <c r="K14" s="295"/>
      <c r="L14" s="295"/>
      <c r="M14" s="295">
        <v>2.77</v>
      </c>
      <c r="N14" s="295"/>
    </row>
    <row r="15" spans="1:14" x14ac:dyDescent="0.2">
      <c r="A15" s="321" t="s">
        <v>4155</v>
      </c>
      <c r="B15" s="295">
        <v>4.0999999999999996</v>
      </c>
      <c r="C15" s="295"/>
      <c r="D15" s="295">
        <v>0.68</v>
      </c>
      <c r="E15" s="295"/>
      <c r="F15" s="295"/>
      <c r="G15" s="295">
        <v>1.96</v>
      </c>
      <c r="H15" s="295"/>
      <c r="I15" s="295"/>
      <c r="J15" s="295">
        <v>18.399999999999999</v>
      </c>
      <c r="K15" s="295"/>
      <c r="L15" s="295"/>
      <c r="M15" s="295">
        <v>8.3000000000000007</v>
      </c>
      <c r="N15" s="295"/>
    </row>
    <row r="16" spans="1:14" x14ac:dyDescent="0.2">
      <c r="A16" s="321" t="s">
        <v>4156</v>
      </c>
      <c r="B16" s="295">
        <v>2.63</v>
      </c>
      <c r="C16" s="295"/>
      <c r="D16" s="295">
        <v>1.1000000000000001</v>
      </c>
      <c r="E16" s="295"/>
      <c r="F16" s="295"/>
      <c r="G16" s="295">
        <v>0.59</v>
      </c>
      <c r="H16" s="295"/>
      <c r="I16" s="295"/>
      <c r="J16" s="295">
        <v>8.9600000000000009</v>
      </c>
      <c r="K16" s="295"/>
      <c r="L16" s="295"/>
      <c r="M16" s="295">
        <v>4.51</v>
      </c>
      <c r="N16" s="295"/>
    </row>
    <row r="17" spans="1:14" x14ac:dyDescent="0.2">
      <c r="A17" s="321" t="s">
        <v>4157</v>
      </c>
      <c r="B17" s="295">
        <v>15.3</v>
      </c>
      <c r="C17" s="295"/>
      <c r="D17" s="295">
        <v>0.2</v>
      </c>
      <c r="E17" s="295"/>
      <c r="F17" s="295"/>
      <c r="G17" s="295">
        <v>3.41</v>
      </c>
      <c r="H17" s="295"/>
      <c r="I17" s="295"/>
      <c r="J17" s="295">
        <v>6.71</v>
      </c>
      <c r="K17" s="295"/>
      <c r="L17" s="295"/>
      <c r="M17" s="295">
        <v>7.39</v>
      </c>
      <c r="N17" s="295"/>
    </row>
    <row r="18" spans="1:14" x14ac:dyDescent="0.2">
      <c r="A18" s="321" t="s">
        <v>4158</v>
      </c>
      <c r="B18" s="295">
        <v>8.3800000000000008</v>
      </c>
      <c r="C18" s="295"/>
      <c r="D18" s="295">
        <v>0.88</v>
      </c>
      <c r="E18" s="295"/>
      <c r="F18" s="295"/>
      <c r="G18" s="295">
        <v>2.12</v>
      </c>
      <c r="H18" s="295"/>
      <c r="I18" s="295"/>
      <c r="J18" s="295">
        <v>6.32</v>
      </c>
      <c r="K18" s="295"/>
      <c r="L18" s="295"/>
      <c r="M18" s="295">
        <v>12.1</v>
      </c>
      <c r="N18" s="295"/>
    </row>
    <row r="19" spans="1:14" x14ac:dyDescent="0.2">
      <c r="A19" s="321"/>
      <c r="B19" s="295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5"/>
    </row>
    <row r="20" spans="1:14" x14ac:dyDescent="0.2">
      <c r="A20" s="321" t="s">
        <v>4159</v>
      </c>
      <c r="B20" s="295"/>
      <c r="C20" s="295">
        <v>2.57</v>
      </c>
      <c r="D20" s="295"/>
      <c r="E20" s="295"/>
      <c r="F20" s="295"/>
      <c r="G20" s="295"/>
      <c r="H20" s="295">
        <v>2.11</v>
      </c>
      <c r="I20" s="295"/>
      <c r="J20" s="295"/>
      <c r="K20" s="295">
        <v>1.42</v>
      </c>
      <c r="L20" s="295"/>
      <c r="M20" s="295"/>
      <c r="N20" s="295">
        <v>0.44</v>
      </c>
    </row>
    <row r="21" spans="1:14" x14ac:dyDescent="0.2">
      <c r="A21" s="321" t="s">
        <v>4160</v>
      </c>
      <c r="B21" s="295"/>
      <c r="C21" s="295">
        <v>9.17</v>
      </c>
      <c r="D21" s="295"/>
      <c r="E21" s="295"/>
      <c r="F21" s="295"/>
      <c r="G21" s="295"/>
      <c r="H21" s="295">
        <v>13.7</v>
      </c>
      <c r="I21" s="295"/>
      <c r="J21" s="295"/>
      <c r="K21" s="295">
        <v>3.21</v>
      </c>
      <c r="L21" s="295"/>
      <c r="M21" s="295"/>
      <c r="N21" s="295">
        <v>1.1499999999999999</v>
      </c>
    </row>
    <row r="22" spans="1:14" x14ac:dyDescent="0.2">
      <c r="A22" s="321" t="s">
        <v>4161</v>
      </c>
      <c r="B22" s="295"/>
      <c r="C22" s="295">
        <v>6.95</v>
      </c>
      <c r="D22" s="295"/>
      <c r="E22" s="295"/>
      <c r="F22" s="295"/>
      <c r="G22" s="295"/>
      <c r="H22" s="295">
        <v>12.6</v>
      </c>
      <c r="I22" s="295"/>
      <c r="J22" s="295"/>
      <c r="K22" s="295">
        <v>7.14</v>
      </c>
      <c r="L22" s="295"/>
      <c r="M22" s="295"/>
      <c r="N22" s="295">
        <v>0.48</v>
      </c>
    </row>
    <row r="23" spans="1:14" x14ac:dyDescent="0.2">
      <c r="A23" s="321" t="s">
        <v>4162</v>
      </c>
      <c r="B23" s="295"/>
      <c r="C23" s="295">
        <v>7.18</v>
      </c>
      <c r="D23" s="295"/>
      <c r="E23" s="295"/>
      <c r="F23" s="295"/>
      <c r="G23" s="295"/>
      <c r="H23" s="295">
        <v>3</v>
      </c>
      <c r="I23" s="295"/>
      <c r="J23" s="295"/>
      <c r="K23" s="295">
        <v>0.64</v>
      </c>
      <c r="L23" s="295"/>
      <c r="M23" s="295"/>
      <c r="N23" s="295">
        <v>0.38</v>
      </c>
    </row>
    <row r="24" spans="1:14" x14ac:dyDescent="0.2">
      <c r="A24" s="321" t="s">
        <v>4163</v>
      </c>
      <c r="B24" s="295"/>
      <c r="C24" s="295">
        <v>6.9</v>
      </c>
      <c r="D24" s="295"/>
      <c r="E24" s="295"/>
      <c r="F24" s="295"/>
      <c r="G24" s="295"/>
      <c r="H24" s="295">
        <v>2.56</v>
      </c>
      <c r="I24" s="295"/>
      <c r="J24" s="295"/>
      <c r="K24" s="295">
        <v>0.7</v>
      </c>
      <c r="L24" s="295"/>
      <c r="M24" s="295"/>
      <c r="N24" s="295">
        <v>0.66</v>
      </c>
    </row>
    <row r="26" spans="1:14" x14ac:dyDescent="0.2">
      <c r="A26" s="414" t="s">
        <v>4165</v>
      </c>
    </row>
    <row r="27" spans="1:14" x14ac:dyDescent="0.2">
      <c r="B27" s="298" t="s">
        <v>3947</v>
      </c>
      <c r="C27" s="298" t="s">
        <v>4152</v>
      </c>
      <c r="D27" s="298"/>
      <c r="E27" s="298" t="s">
        <v>3947</v>
      </c>
      <c r="F27" s="298" t="s">
        <v>4152</v>
      </c>
      <c r="G27" s="298"/>
      <c r="H27" s="298" t="s">
        <v>3947</v>
      </c>
      <c r="I27" s="298" t="s">
        <v>4152</v>
      </c>
    </row>
    <row r="28" spans="1:14" x14ac:dyDescent="0.2">
      <c r="A28" s="321" t="s">
        <v>4153</v>
      </c>
      <c r="B28" s="295">
        <v>7.73</v>
      </c>
      <c r="C28" s="295"/>
      <c r="D28" s="295"/>
      <c r="E28" s="295">
        <v>22.8</v>
      </c>
      <c r="F28" s="295"/>
      <c r="G28" s="295"/>
      <c r="H28" s="295">
        <v>7.99</v>
      </c>
      <c r="I28" s="295"/>
    </row>
    <row r="29" spans="1:14" x14ac:dyDescent="0.2">
      <c r="A29" s="321" t="s">
        <v>4154</v>
      </c>
      <c r="B29" s="295">
        <v>9.6199999999999992</v>
      </c>
      <c r="C29" s="295"/>
      <c r="D29" s="295"/>
      <c r="E29" s="295">
        <v>23.5</v>
      </c>
      <c r="F29" s="295"/>
      <c r="G29" s="295"/>
      <c r="H29" s="295">
        <v>4.2</v>
      </c>
      <c r="I29" s="295"/>
    </row>
    <row r="30" spans="1:14" x14ac:dyDescent="0.2">
      <c r="A30" s="321" t="s">
        <v>4155</v>
      </c>
      <c r="B30" s="295">
        <v>12.2</v>
      </c>
      <c r="C30" s="295"/>
      <c r="D30" s="295"/>
      <c r="E30" s="295">
        <v>29.9</v>
      </c>
      <c r="F30" s="295"/>
      <c r="G30" s="295"/>
      <c r="H30" s="295">
        <v>6.02</v>
      </c>
      <c r="I30" s="295"/>
    </row>
    <row r="31" spans="1:14" x14ac:dyDescent="0.2">
      <c r="A31" s="321" t="s">
        <v>4156</v>
      </c>
      <c r="B31" s="295">
        <v>16</v>
      </c>
      <c r="C31" s="295"/>
      <c r="D31" s="295"/>
      <c r="E31" s="295">
        <v>24.4</v>
      </c>
      <c r="F31" s="295"/>
      <c r="G31" s="295"/>
      <c r="H31" s="295">
        <v>4.8</v>
      </c>
      <c r="I31" s="295"/>
    </row>
    <row r="32" spans="1:14" x14ac:dyDescent="0.2">
      <c r="A32" s="321" t="s">
        <v>4157</v>
      </c>
      <c r="B32" s="295">
        <v>7.32</v>
      </c>
      <c r="C32" s="295"/>
      <c r="D32" s="295"/>
      <c r="E32" s="295">
        <v>26</v>
      </c>
      <c r="F32" s="295"/>
      <c r="G32" s="295"/>
      <c r="H32" s="295">
        <v>5.73</v>
      </c>
      <c r="I32" s="295"/>
    </row>
    <row r="33" spans="1:9" x14ac:dyDescent="0.2">
      <c r="A33" s="321" t="s">
        <v>4158</v>
      </c>
      <c r="B33" s="295">
        <v>11.8</v>
      </c>
      <c r="C33" s="295"/>
      <c r="D33" s="295"/>
      <c r="E33" s="295">
        <v>22</v>
      </c>
      <c r="F33" s="295"/>
      <c r="G33" s="295"/>
      <c r="H33" s="295">
        <v>6.39</v>
      </c>
      <c r="I33" s="295"/>
    </row>
    <row r="34" spans="1:9" x14ac:dyDescent="0.2">
      <c r="A34" s="321"/>
      <c r="B34" s="295"/>
      <c r="C34" s="295"/>
      <c r="D34" s="295"/>
      <c r="E34" s="295"/>
      <c r="F34" s="295"/>
      <c r="G34" s="295"/>
      <c r="H34" s="295"/>
      <c r="I34" s="295"/>
    </row>
    <row r="35" spans="1:9" x14ac:dyDescent="0.2">
      <c r="A35" s="321" t="s">
        <v>4159</v>
      </c>
      <c r="B35" s="295"/>
      <c r="C35" s="295">
        <v>8.65</v>
      </c>
      <c r="D35" s="295"/>
      <c r="E35" s="295"/>
      <c r="F35" s="295">
        <v>51.5</v>
      </c>
      <c r="G35" s="295"/>
      <c r="H35" s="295"/>
      <c r="I35" s="295">
        <v>27.1</v>
      </c>
    </row>
    <row r="36" spans="1:9" x14ac:dyDescent="0.2">
      <c r="A36" s="321" t="s">
        <v>4160</v>
      </c>
      <c r="B36" s="295"/>
      <c r="C36" s="295">
        <v>5.51</v>
      </c>
      <c r="D36" s="295"/>
      <c r="E36" s="295"/>
      <c r="F36" s="295">
        <v>69.5</v>
      </c>
      <c r="G36" s="295"/>
      <c r="H36" s="295"/>
      <c r="I36" s="295">
        <v>38.6</v>
      </c>
    </row>
    <row r="37" spans="1:9" x14ac:dyDescent="0.2">
      <c r="A37" s="321" t="s">
        <v>4161</v>
      </c>
      <c r="B37" s="295"/>
      <c r="C37" s="295">
        <v>10.9</v>
      </c>
      <c r="D37" s="295"/>
      <c r="E37" s="295"/>
      <c r="F37" s="295">
        <v>51</v>
      </c>
      <c r="G37" s="295"/>
      <c r="H37" s="295"/>
      <c r="I37" s="295">
        <v>18.399999999999999</v>
      </c>
    </row>
    <row r="38" spans="1:9" x14ac:dyDescent="0.2">
      <c r="A38" s="321" t="s">
        <v>4162</v>
      </c>
      <c r="B38" s="295"/>
      <c r="C38" s="295">
        <v>7.26</v>
      </c>
      <c r="D38" s="295"/>
      <c r="E38" s="295"/>
      <c r="F38" s="295">
        <v>65.099999999999994</v>
      </c>
      <c r="G38" s="295"/>
      <c r="H38" s="295"/>
      <c r="I38" s="295">
        <v>24.9</v>
      </c>
    </row>
    <row r="39" spans="1:9" x14ac:dyDescent="0.2">
      <c r="A39" s="321" t="s">
        <v>4163</v>
      </c>
      <c r="B39" s="295"/>
      <c r="C39" s="295">
        <v>8.09</v>
      </c>
      <c r="D39" s="295"/>
      <c r="E39" s="295"/>
      <c r="F39" s="295">
        <v>67.7</v>
      </c>
      <c r="G39" s="295"/>
      <c r="H39" s="295"/>
      <c r="I39" s="295">
        <v>29.3</v>
      </c>
    </row>
    <row r="41" spans="1:9" x14ac:dyDescent="0.2">
      <c r="A41" s="414" t="s">
        <v>4192</v>
      </c>
    </row>
    <row r="43" spans="1:9" x14ac:dyDescent="0.2">
      <c r="A43" s="321" t="s">
        <v>4166</v>
      </c>
      <c r="B43" s="295">
        <v>78.13</v>
      </c>
      <c r="C43" s="295"/>
      <c r="D43" s="295">
        <v>94.85</v>
      </c>
      <c r="E43" s="295"/>
    </row>
    <row r="44" spans="1:9" x14ac:dyDescent="0.2">
      <c r="A44" s="321" t="s">
        <v>4167</v>
      </c>
      <c r="B44" s="295">
        <v>79.58</v>
      </c>
      <c r="C44" s="295"/>
      <c r="D44" s="295">
        <v>91.9</v>
      </c>
      <c r="E44" s="295"/>
    </row>
    <row r="45" spans="1:9" x14ac:dyDescent="0.2">
      <c r="A45" s="321" t="s">
        <v>4168</v>
      </c>
      <c r="B45" s="295">
        <v>86.25</v>
      </c>
      <c r="C45" s="295"/>
      <c r="D45" s="295">
        <v>93.86</v>
      </c>
      <c r="E45" s="295"/>
    </row>
    <row r="46" spans="1:9" x14ac:dyDescent="0.2">
      <c r="A46" s="321" t="s">
        <v>4169</v>
      </c>
      <c r="B46" s="295">
        <v>75.760000000000005</v>
      </c>
      <c r="C46" s="295"/>
      <c r="D46" s="295">
        <v>87.77</v>
      </c>
      <c r="E46" s="295"/>
    </row>
    <row r="47" spans="1:9" x14ac:dyDescent="0.2">
      <c r="A47" s="321" t="s">
        <v>4170</v>
      </c>
      <c r="B47" s="295">
        <v>77.569999999999993</v>
      </c>
      <c r="C47" s="295"/>
      <c r="D47" s="295">
        <v>89.57</v>
      </c>
      <c r="E47" s="295"/>
    </row>
    <row r="48" spans="1:9" x14ac:dyDescent="0.2">
      <c r="A48" s="321" t="s">
        <v>4171</v>
      </c>
      <c r="B48" s="295">
        <v>77.64</v>
      </c>
      <c r="C48" s="295"/>
      <c r="D48" s="295">
        <v>82.55</v>
      </c>
      <c r="E48" s="295"/>
    </row>
    <row r="49" spans="1:5" x14ac:dyDescent="0.2">
      <c r="A49" s="321" t="s">
        <v>4172</v>
      </c>
      <c r="B49" s="295">
        <v>82.76</v>
      </c>
      <c r="C49" s="295"/>
      <c r="D49" s="295">
        <v>86.78</v>
      </c>
      <c r="E49" s="295"/>
    </row>
    <row r="50" spans="1:5" x14ac:dyDescent="0.2">
      <c r="A50" s="321" t="s">
        <v>4173</v>
      </c>
      <c r="B50" s="295">
        <v>80.31</v>
      </c>
      <c r="C50" s="295"/>
      <c r="D50" s="295">
        <v>87.88</v>
      </c>
      <c r="E50" s="295"/>
    </row>
    <row r="51" spans="1:5" x14ac:dyDescent="0.2">
      <c r="A51" s="321" t="s">
        <v>4174</v>
      </c>
      <c r="B51" s="295">
        <v>75.41</v>
      </c>
      <c r="C51" s="295"/>
      <c r="D51" s="295">
        <v>87.38</v>
      </c>
      <c r="E51" s="295"/>
    </row>
    <row r="52" spans="1:5" x14ac:dyDescent="0.2">
      <c r="A52" s="321" t="s">
        <v>4175</v>
      </c>
      <c r="B52" s="295">
        <v>83.15</v>
      </c>
      <c r="C52" s="295"/>
      <c r="D52" s="295">
        <v>93.71</v>
      </c>
      <c r="E52" s="295"/>
    </row>
    <row r="53" spans="1:5" x14ac:dyDescent="0.2">
      <c r="A53" s="321" t="s">
        <v>4176</v>
      </c>
      <c r="B53" s="295">
        <v>79.95</v>
      </c>
      <c r="C53" s="295"/>
      <c r="D53" s="295">
        <v>98.32</v>
      </c>
      <c r="E53" s="295"/>
    </row>
    <row r="54" spans="1:5" x14ac:dyDescent="0.2">
      <c r="A54" s="321"/>
      <c r="B54" s="295"/>
      <c r="C54" s="295"/>
      <c r="D54" s="295"/>
      <c r="E54" s="295"/>
    </row>
    <row r="55" spans="1:5" x14ac:dyDescent="0.2">
      <c r="A55" s="321"/>
      <c r="B55" s="295"/>
      <c r="C55" s="295"/>
      <c r="D55" s="295"/>
      <c r="E55" s="295"/>
    </row>
    <row r="56" spans="1:5" x14ac:dyDescent="0.2">
      <c r="A56" s="321" t="s">
        <v>4177</v>
      </c>
      <c r="B56" s="295"/>
      <c r="C56" s="295">
        <v>76.67</v>
      </c>
      <c r="D56" s="295"/>
      <c r="E56" s="295">
        <v>89.26</v>
      </c>
    </row>
    <row r="57" spans="1:5" x14ac:dyDescent="0.2">
      <c r="A57" s="321" t="s">
        <v>4178</v>
      </c>
      <c r="B57" s="295"/>
      <c r="C57" s="295">
        <v>69.13</v>
      </c>
      <c r="D57" s="295"/>
      <c r="E57" s="295"/>
    </row>
    <row r="58" spans="1:5" x14ac:dyDescent="0.2">
      <c r="A58" s="321" t="s">
        <v>4179</v>
      </c>
      <c r="B58" s="295"/>
      <c r="C58" s="295">
        <v>79.31</v>
      </c>
      <c r="D58" s="295"/>
      <c r="E58" s="295">
        <v>97.74</v>
      </c>
    </row>
    <row r="59" spans="1:5" x14ac:dyDescent="0.2">
      <c r="A59" s="321" t="s">
        <v>4180</v>
      </c>
      <c r="B59" s="295"/>
      <c r="C59" s="295">
        <v>68.16</v>
      </c>
      <c r="D59" s="295"/>
      <c r="E59" s="295">
        <v>75.8</v>
      </c>
    </row>
    <row r="60" spans="1:5" x14ac:dyDescent="0.2">
      <c r="A60" s="321" t="s">
        <v>4181</v>
      </c>
      <c r="B60" s="295"/>
      <c r="C60" s="295">
        <v>79.77</v>
      </c>
      <c r="D60" s="295"/>
      <c r="E60" s="295">
        <v>78.89</v>
      </c>
    </row>
    <row r="61" spans="1:5" x14ac:dyDescent="0.2">
      <c r="A61" s="321" t="s">
        <v>4182</v>
      </c>
      <c r="B61" s="295"/>
      <c r="C61" s="295">
        <v>63.47</v>
      </c>
      <c r="D61" s="295"/>
      <c r="E61" s="295">
        <v>69.78</v>
      </c>
    </row>
    <row r="62" spans="1:5" x14ac:dyDescent="0.2">
      <c r="A62" s="321" t="s">
        <v>4183</v>
      </c>
      <c r="B62" s="295"/>
      <c r="C62" s="295">
        <v>48.28</v>
      </c>
      <c r="D62" s="295"/>
      <c r="E62" s="295">
        <v>68.099999999999994</v>
      </c>
    </row>
    <row r="63" spans="1:5" x14ac:dyDescent="0.2">
      <c r="A63" s="321" t="s">
        <v>4184</v>
      </c>
      <c r="B63" s="295"/>
      <c r="C63" s="295">
        <v>50.99</v>
      </c>
      <c r="D63" s="295"/>
      <c r="E63" s="295">
        <v>61.46</v>
      </c>
    </row>
    <row r="64" spans="1:5" x14ac:dyDescent="0.2">
      <c r="A64" s="321" t="s">
        <v>4185</v>
      </c>
      <c r="B64" s="295"/>
      <c r="C64" s="295">
        <v>58.64</v>
      </c>
      <c r="D64" s="295"/>
      <c r="E64" s="295">
        <v>38.21</v>
      </c>
    </row>
    <row r="65" spans="1:5" x14ac:dyDescent="0.2">
      <c r="A65" s="321" t="s">
        <v>4186</v>
      </c>
      <c r="B65" s="295"/>
      <c r="C65" s="295">
        <v>82.93</v>
      </c>
      <c r="D65" s="295"/>
      <c r="E65" s="295">
        <v>78.5</v>
      </c>
    </row>
    <row r="66" spans="1:5" x14ac:dyDescent="0.2">
      <c r="A66" s="321" t="s">
        <v>4187</v>
      </c>
      <c r="B66" s="295"/>
      <c r="C66" s="295">
        <v>78.25</v>
      </c>
      <c r="D66" s="295"/>
      <c r="E66" s="295">
        <v>82.14</v>
      </c>
    </row>
    <row r="67" spans="1:5" x14ac:dyDescent="0.2">
      <c r="A67" s="321" t="s">
        <v>4188</v>
      </c>
      <c r="B67" s="295"/>
      <c r="C67" s="295">
        <v>80.19</v>
      </c>
      <c r="D67" s="295"/>
      <c r="E67" s="295">
        <v>73.97</v>
      </c>
    </row>
    <row r="68" spans="1:5" x14ac:dyDescent="0.2">
      <c r="A68" s="321" t="s">
        <v>4189</v>
      </c>
      <c r="B68" s="295"/>
      <c r="C68" s="295">
        <v>81.400000000000006</v>
      </c>
      <c r="D68" s="295"/>
      <c r="E68" s="295">
        <v>85.06</v>
      </c>
    </row>
    <row r="69" spans="1:5" x14ac:dyDescent="0.2">
      <c r="A69" s="321"/>
      <c r="B69" s="295"/>
      <c r="C69" s="295"/>
      <c r="D69" s="295"/>
      <c r="E69" s="295"/>
    </row>
    <row r="70" spans="1:5" x14ac:dyDescent="0.2">
      <c r="A70" s="414" t="s">
        <v>4193</v>
      </c>
      <c r="B70" s="295"/>
      <c r="C70" s="295"/>
      <c r="D70" s="295"/>
      <c r="E70" s="295"/>
    </row>
    <row r="71" spans="1:5" x14ac:dyDescent="0.2">
      <c r="A71" s="298"/>
      <c r="B71" s="298" t="s">
        <v>4190</v>
      </c>
      <c r="C71" s="298" t="s">
        <v>4190</v>
      </c>
      <c r="D71" s="298" t="s">
        <v>4191</v>
      </c>
      <c r="E71" s="298" t="s">
        <v>4191</v>
      </c>
    </row>
    <row r="72" spans="1:5" x14ac:dyDescent="0.2">
      <c r="A72" s="321" t="s">
        <v>4166</v>
      </c>
      <c r="B72" s="295">
        <v>18.600000000000001</v>
      </c>
      <c r="C72" s="295"/>
      <c r="D72" s="295">
        <v>5.98</v>
      </c>
      <c r="E72" s="295"/>
    </row>
    <row r="73" spans="1:5" x14ac:dyDescent="0.2">
      <c r="A73" s="321" t="s">
        <v>4167</v>
      </c>
      <c r="B73" s="295">
        <v>18.5</v>
      </c>
      <c r="C73" s="295"/>
      <c r="D73" s="295">
        <v>7.46</v>
      </c>
      <c r="E73" s="295"/>
    </row>
    <row r="74" spans="1:5" x14ac:dyDescent="0.2">
      <c r="A74" s="321" t="s">
        <v>4168</v>
      </c>
      <c r="B74" s="295">
        <v>9.57</v>
      </c>
      <c r="C74" s="295"/>
      <c r="D74" s="295">
        <v>19.600000000000001</v>
      </c>
      <c r="E74" s="295"/>
    </row>
    <row r="75" spans="1:5" x14ac:dyDescent="0.2">
      <c r="A75" s="321" t="s">
        <v>4169</v>
      </c>
      <c r="B75" s="295">
        <v>14.3</v>
      </c>
      <c r="C75" s="295"/>
      <c r="D75" s="295">
        <v>14.9</v>
      </c>
      <c r="E75" s="295"/>
    </row>
    <row r="76" spans="1:5" x14ac:dyDescent="0.2">
      <c r="A76" s="321" t="s">
        <v>4170</v>
      </c>
      <c r="B76" s="295">
        <v>11.1</v>
      </c>
      <c r="C76" s="295"/>
      <c r="D76" s="295">
        <v>9.4</v>
      </c>
      <c r="E76" s="295"/>
    </row>
    <row r="77" spans="1:5" x14ac:dyDescent="0.2">
      <c r="A77" s="321" t="s">
        <v>4171</v>
      </c>
      <c r="B77" s="295">
        <v>5</v>
      </c>
      <c r="C77" s="295"/>
      <c r="D77" s="295">
        <v>19.100000000000001</v>
      </c>
      <c r="E77" s="295"/>
    </row>
    <row r="78" spans="1:5" x14ac:dyDescent="0.2">
      <c r="A78" s="321" t="s">
        <v>4172</v>
      </c>
      <c r="B78" s="295">
        <v>4.6900000000000004</v>
      </c>
      <c r="C78" s="295"/>
      <c r="D78" s="295">
        <v>47.4</v>
      </c>
      <c r="E78" s="295"/>
    </row>
    <row r="79" spans="1:5" x14ac:dyDescent="0.2">
      <c r="A79" s="321" t="s">
        <v>4173</v>
      </c>
      <c r="B79" s="295">
        <v>16.899999999999999</v>
      </c>
      <c r="C79" s="295"/>
      <c r="D79" s="295">
        <v>20.2</v>
      </c>
      <c r="E79" s="295"/>
    </row>
    <row r="80" spans="1:5" x14ac:dyDescent="0.2">
      <c r="A80" s="321" t="s">
        <v>4174</v>
      </c>
      <c r="B80" s="295">
        <v>12.5</v>
      </c>
      <c r="C80" s="295"/>
      <c r="D80" s="295">
        <v>20.8</v>
      </c>
      <c r="E80" s="295"/>
    </row>
    <row r="81" spans="1:5" x14ac:dyDescent="0.2">
      <c r="A81" s="321" t="s">
        <v>4175</v>
      </c>
      <c r="B81" s="295">
        <v>8.86</v>
      </c>
      <c r="C81" s="295"/>
      <c r="D81" s="295">
        <v>17.5</v>
      </c>
      <c r="E81" s="295"/>
    </row>
    <row r="82" spans="1:5" x14ac:dyDescent="0.2">
      <c r="A82" s="321" t="s">
        <v>4176</v>
      </c>
      <c r="B82" s="295">
        <v>7.75</v>
      </c>
      <c r="C82" s="295"/>
      <c r="D82" s="295">
        <v>10.8</v>
      </c>
      <c r="E82" s="295"/>
    </row>
    <row r="83" spans="1:5" x14ac:dyDescent="0.2">
      <c r="A83" s="321"/>
      <c r="B83" s="295"/>
      <c r="C83" s="295"/>
      <c r="D83" s="295"/>
      <c r="E83" s="295"/>
    </row>
    <row r="84" spans="1:5" x14ac:dyDescent="0.2">
      <c r="A84" s="321"/>
      <c r="B84" s="295"/>
      <c r="C84" s="295"/>
      <c r="D84" s="295"/>
      <c r="E84" s="295"/>
    </row>
    <row r="85" spans="1:5" x14ac:dyDescent="0.2">
      <c r="A85" s="321" t="s">
        <v>4177</v>
      </c>
      <c r="B85" s="295"/>
      <c r="C85" s="295">
        <v>12.7</v>
      </c>
      <c r="D85" s="295"/>
      <c r="E85" s="295">
        <v>5.99</v>
      </c>
    </row>
    <row r="86" spans="1:5" x14ac:dyDescent="0.2">
      <c r="A86" s="321" t="s">
        <v>4178</v>
      </c>
      <c r="B86" s="295"/>
      <c r="C86" s="295">
        <v>20.9</v>
      </c>
      <c r="D86" s="295"/>
      <c r="E86" s="295">
        <v>7.65</v>
      </c>
    </row>
    <row r="87" spans="1:5" x14ac:dyDescent="0.2">
      <c r="A87" s="321" t="s">
        <v>4179</v>
      </c>
      <c r="B87" s="295"/>
      <c r="C87" s="295">
        <v>16.3</v>
      </c>
      <c r="D87" s="295"/>
      <c r="E87" s="295">
        <v>9.5500000000000007</v>
      </c>
    </row>
    <row r="88" spans="1:5" x14ac:dyDescent="0.2">
      <c r="A88" s="321" t="s">
        <v>4180</v>
      </c>
      <c r="B88" s="295"/>
      <c r="C88" s="295">
        <v>22.5</v>
      </c>
      <c r="D88" s="295"/>
      <c r="E88" s="295">
        <v>23.2</v>
      </c>
    </row>
    <row r="89" spans="1:5" x14ac:dyDescent="0.2">
      <c r="A89" s="321" t="s">
        <v>4181</v>
      </c>
      <c r="B89" s="295"/>
      <c r="C89" s="295">
        <v>13.9</v>
      </c>
      <c r="D89" s="295"/>
      <c r="E89" s="295">
        <v>30.6</v>
      </c>
    </row>
    <row r="90" spans="1:5" x14ac:dyDescent="0.2">
      <c r="A90" s="321" t="s">
        <v>4182</v>
      </c>
      <c r="B90" s="295"/>
      <c r="C90" s="295">
        <v>13.5</v>
      </c>
      <c r="D90" s="295"/>
      <c r="E90" s="295">
        <v>7.94</v>
      </c>
    </row>
    <row r="91" spans="1:5" x14ac:dyDescent="0.2">
      <c r="A91" s="321" t="s">
        <v>4183</v>
      </c>
      <c r="B91" s="295"/>
      <c r="C91" s="295">
        <v>34.200000000000003</v>
      </c>
      <c r="D91" s="295"/>
      <c r="E91" s="295">
        <v>13.3</v>
      </c>
    </row>
    <row r="92" spans="1:5" x14ac:dyDescent="0.2">
      <c r="A92" s="321" t="s">
        <v>4184</v>
      </c>
      <c r="B92" s="295"/>
      <c r="C92" s="295">
        <v>42.4</v>
      </c>
      <c r="D92" s="295"/>
      <c r="E92" s="295">
        <v>19.2</v>
      </c>
    </row>
    <row r="93" spans="1:5" x14ac:dyDescent="0.2">
      <c r="A93" s="321" t="s">
        <v>4185</v>
      </c>
      <c r="B93" s="295"/>
      <c r="C93" s="295">
        <v>25.3</v>
      </c>
      <c r="D93" s="295"/>
      <c r="E93" s="295">
        <v>38.200000000000003</v>
      </c>
    </row>
    <row r="94" spans="1:5" x14ac:dyDescent="0.2">
      <c r="A94" s="321" t="s">
        <v>4186</v>
      </c>
      <c r="B94" s="295"/>
      <c r="C94" s="295">
        <v>8.08</v>
      </c>
      <c r="D94" s="295"/>
      <c r="E94" s="295">
        <v>11.6</v>
      </c>
    </row>
    <row r="95" spans="1:5" x14ac:dyDescent="0.2">
      <c r="A95" s="321" t="s">
        <v>4187</v>
      </c>
      <c r="B95" s="295"/>
      <c r="C95" s="295">
        <v>8.06</v>
      </c>
      <c r="D95" s="295"/>
      <c r="E95" s="295">
        <v>13.8</v>
      </c>
    </row>
    <row r="96" spans="1:5" x14ac:dyDescent="0.2">
      <c r="A96" s="321" t="s">
        <v>4188</v>
      </c>
      <c r="B96" s="295"/>
      <c r="C96" s="295">
        <v>10</v>
      </c>
      <c r="D96" s="295"/>
      <c r="E96" s="295">
        <v>17.5</v>
      </c>
    </row>
    <row r="97" spans="1:5" x14ac:dyDescent="0.2">
      <c r="A97" s="321" t="s">
        <v>4189</v>
      </c>
      <c r="B97" s="295"/>
      <c r="C97" s="295">
        <v>11.8</v>
      </c>
      <c r="D97" s="295"/>
      <c r="E97" s="295">
        <v>18.7</v>
      </c>
    </row>
    <row r="101" spans="1:5" x14ac:dyDescent="0.2">
      <c r="A101" s="414" t="s">
        <v>4195</v>
      </c>
      <c r="B101" s="298" t="s">
        <v>4194</v>
      </c>
      <c r="C101" s="298" t="s">
        <v>328</v>
      </c>
    </row>
    <row r="102" spans="1:5" x14ac:dyDescent="0.2">
      <c r="A102" s="321" t="s">
        <v>4169</v>
      </c>
      <c r="B102" s="295">
        <v>34.4</v>
      </c>
      <c r="C102" s="295">
        <v>15.7</v>
      </c>
    </row>
    <row r="103" spans="1:5" x14ac:dyDescent="0.2">
      <c r="A103" s="321" t="s">
        <v>4170</v>
      </c>
      <c r="B103" s="295">
        <v>51.5</v>
      </c>
      <c r="C103" s="295">
        <v>13.3</v>
      </c>
    </row>
    <row r="104" spans="1:5" x14ac:dyDescent="0.2">
      <c r="A104" s="321" t="s">
        <v>4171</v>
      </c>
      <c r="B104" s="295">
        <v>36.700000000000003</v>
      </c>
      <c r="C104" s="295">
        <v>6.02</v>
      </c>
    </row>
    <row r="105" spans="1:5" x14ac:dyDescent="0.2">
      <c r="A105" s="321" t="s">
        <v>4172</v>
      </c>
      <c r="B105" s="295">
        <v>7.03</v>
      </c>
      <c r="C105" s="295">
        <v>2.5299999999999998</v>
      </c>
    </row>
    <row r="106" spans="1:5" x14ac:dyDescent="0.2">
      <c r="A106" s="321" t="s">
        <v>4173</v>
      </c>
      <c r="B106" s="295">
        <v>35.4</v>
      </c>
      <c r="C106" s="295">
        <v>14.9</v>
      </c>
    </row>
    <row r="107" spans="1:5" x14ac:dyDescent="0.2">
      <c r="A107" s="321" t="s">
        <v>4174</v>
      </c>
      <c r="B107" s="295">
        <v>59.2</v>
      </c>
      <c r="C107" s="295">
        <v>29.6</v>
      </c>
    </row>
    <row r="108" spans="1:5" x14ac:dyDescent="0.2">
      <c r="A108" s="321" t="s">
        <v>4175</v>
      </c>
      <c r="B108" s="295">
        <v>63.7</v>
      </c>
      <c r="C108" s="295">
        <v>24.8</v>
      </c>
    </row>
    <row r="109" spans="1:5" x14ac:dyDescent="0.2">
      <c r="A109" s="321" t="s">
        <v>4176</v>
      </c>
      <c r="B109" s="295">
        <v>47.5</v>
      </c>
      <c r="C109" s="295">
        <v>30.7</v>
      </c>
    </row>
    <row r="110" spans="1:5" x14ac:dyDescent="0.2">
      <c r="A110" s="321" t="s">
        <v>4166</v>
      </c>
      <c r="B110" s="295">
        <v>34.4</v>
      </c>
      <c r="C110" s="295">
        <v>20.9</v>
      </c>
    </row>
    <row r="111" spans="1:5" x14ac:dyDescent="0.2">
      <c r="A111" s="321" t="s">
        <v>4167</v>
      </c>
      <c r="B111" s="295">
        <v>68.8</v>
      </c>
      <c r="C111" s="295">
        <v>26.7</v>
      </c>
    </row>
    <row r="112" spans="1:5" x14ac:dyDescent="0.2">
      <c r="A112" s="321" t="s">
        <v>4168</v>
      </c>
      <c r="B112" s="295">
        <v>47.2</v>
      </c>
      <c r="C112" s="295">
        <v>7.1</v>
      </c>
    </row>
    <row r="113" spans="1:7" x14ac:dyDescent="0.2">
      <c r="A113" s="321"/>
      <c r="B113" s="295"/>
      <c r="C113" s="295"/>
    </row>
    <row r="114" spans="1:7" x14ac:dyDescent="0.2">
      <c r="A114" s="321"/>
      <c r="B114" s="295"/>
      <c r="C114" s="295"/>
    </row>
    <row r="115" spans="1:7" x14ac:dyDescent="0.2">
      <c r="A115" s="414" t="s">
        <v>4200</v>
      </c>
      <c r="B115" s="413" t="s">
        <v>4196</v>
      </c>
      <c r="C115" s="413"/>
      <c r="D115" s="413"/>
      <c r="E115" s="413" t="s">
        <v>4197</v>
      </c>
      <c r="F115" s="413"/>
      <c r="G115" s="413"/>
    </row>
    <row r="116" spans="1:7" x14ac:dyDescent="0.2">
      <c r="A116" s="321" t="s">
        <v>4198</v>
      </c>
      <c r="B116" s="295">
        <v>73.400000000000006</v>
      </c>
      <c r="C116" s="295">
        <v>50.3</v>
      </c>
      <c r="D116" s="295">
        <v>36.5</v>
      </c>
      <c r="E116" s="295">
        <v>20.9</v>
      </c>
      <c r="F116" s="295">
        <v>14.9</v>
      </c>
      <c r="G116" s="295">
        <v>15.8</v>
      </c>
    </row>
    <row r="117" spans="1:7" x14ac:dyDescent="0.2">
      <c r="A117" s="321" t="s">
        <v>4199</v>
      </c>
      <c r="B117" s="295">
        <v>47.8</v>
      </c>
      <c r="C117" s="295">
        <v>42.5</v>
      </c>
      <c r="D117" s="295">
        <v>42.1</v>
      </c>
      <c r="E117" s="295">
        <v>17.2</v>
      </c>
      <c r="F117" s="295">
        <v>16.7</v>
      </c>
      <c r="G117" s="295">
        <v>21.4</v>
      </c>
    </row>
    <row r="118" spans="1:7" x14ac:dyDescent="0.2">
      <c r="A118" s="321"/>
      <c r="B118" s="295"/>
      <c r="C118" s="295"/>
      <c r="D118" s="295"/>
      <c r="E118" s="295"/>
      <c r="F118" s="295"/>
      <c r="G118" s="295"/>
    </row>
    <row r="119" spans="1:7" x14ac:dyDescent="0.2">
      <c r="A119" s="321"/>
      <c r="B119" s="295"/>
      <c r="C119" s="295"/>
      <c r="D119" s="295"/>
      <c r="E119" s="295"/>
      <c r="F119" s="295"/>
      <c r="G119" s="295"/>
    </row>
    <row r="120" spans="1:7" x14ac:dyDescent="0.2">
      <c r="A120" s="321"/>
      <c r="B120" s="295"/>
      <c r="C120" s="295"/>
      <c r="D120" s="295"/>
      <c r="E120" s="295"/>
      <c r="F120" s="295"/>
      <c r="G120" s="295"/>
    </row>
    <row r="121" spans="1:7" x14ac:dyDescent="0.2">
      <c r="A121" s="321"/>
      <c r="B121" s="295"/>
      <c r="C121" s="295"/>
      <c r="D121" s="295"/>
      <c r="E121" s="295"/>
      <c r="F121" s="295"/>
      <c r="G121" s="295"/>
    </row>
    <row r="122" spans="1:7" x14ac:dyDescent="0.2">
      <c r="A122" s="321"/>
      <c r="B122" s="295"/>
      <c r="C122" s="295"/>
      <c r="D122" s="295"/>
      <c r="E122" s="295"/>
      <c r="F122" s="295"/>
      <c r="G122" s="295"/>
    </row>
    <row r="123" spans="1:7" x14ac:dyDescent="0.2">
      <c r="A123" s="321"/>
      <c r="B123" s="295"/>
      <c r="C123" s="295"/>
      <c r="D123" s="295"/>
      <c r="E123" s="295"/>
      <c r="F123" s="295"/>
      <c r="G123" s="295"/>
    </row>
    <row r="124" spans="1:7" x14ac:dyDescent="0.2">
      <c r="A124" s="321"/>
      <c r="B124" s="295"/>
      <c r="C124" s="295"/>
      <c r="D124" s="295"/>
      <c r="E124" s="295"/>
      <c r="F124" s="295"/>
      <c r="G124" s="295"/>
    </row>
  </sheetData>
  <mergeCells count="4">
    <mergeCell ref="B1:G1"/>
    <mergeCell ref="H1:M1"/>
    <mergeCell ref="B115:D115"/>
    <mergeCell ref="E115:G11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A43D3-52E1-3745-85A1-CB50C5782DA0}">
  <dimension ref="A1:S36"/>
  <sheetViews>
    <sheetView workbookViewId="0">
      <selection activeCell="L34" sqref="L34"/>
    </sheetView>
  </sheetViews>
  <sheetFormatPr baseColWidth="10" defaultRowHeight="16" x14ac:dyDescent="0.2"/>
  <sheetData>
    <row r="1" spans="1:19" x14ac:dyDescent="0.2">
      <c r="A1" s="414" t="s">
        <v>4201</v>
      </c>
      <c r="B1" t="s">
        <v>3947</v>
      </c>
      <c r="E1" s="201" t="s">
        <v>329</v>
      </c>
      <c r="F1" s="201"/>
      <c r="G1" s="201"/>
      <c r="H1" s="201"/>
      <c r="I1" s="201"/>
      <c r="J1" s="201"/>
      <c r="K1" s="201"/>
      <c r="L1" s="201"/>
      <c r="M1" s="201"/>
      <c r="N1" s="201"/>
      <c r="O1" s="201" t="s">
        <v>330</v>
      </c>
      <c r="P1" s="201"/>
    </row>
    <row r="2" spans="1:19" x14ac:dyDescent="0.2">
      <c r="A2" s="298" t="s">
        <v>3998</v>
      </c>
      <c r="B2" s="413" t="s">
        <v>1</v>
      </c>
      <c r="C2" s="413"/>
      <c r="D2" s="413"/>
      <c r="E2" s="413"/>
      <c r="F2" s="413" t="s">
        <v>3999</v>
      </c>
      <c r="G2" s="413"/>
      <c r="H2" s="413"/>
      <c r="I2" s="413"/>
      <c r="K2" s="298" t="s">
        <v>3998</v>
      </c>
      <c r="L2" s="413" t="s">
        <v>1</v>
      </c>
      <c r="M2" s="413"/>
      <c r="N2" s="413"/>
      <c r="O2" s="413"/>
      <c r="P2" s="413" t="s">
        <v>3999</v>
      </c>
      <c r="Q2" s="413"/>
      <c r="R2" s="413"/>
      <c r="S2" s="413"/>
    </row>
    <row r="3" spans="1:19" x14ac:dyDescent="0.2">
      <c r="A3" s="295">
        <v>-1</v>
      </c>
      <c r="B3" s="295">
        <v>43.4</v>
      </c>
      <c r="C3" s="295">
        <v>62.7</v>
      </c>
      <c r="D3" s="295">
        <v>55.5</v>
      </c>
      <c r="E3" s="295">
        <v>51.9</v>
      </c>
      <c r="F3" s="295">
        <v>50.1</v>
      </c>
      <c r="G3" s="295">
        <v>54.6</v>
      </c>
      <c r="H3" s="295">
        <v>57.3</v>
      </c>
      <c r="I3" s="295">
        <v>72.599999999999994</v>
      </c>
      <c r="K3" s="295">
        <v>-1</v>
      </c>
      <c r="L3" s="295">
        <v>93.1</v>
      </c>
      <c r="M3" s="295">
        <v>97.5</v>
      </c>
      <c r="N3" s="295">
        <v>88.6</v>
      </c>
      <c r="O3" s="295">
        <v>85.6</v>
      </c>
      <c r="P3" s="295">
        <v>96.6</v>
      </c>
      <c r="Q3" s="295">
        <v>98.8</v>
      </c>
      <c r="R3" s="295">
        <v>83.2</v>
      </c>
      <c r="S3" s="295">
        <v>93.7</v>
      </c>
    </row>
    <row r="4" spans="1:19" x14ac:dyDescent="0.2">
      <c r="A4" s="295">
        <v>0</v>
      </c>
      <c r="B4" s="295">
        <v>39.200000000000003</v>
      </c>
      <c r="C4" s="295">
        <v>56.5</v>
      </c>
      <c r="D4" s="295">
        <v>37.1</v>
      </c>
      <c r="E4" s="295">
        <v>45.5</v>
      </c>
      <c r="F4" s="295">
        <v>2.1999999999999999E-2</v>
      </c>
      <c r="G4" s="295">
        <v>1.9E-2</v>
      </c>
      <c r="H4" s="295">
        <v>1.7000000000000001E-2</v>
      </c>
      <c r="I4" s="295">
        <v>0</v>
      </c>
      <c r="K4" s="295">
        <v>0</v>
      </c>
      <c r="L4" s="295">
        <v>93.5</v>
      </c>
      <c r="M4" s="295">
        <v>92.4</v>
      </c>
      <c r="N4" s="295">
        <v>92.5</v>
      </c>
      <c r="O4" s="295">
        <v>83.8</v>
      </c>
      <c r="P4" s="295">
        <v>5.5E-2</v>
      </c>
      <c r="Q4" s="295">
        <v>2.5000000000000001E-2</v>
      </c>
      <c r="R4" s="295">
        <v>5.3999999999999999E-2</v>
      </c>
      <c r="S4" s="295">
        <v>0</v>
      </c>
    </row>
    <row r="5" spans="1:19" x14ac:dyDescent="0.2">
      <c r="A5" s="295">
        <v>1</v>
      </c>
      <c r="B5" s="295">
        <v>22.7</v>
      </c>
      <c r="C5" s="295">
        <v>54</v>
      </c>
      <c r="D5" s="295">
        <v>23.3</v>
      </c>
      <c r="E5" s="295">
        <v>32.5</v>
      </c>
      <c r="F5" s="295">
        <v>5.0000000000000001E-4</v>
      </c>
      <c r="G5" s="295">
        <v>2.3E-2</v>
      </c>
      <c r="H5" s="295">
        <v>0</v>
      </c>
      <c r="I5" s="295">
        <v>2.1000000000000001E-2</v>
      </c>
      <c r="K5" s="295">
        <v>1</v>
      </c>
      <c r="L5" s="295">
        <v>92.7</v>
      </c>
      <c r="M5" s="295">
        <v>94.2</v>
      </c>
      <c r="N5" s="295">
        <v>92</v>
      </c>
      <c r="O5" s="295">
        <v>96.1</v>
      </c>
      <c r="P5" s="295">
        <v>6.1999999999999998E-3</v>
      </c>
      <c r="Q5" s="295">
        <v>8.3000000000000004E-2</v>
      </c>
      <c r="R5" s="295">
        <v>0.06</v>
      </c>
      <c r="S5" s="295">
        <v>5.0000000000000001E-3</v>
      </c>
    </row>
    <row r="6" spans="1:19" x14ac:dyDescent="0.2">
      <c r="A6" s="295">
        <v>2</v>
      </c>
      <c r="B6" s="295"/>
      <c r="C6" s="295">
        <v>31</v>
      </c>
      <c r="D6" s="295">
        <v>26.4</v>
      </c>
      <c r="E6" s="295">
        <v>21.1</v>
      </c>
      <c r="F6" s="295"/>
      <c r="G6" s="295">
        <v>0</v>
      </c>
      <c r="H6" s="295">
        <v>1.7999999999999999E-2</v>
      </c>
      <c r="I6" s="295">
        <v>4.2999999999999997E-2</v>
      </c>
      <c r="K6" s="295">
        <v>2</v>
      </c>
      <c r="L6" s="295"/>
      <c r="M6" s="295">
        <v>98.6</v>
      </c>
      <c r="N6" s="295">
        <v>99</v>
      </c>
      <c r="O6" s="295">
        <v>96.9</v>
      </c>
      <c r="P6" s="295"/>
      <c r="Q6" s="295">
        <v>3.6900000000000001E-3</v>
      </c>
      <c r="R6" s="295">
        <v>3.1E-2</v>
      </c>
      <c r="S6" s="295">
        <v>8.2000000000000003E-2</v>
      </c>
    </row>
    <row r="7" spans="1:19" x14ac:dyDescent="0.2">
      <c r="A7" s="295">
        <v>3</v>
      </c>
      <c r="B7" s="295">
        <v>51.7</v>
      </c>
      <c r="C7" s="295">
        <v>51</v>
      </c>
      <c r="D7" s="295">
        <v>57.3</v>
      </c>
      <c r="E7" s="295">
        <v>55.9</v>
      </c>
      <c r="F7" s="295">
        <v>8.66</v>
      </c>
      <c r="G7" s="295">
        <v>9.6000000000000002E-2</v>
      </c>
      <c r="H7" s="295">
        <v>0.12</v>
      </c>
      <c r="I7" s="295">
        <v>0.33</v>
      </c>
      <c r="K7" s="295">
        <v>3</v>
      </c>
      <c r="L7" s="295">
        <v>91.5</v>
      </c>
      <c r="M7" s="295">
        <v>77.8</v>
      </c>
      <c r="N7" s="295">
        <v>73.8</v>
      </c>
      <c r="O7" s="295">
        <v>74.900000000000006</v>
      </c>
      <c r="P7" s="295">
        <v>3.5999999999999997E-2</v>
      </c>
      <c r="Q7" s="295">
        <v>1.24E-3</v>
      </c>
      <c r="R7" s="295">
        <v>3.0100000000000001E-3</v>
      </c>
      <c r="S7" s="295">
        <v>0</v>
      </c>
    </row>
    <row r="8" spans="1:19" x14ac:dyDescent="0.2">
      <c r="A8" s="295"/>
      <c r="B8" s="295"/>
      <c r="C8" s="295"/>
      <c r="D8" s="295"/>
      <c r="E8" s="295"/>
      <c r="F8" s="295"/>
      <c r="G8" s="295"/>
      <c r="H8" s="295"/>
      <c r="I8" s="295"/>
      <c r="K8" s="295"/>
      <c r="L8" s="295"/>
      <c r="M8" s="295"/>
      <c r="N8" s="295"/>
      <c r="O8" s="295"/>
      <c r="P8" s="295"/>
      <c r="Q8" s="295"/>
      <c r="R8" s="295"/>
      <c r="S8" s="295"/>
    </row>
    <row r="9" spans="1:19" x14ac:dyDescent="0.2">
      <c r="A9" s="295" t="s">
        <v>149</v>
      </c>
      <c r="B9" s="295"/>
      <c r="C9" s="295"/>
      <c r="D9" s="295"/>
      <c r="E9" s="295"/>
      <c r="F9" s="295"/>
      <c r="G9" s="295"/>
      <c r="H9" s="295"/>
      <c r="I9" s="295"/>
      <c r="K9" s="295"/>
      <c r="L9" s="295"/>
      <c r="M9" s="295"/>
      <c r="N9" s="295"/>
      <c r="O9" s="295"/>
      <c r="P9" s="295"/>
      <c r="Q9" s="295"/>
      <c r="R9" s="295"/>
      <c r="S9" s="295"/>
    </row>
    <row r="10" spans="1:19" x14ac:dyDescent="0.2">
      <c r="A10" s="298" t="s">
        <v>3998</v>
      </c>
      <c r="B10" s="413" t="s">
        <v>1</v>
      </c>
      <c r="C10" s="413"/>
      <c r="D10" s="413"/>
      <c r="E10" s="413"/>
      <c r="F10" s="413" t="s">
        <v>3999</v>
      </c>
      <c r="G10" s="413"/>
      <c r="H10" s="413"/>
      <c r="I10" s="413"/>
      <c r="K10" s="298" t="s">
        <v>3998</v>
      </c>
      <c r="L10" s="413" t="s">
        <v>1</v>
      </c>
      <c r="M10" s="413"/>
      <c r="N10" s="413"/>
      <c r="O10" s="413"/>
      <c r="P10" s="413" t="s">
        <v>3999</v>
      </c>
      <c r="Q10" s="413"/>
      <c r="R10" s="413"/>
      <c r="S10" s="413"/>
    </row>
    <row r="11" spans="1:19" x14ac:dyDescent="0.2">
      <c r="A11" s="295">
        <v>-1</v>
      </c>
      <c r="B11" s="295">
        <v>75.900000000000006</v>
      </c>
      <c r="C11" s="295">
        <v>64</v>
      </c>
      <c r="D11" s="295">
        <v>91.3</v>
      </c>
      <c r="E11" s="295">
        <v>91.6</v>
      </c>
      <c r="F11" s="295">
        <v>67.900000000000006</v>
      </c>
      <c r="G11" s="295">
        <v>71.900000000000006</v>
      </c>
      <c r="H11" s="295">
        <v>78.8</v>
      </c>
      <c r="I11" s="295">
        <v>89.4</v>
      </c>
      <c r="K11" s="295">
        <v>-1</v>
      </c>
      <c r="L11" s="295">
        <v>98.1</v>
      </c>
      <c r="M11" s="295">
        <v>93.6</v>
      </c>
      <c r="N11" s="295">
        <v>90.6</v>
      </c>
      <c r="O11" s="295">
        <v>86.6</v>
      </c>
      <c r="P11" s="295">
        <v>100</v>
      </c>
      <c r="Q11" s="295">
        <v>98</v>
      </c>
      <c r="R11" s="295">
        <v>79.400000000000006</v>
      </c>
      <c r="S11" s="295">
        <v>87</v>
      </c>
    </row>
    <row r="12" spans="1:19" x14ac:dyDescent="0.2">
      <c r="A12" s="295">
        <v>0</v>
      </c>
      <c r="B12" s="295">
        <v>71.5</v>
      </c>
      <c r="C12" s="295">
        <v>71.099999999999994</v>
      </c>
      <c r="D12" s="295">
        <v>86.7</v>
      </c>
      <c r="E12" s="295">
        <v>92.2</v>
      </c>
      <c r="F12" s="295">
        <v>0.27</v>
      </c>
      <c r="G12" s="295">
        <v>0.25</v>
      </c>
      <c r="H12" s="295">
        <v>0.59</v>
      </c>
      <c r="I12" s="295">
        <v>1.43</v>
      </c>
      <c r="K12" s="295">
        <v>0</v>
      </c>
      <c r="L12" s="295">
        <v>99.2</v>
      </c>
      <c r="M12" s="295">
        <v>98.7</v>
      </c>
      <c r="N12" s="295">
        <v>91.2</v>
      </c>
      <c r="O12" s="295">
        <v>89.3</v>
      </c>
      <c r="P12" s="295">
        <v>8.7999999999999995E-2</v>
      </c>
      <c r="Q12" s="295">
        <v>0.13</v>
      </c>
      <c r="R12" s="295">
        <v>0.73</v>
      </c>
      <c r="S12" s="295">
        <v>0</v>
      </c>
    </row>
    <row r="13" spans="1:19" x14ac:dyDescent="0.2">
      <c r="A13" s="295">
        <v>1</v>
      </c>
      <c r="B13" s="295">
        <v>40.200000000000003</v>
      </c>
      <c r="C13" s="295">
        <v>42.7</v>
      </c>
      <c r="D13" s="295">
        <v>59.5</v>
      </c>
      <c r="E13" s="295">
        <v>75.2</v>
      </c>
      <c r="F13" s="295">
        <v>0</v>
      </c>
      <c r="G13" s="295">
        <v>0</v>
      </c>
      <c r="H13" s="295">
        <v>0</v>
      </c>
      <c r="I13" s="295">
        <v>0.59</v>
      </c>
      <c r="K13" s="295">
        <v>1</v>
      </c>
      <c r="L13" s="295">
        <v>98.1</v>
      </c>
      <c r="M13" s="295">
        <v>86.5</v>
      </c>
      <c r="N13" s="295">
        <v>100</v>
      </c>
      <c r="O13" s="295">
        <v>95.4</v>
      </c>
      <c r="P13" s="295">
        <v>0.18</v>
      </c>
      <c r="Q13" s="295">
        <v>7.8E-2</v>
      </c>
      <c r="R13" s="295">
        <v>0</v>
      </c>
      <c r="S13" s="295">
        <v>0</v>
      </c>
    </row>
    <row r="14" spans="1:19" x14ac:dyDescent="0.2">
      <c r="A14" s="295">
        <v>2</v>
      </c>
      <c r="B14" s="295"/>
      <c r="C14" s="295">
        <v>42</v>
      </c>
      <c r="D14" s="295">
        <v>54.8</v>
      </c>
      <c r="E14" s="295">
        <v>73.599999999999994</v>
      </c>
      <c r="F14" s="295"/>
      <c r="G14" s="295">
        <v>0</v>
      </c>
      <c r="H14" s="295">
        <v>0.42</v>
      </c>
      <c r="I14" s="295">
        <v>0</v>
      </c>
      <c r="K14" s="295">
        <v>2</v>
      </c>
      <c r="L14" s="295"/>
      <c r="M14" s="295">
        <v>98.1</v>
      </c>
      <c r="N14" s="295">
        <v>98.7</v>
      </c>
      <c r="O14" s="295">
        <v>99.7</v>
      </c>
      <c r="P14" s="295"/>
      <c r="Q14" s="295">
        <v>0</v>
      </c>
      <c r="R14" s="295">
        <v>2.0099999999999998</v>
      </c>
      <c r="S14" s="295">
        <v>0</v>
      </c>
    </row>
    <row r="15" spans="1:19" x14ac:dyDescent="0.2">
      <c r="A15" s="295">
        <v>3</v>
      </c>
      <c r="B15" s="295">
        <v>81.5</v>
      </c>
      <c r="C15" s="295">
        <v>58.1</v>
      </c>
      <c r="D15" s="295">
        <v>85.9</v>
      </c>
      <c r="E15" s="295">
        <v>66.3</v>
      </c>
      <c r="F15" s="295">
        <v>6.02</v>
      </c>
      <c r="G15" s="295">
        <v>3.03</v>
      </c>
      <c r="H15" s="295">
        <v>0.63</v>
      </c>
      <c r="I15" s="295">
        <v>2.86</v>
      </c>
      <c r="K15" s="295">
        <v>3</v>
      </c>
      <c r="L15" s="295">
        <v>96.6</v>
      </c>
      <c r="M15" s="295">
        <v>87.4</v>
      </c>
      <c r="N15" s="295">
        <v>86.5</v>
      </c>
      <c r="O15" s="295">
        <v>88.9</v>
      </c>
      <c r="P15" s="295">
        <v>0</v>
      </c>
      <c r="Q15" s="295">
        <v>0</v>
      </c>
      <c r="R15" s="295">
        <v>0.18</v>
      </c>
      <c r="S15" s="295">
        <v>0</v>
      </c>
    </row>
    <row r="16" spans="1:19" x14ac:dyDescent="0.2">
      <c r="A16" s="295"/>
      <c r="B16" s="295"/>
      <c r="C16" s="295"/>
      <c r="D16" s="295"/>
      <c r="E16" s="295"/>
      <c r="F16" s="295"/>
      <c r="G16" s="295"/>
      <c r="H16" s="295"/>
      <c r="I16" s="295"/>
      <c r="K16" s="295"/>
      <c r="L16" s="295"/>
      <c r="M16" s="295"/>
      <c r="N16" s="295"/>
      <c r="O16" s="295"/>
      <c r="P16" s="295"/>
      <c r="Q16" s="295"/>
      <c r="R16" s="295"/>
      <c r="S16" s="295"/>
    </row>
    <row r="17" spans="1:9" x14ac:dyDescent="0.2">
      <c r="A17" s="414" t="s">
        <v>4202</v>
      </c>
      <c r="B17" t="s">
        <v>4203</v>
      </c>
    </row>
    <row r="18" spans="1:9" x14ac:dyDescent="0.2">
      <c r="A18" s="298" t="s">
        <v>3998</v>
      </c>
      <c r="B18" s="413" t="s">
        <v>1</v>
      </c>
      <c r="C18" s="413"/>
      <c r="D18" s="413"/>
      <c r="E18" s="413"/>
      <c r="F18" s="413" t="s">
        <v>3999</v>
      </c>
      <c r="G18" s="413"/>
      <c r="H18" s="413"/>
      <c r="I18" s="413"/>
    </row>
    <row r="19" spans="1:9" x14ac:dyDescent="0.2">
      <c r="A19" s="295">
        <v>0</v>
      </c>
      <c r="B19" s="295">
        <v>166</v>
      </c>
      <c r="C19" s="295">
        <v>88</v>
      </c>
      <c r="D19" s="295">
        <v>22</v>
      </c>
      <c r="E19" s="295">
        <v>430</v>
      </c>
      <c r="F19" s="295">
        <v>886</v>
      </c>
      <c r="G19" s="295">
        <v>824</v>
      </c>
      <c r="H19" s="295">
        <v>1254</v>
      </c>
      <c r="I19" s="295">
        <v>929</v>
      </c>
    </row>
    <row r="20" spans="1:9" x14ac:dyDescent="0.2">
      <c r="A20" s="295">
        <v>1</v>
      </c>
      <c r="B20" s="295">
        <v>90</v>
      </c>
      <c r="C20" s="295">
        <v>24</v>
      </c>
      <c r="D20" s="295">
        <v>80</v>
      </c>
      <c r="E20" s="295">
        <v>412</v>
      </c>
      <c r="F20" s="295">
        <v>355</v>
      </c>
      <c r="G20" s="295">
        <v>490</v>
      </c>
      <c r="H20" s="295">
        <v>473</v>
      </c>
      <c r="I20" s="295">
        <v>557</v>
      </c>
    </row>
    <row r="21" spans="1:9" x14ac:dyDescent="0.2">
      <c r="A21" s="295">
        <v>2</v>
      </c>
      <c r="B21" s="295">
        <v>66</v>
      </c>
      <c r="C21" s="295">
        <v>1791</v>
      </c>
      <c r="D21" s="295">
        <v>581</v>
      </c>
      <c r="E21" s="295"/>
      <c r="F21" s="295">
        <v>1799</v>
      </c>
      <c r="G21" s="295">
        <v>1516</v>
      </c>
      <c r="H21" s="295">
        <v>3050</v>
      </c>
      <c r="I21" s="295"/>
    </row>
    <row r="22" spans="1:9" x14ac:dyDescent="0.2">
      <c r="A22" s="295"/>
      <c r="B22" s="295"/>
      <c r="C22" s="295"/>
      <c r="D22" s="295"/>
      <c r="E22" s="295"/>
      <c r="F22" s="295"/>
      <c r="G22" s="295"/>
      <c r="H22" s="295"/>
      <c r="I22" s="295"/>
    </row>
    <row r="23" spans="1:9" x14ac:dyDescent="0.2">
      <c r="A23" s="414" t="s">
        <v>4202</v>
      </c>
      <c r="B23" s="295" t="s">
        <v>4204</v>
      </c>
      <c r="C23" s="295"/>
      <c r="D23" s="295"/>
      <c r="E23" s="295"/>
      <c r="F23" s="295"/>
      <c r="G23" s="295"/>
      <c r="H23" s="295"/>
      <c r="I23" s="295"/>
    </row>
    <row r="24" spans="1:9" x14ac:dyDescent="0.2">
      <c r="A24" s="298" t="s">
        <v>3998</v>
      </c>
      <c r="B24" s="413" t="s">
        <v>1</v>
      </c>
      <c r="C24" s="413"/>
      <c r="D24" s="413"/>
      <c r="E24" s="413"/>
      <c r="F24" s="413" t="s">
        <v>3999</v>
      </c>
      <c r="G24" s="413"/>
      <c r="H24" s="413"/>
      <c r="I24" s="413"/>
    </row>
    <row r="25" spans="1:9" x14ac:dyDescent="0.2">
      <c r="A25" s="295">
        <v>-1</v>
      </c>
      <c r="B25" s="295">
        <v>1.4</v>
      </c>
      <c r="C25" s="295">
        <v>2.56</v>
      </c>
      <c r="D25" s="295">
        <v>0.6</v>
      </c>
      <c r="E25" s="295">
        <v>1.24</v>
      </c>
      <c r="F25" s="295">
        <v>1.55</v>
      </c>
      <c r="G25" s="295">
        <v>3.06</v>
      </c>
      <c r="H25" s="295">
        <v>2.06</v>
      </c>
      <c r="I25" s="295">
        <v>1.63</v>
      </c>
    </row>
    <row r="26" spans="1:9" x14ac:dyDescent="0.2">
      <c r="A26" s="295">
        <v>0</v>
      </c>
      <c r="B26" s="295">
        <v>2.2599999999999998</v>
      </c>
      <c r="C26" s="295">
        <v>0.65</v>
      </c>
      <c r="D26" s="295">
        <v>0.39</v>
      </c>
      <c r="E26" s="295">
        <v>2.11</v>
      </c>
      <c r="F26" s="295">
        <v>4.04</v>
      </c>
      <c r="G26" s="295">
        <v>1.42</v>
      </c>
      <c r="H26" s="295">
        <v>2.16</v>
      </c>
      <c r="I26" s="295">
        <v>1.34</v>
      </c>
    </row>
    <row r="27" spans="1:9" x14ac:dyDescent="0.2">
      <c r="A27" s="295">
        <v>1</v>
      </c>
      <c r="B27" s="295">
        <v>0.41</v>
      </c>
      <c r="C27" s="295">
        <v>0.28999999999999998</v>
      </c>
      <c r="D27" s="295">
        <v>0.78</v>
      </c>
      <c r="E27" s="295">
        <v>1.42</v>
      </c>
      <c r="F27" s="295">
        <v>2.5</v>
      </c>
      <c r="G27" s="295">
        <v>1.29</v>
      </c>
      <c r="H27" s="295">
        <v>0.9</v>
      </c>
      <c r="I27" s="295">
        <v>1.47</v>
      </c>
    </row>
    <row r="28" spans="1:9" x14ac:dyDescent="0.2">
      <c r="A28" s="295">
        <v>2</v>
      </c>
      <c r="B28" s="295">
        <v>1.1299999999999999</v>
      </c>
      <c r="C28" s="295">
        <v>1.41</v>
      </c>
      <c r="D28" s="295">
        <v>1.45</v>
      </c>
      <c r="E28" s="295"/>
      <c r="F28" s="295">
        <v>3.47</v>
      </c>
      <c r="G28" s="295">
        <v>1.76</v>
      </c>
      <c r="H28" s="295">
        <v>3.45</v>
      </c>
      <c r="I28" s="295"/>
    </row>
    <row r="30" spans="1:9" x14ac:dyDescent="0.2">
      <c r="A30" s="414" t="s">
        <v>4202</v>
      </c>
      <c r="B30" s="295" t="s">
        <v>4205</v>
      </c>
    </row>
    <row r="31" spans="1:9" x14ac:dyDescent="0.2">
      <c r="A31" s="298" t="s">
        <v>3998</v>
      </c>
      <c r="B31" s="413" t="s">
        <v>1</v>
      </c>
      <c r="C31" s="413"/>
      <c r="D31" s="413"/>
      <c r="E31" s="413"/>
      <c r="F31" s="413" t="s">
        <v>3999</v>
      </c>
      <c r="G31" s="413"/>
      <c r="H31" s="413"/>
      <c r="I31" s="413"/>
    </row>
    <row r="32" spans="1:9" x14ac:dyDescent="0.2">
      <c r="A32" s="295">
        <v>-1</v>
      </c>
      <c r="B32" s="295">
        <v>12.2</v>
      </c>
      <c r="C32" s="295">
        <v>13.7</v>
      </c>
      <c r="D32" s="295">
        <v>8.61</v>
      </c>
      <c r="E32" s="295">
        <v>21.8</v>
      </c>
      <c r="F32" s="295">
        <v>17.100000000000001</v>
      </c>
      <c r="G32" s="295">
        <v>8.7100000000000009</v>
      </c>
      <c r="H32" s="295">
        <v>18</v>
      </c>
      <c r="I32" s="295"/>
    </row>
    <row r="33" spans="1:9" x14ac:dyDescent="0.2">
      <c r="A33" s="295">
        <v>0</v>
      </c>
      <c r="B33" s="295">
        <v>8.4700000000000006</v>
      </c>
      <c r="C33" s="295"/>
      <c r="D33" s="295">
        <v>13.3</v>
      </c>
      <c r="E33" s="295">
        <v>19.8</v>
      </c>
      <c r="F33" s="295">
        <v>31.3</v>
      </c>
      <c r="G33" s="295">
        <v>29.1</v>
      </c>
      <c r="H33" s="295">
        <v>12</v>
      </c>
      <c r="I33" s="295">
        <v>12</v>
      </c>
    </row>
    <row r="34" spans="1:9" x14ac:dyDescent="0.2">
      <c r="A34" s="295">
        <v>1</v>
      </c>
      <c r="B34" s="295">
        <v>27.4</v>
      </c>
      <c r="C34" s="295"/>
      <c r="D34" s="295">
        <v>0.54</v>
      </c>
      <c r="E34" s="295">
        <v>21.8</v>
      </c>
      <c r="F34" s="295">
        <v>24.1</v>
      </c>
      <c r="G34" s="295">
        <v>17.5</v>
      </c>
      <c r="H34" s="295">
        <v>1.88</v>
      </c>
      <c r="I34" s="295">
        <v>14</v>
      </c>
    </row>
    <row r="35" spans="1:9" x14ac:dyDescent="0.2">
      <c r="A35" s="295">
        <v>2</v>
      </c>
      <c r="B35" s="295">
        <v>11.8</v>
      </c>
      <c r="C35" s="295">
        <v>11.3</v>
      </c>
      <c r="D35" s="295">
        <v>16.7</v>
      </c>
      <c r="E35" s="295"/>
      <c r="F35" s="295">
        <v>21.2</v>
      </c>
      <c r="G35" s="295">
        <v>4.21</v>
      </c>
      <c r="H35" s="295">
        <v>12.6</v>
      </c>
      <c r="I35" s="295"/>
    </row>
    <row r="36" spans="1:9" x14ac:dyDescent="0.2">
      <c r="A36" s="295"/>
      <c r="B36" s="295"/>
      <c r="C36" s="295"/>
      <c r="D36" s="295"/>
      <c r="E36" s="295"/>
      <c r="F36" s="295"/>
      <c r="G36" s="295"/>
      <c r="H36" s="295"/>
      <c r="I36" s="295"/>
    </row>
  </sheetData>
  <mergeCells count="14">
    <mergeCell ref="B24:E24"/>
    <mergeCell ref="F24:I24"/>
    <mergeCell ref="B31:E31"/>
    <mergeCell ref="F31:I31"/>
    <mergeCell ref="L10:O10"/>
    <mergeCell ref="P10:S10"/>
    <mergeCell ref="B18:E18"/>
    <mergeCell ref="F18:I18"/>
    <mergeCell ref="B2:E2"/>
    <mergeCell ref="F2:I2"/>
    <mergeCell ref="L2:O2"/>
    <mergeCell ref="P2:S2"/>
    <mergeCell ref="B10:E10"/>
    <mergeCell ref="F10:I10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3A8E-9B1B-9642-A83D-BE04C4A6AD05}">
  <dimension ref="A1:I63"/>
  <sheetViews>
    <sheetView topLeftCell="A27" workbookViewId="0">
      <selection activeCell="O53" sqref="O53"/>
    </sheetView>
  </sheetViews>
  <sheetFormatPr baseColWidth="10" defaultRowHeight="16" x14ac:dyDescent="0.2"/>
  <cols>
    <col min="1" max="1" width="17" customWidth="1"/>
  </cols>
  <sheetData>
    <row r="1" spans="1:9" x14ac:dyDescent="0.2">
      <c r="A1" s="415" t="s">
        <v>4208</v>
      </c>
    </row>
    <row r="2" spans="1:9" x14ac:dyDescent="0.2">
      <c r="A2" t="s">
        <v>4209</v>
      </c>
      <c r="B2" s="413" t="s">
        <v>4206</v>
      </c>
      <c r="C2" s="413"/>
      <c r="D2" s="413"/>
      <c r="E2" s="413"/>
      <c r="F2" s="413" t="s">
        <v>4207</v>
      </c>
      <c r="G2" s="413"/>
      <c r="H2" s="413"/>
      <c r="I2" s="413"/>
    </row>
    <row r="3" spans="1:9" x14ac:dyDescent="0.2">
      <c r="A3" s="295">
        <v>-3</v>
      </c>
      <c r="B3" s="295">
        <v>4.5</v>
      </c>
      <c r="C3" s="295">
        <v>4.5</v>
      </c>
      <c r="D3" s="295">
        <v>2.7</v>
      </c>
      <c r="E3" s="295">
        <v>8.6999999999999993</v>
      </c>
      <c r="F3" s="295">
        <v>4.5</v>
      </c>
      <c r="G3" s="295">
        <v>4.8</v>
      </c>
      <c r="H3" s="295">
        <v>10.1</v>
      </c>
      <c r="I3" s="295">
        <v>5.2</v>
      </c>
    </row>
    <row r="4" spans="1:9" x14ac:dyDescent="0.2">
      <c r="A4" s="295">
        <v>0</v>
      </c>
      <c r="B4" s="295">
        <v>7.1</v>
      </c>
      <c r="C4" s="295">
        <v>7</v>
      </c>
      <c r="D4" s="295">
        <v>2.5</v>
      </c>
      <c r="E4" s="295">
        <v>4.8</v>
      </c>
      <c r="F4" s="295">
        <v>11.6</v>
      </c>
      <c r="G4" s="295">
        <v>13.9</v>
      </c>
      <c r="H4" s="295">
        <v>9.9</v>
      </c>
      <c r="I4" s="295">
        <v>8.4</v>
      </c>
    </row>
    <row r="5" spans="1:9" x14ac:dyDescent="0.2">
      <c r="A5" s="295">
        <v>1</v>
      </c>
      <c r="B5" s="295">
        <v>3.8</v>
      </c>
      <c r="C5" s="295">
        <v>3.6</v>
      </c>
      <c r="D5" s="295">
        <v>2</v>
      </c>
      <c r="E5" s="295">
        <v>5.6</v>
      </c>
      <c r="F5" s="295">
        <v>4.4000000000000004</v>
      </c>
      <c r="G5" s="295">
        <v>7</v>
      </c>
      <c r="H5" s="295">
        <v>4.4000000000000004</v>
      </c>
      <c r="I5" s="295">
        <v>8.6</v>
      </c>
    </row>
    <row r="6" spans="1:9" x14ac:dyDescent="0.2">
      <c r="A6" s="295">
        <v>2</v>
      </c>
      <c r="B6" s="295">
        <v>10.8</v>
      </c>
      <c r="C6" s="295">
        <v>6.6</v>
      </c>
      <c r="D6" s="295">
        <v>3.1</v>
      </c>
      <c r="E6" s="295">
        <v>5.4</v>
      </c>
      <c r="F6" s="295">
        <v>12.2</v>
      </c>
      <c r="G6" s="295">
        <v>11</v>
      </c>
      <c r="H6" s="295">
        <v>9.8000000000000007</v>
      </c>
      <c r="I6" s="295">
        <v>10.5</v>
      </c>
    </row>
    <row r="7" spans="1:9" x14ac:dyDescent="0.2">
      <c r="A7" s="295">
        <v>3</v>
      </c>
      <c r="B7" s="295">
        <v>10.6</v>
      </c>
      <c r="C7" s="295">
        <v>4.5999999999999996</v>
      </c>
      <c r="D7" s="295">
        <v>2.2999999999999998</v>
      </c>
      <c r="E7" s="295">
        <v>6.3</v>
      </c>
      <c r="F7" s="295">
        <v>6.5</v>
      </c>
      <c r="G7" s="295">
        <v>17.8</v>
      </c>
      <c r="H7" s="295">
        <v>7.8</v>
      </c>
      <c r="I7" s="295">
        <v>10.1</v>
      </c>
    </row>
    <row r="9" spans="1:9" x14ac:dyDescent="0.2">
      <c r="A9" t="s">
        <v>4210</v>
      </c>
    </row>
    <row r="10" spans="1:9" x14ac:dyDescent="0.2">
      <c r="A10" s="298"/>
      <c r="B10" s="413" t="s">
        <v>4206</v>
      </c>
      <c r="C10" s="413"/>
      <c r="D10" s="413"/>
      <c r="E10" s="413"/>
      <c r="F10" s="413" t="s">
        <v>4207</v>
      </c>
      <c r="G10" s="413"/>
      <c r="H10" s="413"/>
      <c r="I10" s="413"/>
    </row>
    <row r="11" spans="1:9" x14ac:dyDescent="0.2">
      <c r="A11" s="295">
        <v>-3</v>
      </c>
      <c r="B11" s="295">
        <v>2.16</v>
      </c>
      <c r="C11" s="295">
        <v>2.5649999999999999</v>
      </c>
      <c r="D11" s="295">
        <v>1.2150000000000001</v>
      </c>
      <c r="E11" s="295">
        <v>5.22</v>
      </c>
      <c r="F11" s="295">
        <v>2.0249999999999999</v>
      </c>
      <c r="G11" s="295">
        <v>2.7360000000000002</v>
      </c>
      <c r="H11" s="295">
        <v>6.8680000000000003</v>
      </c>
      <c r="I11" s="295">
        <v>2.86</v>
      </c>
    </row>
    <row r="12" spans="1:9" x14ac:dyDescent="0.2">
      <c r="A12" s="295">
        <v>0</v>
      </c>
      <c r="B12" s="295">
        <v>4.5439999999999996</v>
      </c>
      <c r="C12" s="295">
        <v>4.13</v>
      </c>
      <c r="D12" s="295">
        <v>1.675</v>
      </c>
      <c r="E12" s="295">
        <v>2.3519999999999999</v>
      </c>
      <c r="F12" s="295">
        <v>3.5960000000000001</v>
      </c>
      <c r="G12" s="295">
        <v>5.4210000000000003</v>
      </c>
      <c r="H12" s="295">
        <v>2.5739999999999998</v>
      </c>
      <c r="I12" s="295">
        <v>1.0920000000000001</v>
      </c>
    </row>
    <row r="13" spans="1:9" x14ac:dyDescent="0.2">
      <c r="A13" s="295">
        <v>1</v>
      </c>
      <c r="B13" s="295">
        <v>2.2040000000000002</v>
      </c>
      <c r="C13" s="295">
        <v>2.7360000000000002</v>
      </c>
      <c r="D13" s="295">
        <v>1.18</v>
      </c>
      <c r="E13" s="295">
        <v>3.6960000000000002</v>
      </c>
      <c r="F13" s="295">
        <v>0.52800000000000002</v>
      </c>
      <c r="G13" s="295">
        <v>2.59</v>
      </c>
      <c r="H13" s="295">
        <v>2.024</v>
      </c>
      <c r="I13" s="295">
        <v>4.3860000000000001</v>
      </c>
    </row>
    <row r="14" spans="1:9" x14ac:dyDescent="0.2">
      <c r="A14" s="295">
        <v>2</v>
      </c>
      <c r="B14" s="295">
        <v>8.2080000000000002</v>
      </c>
      <c r="C14" s="295">
        <v>1.452</v>
      </c>
      <c r="D14" s="295">
        <v>0.96099999999999997</v>
      </c>
      <c r="E14" s="295">
        <v>2.052</v>
      </c>
      <c r="F14" s="295">
        <v>0.97599999999999998</v>
      </c>
      <c r="G14" s="295">
        <v>3.08</v>
      </c>
      <c r="H14" s="295">
        <v>1.1759999999999999</v>
      </c>
      <c r="I14" s="295">
        <v>4.3049999999999997</v>
      </c>
    </row>
    <row r="15" spans="1:9" x14ac:dyDescent="0.2">
      <c r="A15" s="295">
        <v>3</v>
      </c>
      <c r="B15" s="295">
        <v>6.89</v>
      </c>
      <c r="C15" s="295">
        <v>2.484</v>
      </c>
      <c r="D15" s="295">
        <v>0.96599999999999997</v>
      </c>
      <c r="E15" s="295">
        <v>3.2130000000000001</v>
      </c>
      <c r="F15" s="295">
        <v>0.91</v>
      </c>
      <c r="G15" s="295">
        <v>7.8319999999999999</v>
      </c>
      <c r="H15" s="295">
        <v>4.68</v>
      </c>
      <c r="I15" s="295">
        <v>3.3330000000000002</v>
      </c>
    </row>
    <row r="18" spans="1:9" x14ac:dyDescent="0.2">
      <c r="A18" t="s">
        <v>12</v>
      </c>
      <c r="B18" s="413" t="s">
        <v>4206</v>
      </c>
      <c r="C18" s="413"/>
      <c r="D18" s="413"/>
      <c r="E18" s="413"/>
      <c r="F18" s="413" t="s">
        <v>4207</v>
      </c>
      <c r="G18" s="413"/>
      <c r="H18" s="413"/>
      <c r="I18" s="413"/>
    </row>
    <row r="19" spans="1:9" x14ac:dyDescent="0.2">
      <c r="A19" s="295">
        <v>-3</v>
      </c>
      <c r="B19" s="295"/>
      <c r="C19" s="295">
        <v>4.4999999999999998E-2</v>
      </c>
      <c r="D19" s="295">
        <v>5.3999999999999999E-2</v>
      </c>
      <c r="E19" s="295"/>
      <c r="F19" s="295">
        <v>0.13500000000000001</v>
      </c>
      <c r="G19" s="295">
        <v>0.192</v>
      </c>
      <c r="H19" s="295">
        <v>0.30199999999999999</v>
      </c>
      <c r="I19" s="295">
        <v>5.1999999999999998E-2</v>
      </c>
    </row>
    <row r="20" spans="1:9" x14ac:dyDescent="0.2">
      <c r="A20" s="295">
        <v>0</v>
      </c>
      <c r="B20" s="295">
        <v>7.0999999999999994E-2</v>
      </c>
      <c r="C20" s="295">
        <v>0.21</v>
      </c>
      <c r="D20" s="295">
        <v>7.4999999999999997E-2</v>
      </c>
      <c r="E20" s="295"/>
      <c r="F20" s="295">
        <v>0.11600000000000001</v>
      </c>
      <c r="G20" s="295">
        <v>0.83399999999999996</v>
      </c>
      <c r="H20" s="295">
        <v>0.39600000000000002</v>
      </c>
      <c r="I20" s="295">
        <v>0.33600000000000002</v>
      </c>
    </row>
    <row r="21" spans="1:9" x14ac:dyDescent="0.2">
      <c r="A21" s="295">
        <v>1</v>
      </c>
      <c r="B21" s="295">
        <v>0.26600000000000001</v>
      </c>
      <c r="C21" s="295">
        <v>0.216</v>
      </c>
      <c r="D21" s="295">
        <v>0.06</v>
      </c>
      <c r="E21" s="295">
        <v>5.6000000000000001E-2</v>
      </c>
      <c r="F21" s="295">
        <v>0.52800000000000002</v>
      </c>
      <c r="G21" s="295">
        <v>0.77</v>
      </c>
      <c r="H21" s="295">
        <v>0.22</v>
      </c>
      <c r="I21" s="295">
        <v>8.5999999999999993E-2</v>
      </c>
    </row>
    <row r="22" spans="1:9" x14ac:dyDescent="0.2">
      <c r="A22" s="295">
        <v>2</v>
      </c>
      <c r="B22" s="295">
        <v>0.432</v>
      </c>
      <c r="C22" s="295">
        <v>0.33</v>
      </c>
      <c r="D22" s="295">
        <v>0.155</v>
      </c>
      <c r="E22" s="295">
        <v>0.108</v>
      </c>
      <c r="F22" s="295">
        <v>1.5860000000000001</v>
      </c>
      <c r="G22" s="295">
        <v>0.99</v>
      </c>
      <c r="H22" s="295">
        <v>0.78400000000000003</v>
      </c>
      <c r="I22" s="295">
        <v>0.21</v>
      </c>
    </row>
    <row r="23" spans="1:9" x14ac:dyDescent="0.2">
      <c r="A23" s="295">
        <v>3</v>
      </c>
      <c r="B23" s="295">
        <v>0.53</v>
      </c>
      <c r="C23" s="295">
        <v>0.59799999999999998</v>
      </c>
      <c r="D23" s="295">
        <v>9.1999999999999998E-2</v>
      </c>
      <c r="E23" s="295">
        <v>0.441</v>
      </c>
      <c r="F23" s="295">
        <v>0.71499999999999997</v>
      </c>
      <c r="G23" s="295">
        <v>1.0680000000000001</v>
      </c>
      <c r="H23" s="295">
        <v>0.46800000000000003</v>
      </c>
      <c r="I23" s="295">
        <v>0.505</v>
      </c>
    </row>
    <row r="24" spans="1:9" x14ac:dyDescent="0.2">
      <c r="A24" s="295"/>
      <c r="B24" s="295"/>
      <c r="C24" s="295"/>
      <c r="D24" s="295"/>
      <c r="E24" s="295"/>
      <c r="F24" s="295"/>
      <c r="G24" s="295"/>
      <c r="H24" s="295"/>
      <c r="I24" s="295"/>
    </row>
    <row r="26" spans="1:9" x14ac:dyDescent="0.2">
      <c r="A26" t="s">
        <v>4211</v>
      </c>
      <c r="B26" s="413" t="s">
        <v>4206</v>
      </c>
      <c r="C26" s="413"/>
      <c r="D26" s="413"/>
      <c r="E26" s="413"/>
      <c r="F26" s="413" t="s">
        <v>4207</v>
      </c>
      <c r="G26" s="413"/>
      <c r="H26" s="413"/>
      <c r="I26" s="413"/>
    </row>
    <row r="27" spans="1:9" x14ac:dyDescent="0.2">
      <c r="A27" s="295">
        <v>-3</v>
      </c>
      <c r="B27" s="295">
        <v>0.13500000000000001</v>
      </c>
      <c r="C27" s="295">
        <v>0.09</v>
      </c>
      <c r="D27" s="295">
        <v>0.16200000000000001</v>
      </c>
      <c r="E27" s="295"/>
      <c r="F27" s="295">
        <v>0.27</v>
      </c>
      <c r="G27" s="295">
        <v>0.192</v>
      </c>
      <c r="H27" s="295">
        <v>0.10100000000000001</v>
      </c>
      <c r="I27" s="295"/>
    </row>
    <row r="28" spans="1:9" x14ac:dyDescent="0.2">
      <c r="A28" s="295">
        <v>0</v>
      </c>
      <c r="B28" s="295">
        <v>0.56799999999999995</v>
      </c>
      <c r="C28" s="295">
        <v>0.42</v>
      </c>
      <c r="D28" s="295">
        <v>0.05</v>
      </c>
      <c r="E28" s="295">
        <v>9.6000000000000002E-2</v>
      </c>
      <c r="F28" s="295">
        <v>1.276</v>
      </c>
      <c r="G28" s="295">
        <v>0.41699999999999998</v>
      </c>
      <c r="H28" s="295">
        <v>0.29699999999999999</v>
      </c>
      <c r="I28" s="295">
        <v>0.33600000000000002</v>
      </c>
    </row>
    <row r="29" spans="1:9" x14ac:dyDescent="0.2">
      <c r="A29" s="295">
        <v>1</v>
      </c>
      <c r="B29" s="295">
        <v>7.5999999999999998E-2</v>
      </c>
      <c r="C29" s="295">
        <v>3.5999999999999997E-2</v>
      </c>
      <c r="D29" s="295">
        <v>0.24</v>
      </c>
      <c r="E29" s="295"/>
      <c r="F29" s="295">
        <v>8.7999999999999995E-2</v>
      </c>
      <c r="G29" s="295">
        <v>0.21</v>
      </c>
      <c r="H29" s="295">
        <v>4.3999999999999997E-2</v>
      </c>
      <c r="I29" s="295">
        <v>0.25800000000000001</v>
      </c>
    </row>
    <row r="30" spans="1:9" x14ac:dyDescent="0.2">
      <c r="A30" s="295">
        <v>2</v>
      </c>
      <c r="B30" s="295"/>
      <c r="C30" s="295">
        <v>0.19800000000000001</v>
      </c>
      <c r="D30" s="295">
        <v>9.2999999999999999E-2</v>
      </c>
      <c r="E30" s="295">
        <v>0.16200000000000001</v>
      </c>
      <c r="F30" s="295">
        <v>0.24399999999999999</v>
      </c>
      <c r="G30" s="295">
        <v>0.22</v>
      </c>
      <c r="H30" s="295">
        <v>9.8000000000000004E-2</v>
      </c>
      <c r="I30" s="295">
        <v>0.73499999999999999</v>
      </c>
    </row>
    <row r="31" spans="1:9" x14ac:dyDescent="0.2">
      <c r="A31" s="295">
        <v>3</v>
      </c>
      <c r="B31" s="295">
        <v>0.106</v>
      </c>
      <c r="C31" s="295">
        <v>4.5999999999999999E-2</v>
      </c>
      <c r="D31" s="295">
        <v>9.1999999999999998E-2</v>
      </c>
      <c r="E31" s="295">
        <v>0.189</v>
      </c>
      <c r="F31" s="295">
        <v>0.26</v>
      </c>
      <c r="G31" s="295"/>
      <c r="H31" s="295">
        <v>0.624</v>
      </c>
      <c r="I31" s="295">
        <v>1.01</v>
      </c>
    </row>
    <row r="32" spans="1:9" x14ac:dyDescent="0.2">
      <c r="A32" s="295"/>
      <c r="B32" s="295"/>
      <c r="C32" s="295"/>
      <c r="D32" s="295"/>
      <c r="E32" s="295"/>
      <c r="F32" s="295"/>
      <c r="G32" s="295"/>
      <c r="H32" s="295"/>
      <c r="I32" s="295"/>
    </row>
    <row r="33" spans="1:9" x14ac:dyDescent="0.2">
      <c r="A33" s="295"/>
      <c r="B33" s="295"/>
      <c r="C33" s="295"/>
      <c r="D33" s="295"/>
      <c r="E33" s="295"/>
      <c r="F33" s="295"/>
      <c r="G33" s="295"/>
      <c r="H33" s="295"/>
      <c r="I33" s="295"/>
    </row>
    <row r="34" spans="1:9" x14ac:dyDescent="0.2">
      <c r="A34" t="s">
        <v>4212</v>
      </c>
      <c r="B34" s="413" t="s">
        <v>4206</v>
      </c>
      <c r="C34" s="413"/>
      <c r="D34" s="413"/>
      <c r="E34" s="413"/>
      <c r="F34" s="413" t="s">
        <v>4207</v>
      </c>
      <c r="G34" s="413"/>
      <c r="H34" s="413"/>
      <c r="I34" s="413"/>
    </row>
    <row r="35" spans="1:9" x14ac:dyDescent="0.2">
      <c r="A35" s="295">
        <v>-3</v>
      </c>
      <c r="B35" s="295">
        <v>5.59</v>
      </c>
      <c r="C35" s="295">
        <v>5.89</v>
      </c>
      <c r="D35" s="295">
        <v>5.95</v>
      </c>
      <c r="E35" s="295">
        <v>5.77</v>
      </c>
      <c r="F35" s="295">
        <v>5.17</v>
      </c>
      <c r="G35" s="295">
        <v>5.96</v>
      </c>
      <c r="H35" s="295">
        <v>6.05</v>
      </c>
      <c r="I35" s="295">
        <v>5.14</v>
      </c>
    </row>
    <row r="36" spans="1:9" x14ac:dyDescent="0.2">
      <c r="A36" s="295">
        <v>0</v>
      </c>
      <c r="B36" s="295">
        <v>5.7</v>
      </c>
      <c r="C36" s="295">
        <v>5.5</v>
      </c>
      <c r="D36" s="295">
        <v>6.08</v>
      </c>
      <c r="E36" s="295">
        <v>5.82</v>
      </c>
      <c r="F36" s="295">
        <v>5.16</v>
      </c>
      <c r="G36" s="295">
        <v>6.2</v>
      </c>
      <c r="H36" s="295">
        <v>6.32</v>
      </c>
      <c r="I36" s="295">
        <v>5.2</v>
      </c>
    </row>
    <row r="37" spans="1:9" x14ac:dyDescent="0.2">
      <c r="A37" s="295">
        <v>1</v>
      </c>
      <c r="B37" s="295">
        <v>5.34</v>
      </c>
      <c r="C37" s="295">
        <v>5.19</v>
      </c>
      <c r="D37" s="295">
        <v>5.52</v>
      </c>
      <c r="E37" s="295">
        <v>5.47</v>
      </c>
      <c r="F37" s="295">
        <v>4.6500000000000004</v>
      </c>
      <c r="G37" s="295">
        <v>5.84</v>
      </c>
      <c r="H37" s="295">
        <v>5.99</v>
      </c>
      <c r="I37" s="295">
        <v>5.01</v>
      </c>
    </row>
    <row r="38" spans="1:9" x14ac:dyDescent="0.2">
      <c r="A38" s="295">
        <v>2</v>
      </c>
      <c r="B38" s="295">
        <v>4.92</v>
      </c>
      <c r="C38" s="295">
        <v>5.17</v>
      </c>
      <c r="D38" s="295">
        <v>5.0199999999999996</v>
      </c>
      <c r="E38" s="295">
        <v>5.51</v>
      </c>
      <c r="F38" s="295">
        <v>4.4800000000000004</v>
      </c>
      <c r="G38" s="295">
        <v>6.08</v>
      </c>
      <c r="H38" s="295">
        <v>5.39</v>
      </c>
      <c r="I38" s="295">
        <v>5.29</v>
      </c>
    </row>
    <row r="39" spans="1:9" x14ac:dyDescent="0.2">
      <c r="A39" s="295">
        <v>3</v>
      </c>
      <c r="B39" s="295">
        <v>5.13</v>
      </c>
      <c r="C39" s="295">
        <v>4.97</v>
      </c>
      <c r="D39" s="295">
        <v>4.26</v>
      </c>
      <c r="E39" s="295">
        <v>4.8600000000000003</v>
      </c>
      <c r="F39" s="295">
        <v>3.97</v>
      </c>
      <c r="G39" s="295">
        <v>6.15</v>
      </c>
      <c r="H39" s="295">
        <v>2.86</v>
      </c>
      <c r="I39" s="295">
        <v>5.08</v>
      </c>
    </row>
    <row r="40" spans="1:9" x14ac:dyDescent="0.2">
      <c r="A40" s="295"/>
      <c r="B40" s="295"/>
      <c r="C40" s="295"/>
      <c r="D40" s="295"/>
      <c r="E40" s="295"/>
      <c r="F40" s="295"/>
      <c r="G40" s="295"/>
      <c r="H40" s="295"/>
      <c r="I40" s="295"/>
    </row>
    <row r="41" spans="1:9" x14ac:dyDescent="0.2">
      <c r="A41" s="295"/>
      <c r="B41" s="295"/>
      <c r="C41" s="295"/>
      <c r="D41" s="295"/>
      <c r="E41" s="295"/>
      <c r="F41" s="295"/>
      <c r="G41" s="295"/>
      <c r="H41" s="295"/>
      <c r="I41" s="295"/>
    </row>
    <row r="42" spans="1:9" x14ac:dyDescent="0.2">
      <c r="A42" s="298" t="s">
        <v>4213</v>
      </c>
      <c r="B42" s="413" t="s">
        <v>4206</v>
      </c>
      <c r="C42" s="413"/>
      <c r="D42" s="413"/>
      <c r="E42" s="413"/>
      <c r="F42" s="413" t="s">
        <v>4207</v>
      </c>
      <c r="G42" s="413"/>
      <c r="H42" s="413"/>
      <c r="I42" s="413"/>
    </row>
    <row r="43" spans="1:9" x14ac:dyDescent="0.2">
      <c r="A43" s="295">
        <v>-3</v>
      </c>
      <c r="B43" s="295">
        <v>13.6</v>
      </c>
      <c r="C43" s="295">
        <v>14.7</v>
      </c>
      <c r="D43" s="295">
        <v>10.6</v>
      </c>
      <c r="E43" s="295">
        <v>13.1</v>
      </c>
      <c r="F43" s="295">
        <v>13.1</v>
      </c>
      <c r="G43" s="295">
        <v>13.6</v>
      </c>
      <c r="H43" s="295">
        <v>13</v>
      </c>
      <c r="I43" s="295">
        <v>12.3</v>
      </c>
    </row>
    <row r="44" spans="1:9" x14ac:dyDescent="0.2">
      <c r="A44" s="295">
        <v>0</v>
      </c>
      <c r="B44" s="295">
        <v>13.9</v>
      </c>
      <c r="C44" s="295">
        <v>13.8</v>
      </c>
      <c r="D44" s="295">
        <v>12.4</v>
      </c>
      <c r="E44" s="295">
        <v>13.4</v>
      </c>
      <c r="F44" s="295">
        <v>13.2</v>
      </c>
      <c r="G44" s="295">
        <v>14.4</v>
      </c>
      <c r="H44" s="295">
        <v>13.6</v>
      </c>
      <c r="I44" s="295">
        <v>12</v>
      </c>
    </row>
    <row r="45" spans="1:9" x14ac:dyDescent="0.2">
      <c r="A45" s="295">
        <v>1</v>
      </c>
      <c r="B45" s="295">
        <v>13.1</v>
      </c>
      <c r="C45" s="295">
        <v>12.5</v>
      </c>
      <c r="D45" s="295">
        <v>11.3</v>
      </c>
      <c r="E45" s="295">
        <v>12.6</v>
      </c>
      <c r="F45" s="295">
        <v>11.8</v>
      </c>
      <c r="G45" s="295">
        <v>13.3</v>
      </c>
      <c r="H45" s="295">
        <v>12.9</v>
      </c>
      <c r="I45" s="295">
        <v>11.6</v>
      </c>
    </row>
    <row r="46" spans="1:9" x14ac:dyDescent="0.2">
      <c r="A46" s="295">
        <v>2</v>
      </c>
      <c r="B46" s="295">
        <v>11.7</v>
      </c>
      <c r="C46" s="295">
        <v>12.6</v>
      </c>
      <c r="D46" s="295">
        <v>10.5</v>
      </c>
      <c r="E46" s="295">
        <v>12.4</v>
      </c>
      <c r="F46" s="295">
        <v>11.4</v>
      </c>
      <c r="G46" s="295">
        <v>13.9</v>
      </c>
      <c r="H46" s="295">
        <v>11.5</v>
      </c>
      <c r="I46" s="295">
        <v>12.2</v>
      </c>
    </row>
    <row r="47" spans="1:9" x14ac:dyDescent="0.2">
      <c r="A47" s="295">
        <v>3</v>
      </c>
      <c r="B47" s="295">
        <v>12</v>
      </c>
      <c r="C47" s="295">
        <v>12</v>
      </c>
      <c r="D47" s="295">
        <v>8.8000000000000007</v>
      </c>
      <c r="E47" s="295">
        <v>10.9</v>
      </c>
      <c r="F47" s="295">
        <v>9.6999999999999993</v>
      </c>
      <c r="G47" s="295">
        <v>14</v>
      </c>
      <c r="H47" s="295">
        <v>6.2</v>
      </c>
      <c r="I47" s="295">
        <v>11.8</v>
      </c>
    </row>
    <row r="48" spans="1:9" x14ac:dyDescent="0.2">
      <c r="A48" s="295"/>
      <c r="B48" s="295"/>
      <c r="C48" s="295"/>
      <c r="D48" s="295"/>
      <c r="E48" s="295"/>
      <c r="F48" s="295"/>
      <c r="G48" s="295"/>
      <c r="H48" s="295"/>
      <c r="I48" s="295"/>
    </row>
    <row r="49" spans="1:9" x14ac:dyDescent="0.2">
      <c r="A49" s="298" t="s">
        <v>4214</v>
      </c>
      <c r="B49" s="413" t="s">
        <v>4206</v>
      </c>
      <c r="C49" s="413"/>
      <c r="D49" s="413"/>
      <c r="E49" s="413"/>
      <c r="F49" s="413" t="s">
        <v>4207</v>
      </c>
      <c r="G49" s="413"/>
      <c r="H49" s="413"/>
      <c r="I49" s="413"/>
    </row>
    <row r="50" spans="1:9" x14ac:dyDescent="0.2">
      <c r="A50" s="295">
        <v>-3</v>
      </c>
      <c r="B50" s="295">
        <v>42.8</v>
      </c>
      <c r="C50" s="295">
        <v>46</v>
      </c>
      <c r="D50" s="295">
        <v>36</v>
      </c>
      <c r="E50" s="295">
        <v>41.4</v>
      </c>
      <c r="F50" s="295">
        <v>41.3</v>
      </c>
      <c r="G50" s="295">
        <v>43</v>
      </c>
      <c r="H50" s="295">
        <v>41.6</v>
      </c>
      <c r="I50" s="295">
        <v>38.5</v>
      </c>
    </row>
    <row r="51" spans="1:9" x14ac:dyDescent="0.2">
      <c r="A51" s="295">
        <v>0</v>
      </c>
      <c r="B51" s="295">
        <v>44.4</v>
      </c>
      <c r="C51" s="295">
        <v>43</v>
      </c>
      <c r="D51" s="295">
        <v>41.4</v>
      </c>
      <c r="E51" s="295">
        <v>43</v>
      </c>
      <c r="F51" s="295">
        <v>41</v>
      </c>
      <c r="G51" s="295">
        <v>46.1</v>
      </c>
      <c r="H51" s="295">
        <v>44.6</v>
      </c>
      <c r="I51" s="295">
        <v>38.4</v>
      </c>
    </row>
    <row r="52" spans="1:9" x14ac:dyDescent="0.2">
      <c r="A52" s="295">
        <v>1</v>
      </c>
      <c r="B52" s="295">
        <v>41</v>
      </c>
      <c r="C52" s="295">
        <v>40.4</v>
      </c>
      <c r="D52" s="295">
        <v>37.9</v>
      </c>
      <c r="E52" s="295">
        <v>40.200000000000003</v>
      </c>
      <c r="F52" s="295">
        <v>36.700000000000003</v>
      </c>
      <c r="G52" s="295">
        <v>43.3</v>
      </c>
      <c r="H52" s="295">
        <v>42</v>
      </c>
      <c r="I52" s="295">
        <v>36.6</v>
      </c>
    </row>
    <row r="53" spans="1:9" x14ac:dyDescent="0.2">
      <c r="A53" s="295">
        <v>2</v>
      </c>
      <c r="B53" s="295">
        <v>36.9</v>
      </c>
      <c r="C53" s="295">
        <v>40</v>
      </c>
      <c r="D53" s="295">
        <v>34.700000000000003</v>
      </c>
      <c r="E53" s="295">
        <v>40.200000000000003</v>
      </c>
      <c r="F53" s="295">
        <v>34.9</v>
      </c>
      <c r="G53" s="295">
        <v>43.8</v>
      </c>
      <c r="H53" s="295">
        <v>37.299999999999997</v>
      </c>
      <c r="I53" s="295">
        <v>38.200000000000003</v>
      </c>
    </row>
    <row r="54" spans="1:9" x14ac:dyDescent="0.2">
      <c r="A54" s="295">
        <v>3</v>
      </c>
      <c r="B54" s="295">
        <v>38.200000000000003</v>
      </c>
      <c r="C54" s="295">
        <v>38.200000000000003</v>
      </c>
      <c r="D54" s="295">
        <v>29.3</v>
      </c>
      <c r="E54" s="295">
        <v>35.5</v>
      </c>
      <c r="F54" s="295">
        <v>31.3</v>
      </c>
      <c r="G54" s="295">
        <v>44.7</v>
      </c>
      <c r="H54" s="295">
        <v>19.7</v>
      </c>
      <c r="I54" s="295">
        <v>37.200000000000003</v>
      </c>
    </row>
    <row r="55" spans="1:9" x14ac:dyDescent="0.2">
      <c r="A55" s="295"/>
      <c r="B55" s="295"/>
      <c r="C55" s="295"/>
      <c r="D55" s="295"/>
      <c r="E55" s="295"/>
      <c r="F55" s="295"/>
      <c r="G55" s="295"/>
      <c r="H55" s="295"/>
      <c r="I55" s="295"/>
    </row>
    <row r="57" spans="1:9" x14ac:dyDescent="0.2">
      <c r="A57" s="298" t="s">
        <v>4215</v>
      </c>
      <c r="B57" s="413" t="s">
        <v>4206</v>
      </c>
      <c r="C57" s="413"/>
      <c r="D57" s="413"/>
      <c r="E57" s="413"/>
      <c r="F57" s="413" t="s">
        <v>4207</v>
      </c>
      <c r="G57" s="413"/>
      <c r="H57" s="413"/>
      <c r="I57" s="413"/>
    </row>
    <row r="58" spans="1:9" x14ac:dyDescent="0.2">
      <c r="A58" s="295">
        <v>-3</v>
      </c>
      <c r="B58" s="295">
        <v>3.47</v>
      </c>
      <c r="C58" s="295">
        <v>2.37</v>
      </c>
      <c r="D58" s="295">
        <v>2.73</v>
      </c>
      <c r="E58" s="295">
        <v>1.81</v>
      </c>
      <c r="F58" s="295">
        <v>3.08</v>
      </c>
      <c r="G58" s="295">
        <v>2.61</v>
      </c>
      <c r="H58" s="295">
        <v>3.14</v>
      </c>
      <c r="I58" s="295">
        <v>2.65</v>
      </c>
    </row>
    <row r="59" spans="1:9" x14ac:dyDescent="0.2">
      <c r="A59" s="295">
        <v>0</v>
      </c>
      <c r="B59" s="295">
        <v>3.62</v>
      </c>
      <c r="C59" s="295">
        <v>2.73</v>
      </c>
      <c r="D59" s="295">
        <v>2.5499999999999998</v>
      </c>
      <c r="E59" s="295">
        <v>230</v>
      </c>
      <c r="F59" s="295">
        <v>1.1100000000000001</v>
      </c>
      <c r="G59" s="295">
        <v>2.9</v>
      </c>
      <c r="H59" s="295">
        <v>3.73</v>
      </c>
      <c r="I59" s="295">
        <v>338</v>
      </c>
    </row>
    <row r="60" spans="1:9" x14ac:dyDescent="0.2">
      <c r="A60" s="295">
        <v>1</v>
      </c>
      <c r="B60" s="295">
        <v>2.98</v>
      </c>
      <c r="C60" s="295">
        <v>3.2</v>
      </c>
      <c r="D60" s="295">
        <v>264</v>
      </c>
      <c r="E60" s="295">
        <v>88</v>
      </c>
      <c r="F60" s="295">
        <v>2.38</v>
      </c>
      <c r="G60" s="295">
        <v>2.65</v>
      </c>
      <c r="H60" s="295">
        <v>156</v>
      </c>
      <c r="I60" s="295">
        <v>263</v>
      </c>
    </row>
    <row r="61" spans="1:9" x14ac:dyDescent="0.2">
      <c r="A61" s="295">
        <v>2</v>
      </c>
      <c r="B61" s="295">
        <v>1.51</v>
      </c>
      <c r="C61" s="295">
        <v>107</v>
      </c>
      <c r="D61" s="295">
        <v>118</v>
      </c>
      <c r="E61" s="295">
        <v>1.0900000000000001</v>
      </c>
      <c r="F61" s="295">
        <v>1.7</v>
      </c>
      <c r="G61" s="295">
        <v>100</v>
      </c>
      <c r="H61" s="295">
        <v>159</v>
      </c>
      <c r="I61" s="295">
        <v>2.4</v>
      </c>
    </row>
    <row r="62" spans="1:9" x14ac:dyDescent="0.2">
      <c r="A62" s="295">
        <v>3</v>
      </c>
      <c r="B62" s="295">
        <v>401</v>
      </c>
      <c r="C62" s="295">
        <v>140</v>
      </c>
      <c r="D62" s="295">
        <v>2.0099999999999998</v>
      </c>
      <c r="E62" s="295">
        <v>169</v>
      </c>
      <c r="F62" s="295">
        <v>259</v>
      </c>
      <c r="G62" s="295">
        <v>120</v>
      </c>
      <c r="H62" s="295">
        <v>1.36</v>
      </c>
      <c r="I62" s="295">
        <v>3.73</v>
      </c>
    </row>
    <row r="63" spans="1:9" x14ac:dyDescent="0.2">
      <c r="A63" s="295"/>
      <c r="B63" s="295"/>
      <c r="C63" s="295"/>
      <c r="D63" s="295"/>
      <c r="E63" s="295"/>
      <c r="F63" s="295"/>
      <c r="G63" s="295"/>
      <c r="H63" s="295"/>
      <c r="I63" s="295"/>
    </row>
  </sheetData>
  <mergeCells count="16">
    <mergeCell ref="B49:E49"/>
    <mergeCell ref="F49:I49"/>
    <mergeCell ref="B57:E57"/>
    <mergeCell ref="F57:I57"/>
    <mergeCell ref="B26:E26"/>
    <mergeCell ref="F26:I26"/>
    <mergeCell ref="B34:E34"/>
    <mergeCell ref="F34:I34"/>
    <mergeCell ref="B42:E42"/>
    <mergeCell ref="F42:I42"/>
    <mergeCell ref="B2:E2"/>
    <mergeCell ref="F2:I2"/>
    <mergeCell ref="B10:E10"/>
    <mergeCell ref="F10:I10"/>
    <mergeCell ref="B18:E18"/>
    <mergeCell ref="F18:I18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4C61B-42F4-1C42-AF6D-A09242D5B773}">
  <dimension ref="A1:V3"/>
  <sheetViews>
    <sheetView workbookViewId="0">
      <selection activeCell="E13" sqref="E13"/>
    </sheetView>
  </sheetViews>
  <sheetFormatPr baseColWidth="10" defaultRowHeight="16" x14ac:dyDescent="0.2"/>
  <sheetData>
    <row r="1" spans="1:22" x14ac:dyDescent="0.2">
      <c r="A1" s="415" t="s">
        <v>4226</v>
      </c>
      <c r="B1" s="298" t="s">
        <v>12</v>
      </c>
      <c r="C1" s="298" t="s">
        <v>4216</v>
      </c>
      <c r="D1" s="298" t="s">
        <v>4216</v>
      </c>
      <c r="E1" s="298" t="s">
        <v>4217</v>
      </c>
      <c r="F1" s="298" t="s">
        <v>4218</v>
      </c>
      <c r="G1" s="298" t="s">
        <v>4219</v>
      </c>
      <c r="H1" s="298" t="s">
        <v>4220</v>
      </c>
      <c r="I1" s="298" t="s">
        <v>12</v>
      </c>
      <c r="J1" s="298" t="s">
        <v>4217</v>
      </c>
      <c r="K1" s="298" t="s">
        <v>4220</v>
      </c>
      <c r="L1" s="298" t="s">
        <v>12</v>
      </c>
      <c r="M1" s="298" t="s">
        <v>4221</v>
      </c>
      <c r="N1" s="298" t="s">
        <v>4222</v>
      </c>
      <c r="O1" s="298" t="s">
        <v>4216</v>
      </c>
      <c r="P1" s="298" t="s">
        <v>4216</v>
      </c>
      <c r="Q1" s="298" t="s">
        <v>12</v>
      </c>
      <c r="R1" s="298" t="s">
        <v>4223</v>
      </c>
      <c r="S1" s="298" t="s">
        <v>12</v>
      </c>
      <c r="T1" s="298" t="s">
        <v>12</v>
      </c>
      <c r="U1" s="298" t="s">
        <v>4217</v>
      </c>
      <c r="V1" s="298" t="s">
        <v>12</v>
      </c>
    </row>
    <row r="2" spans="1:22" x14ac:dyDescent="0.2">
      <c r="A2" s="321" t="s">
        <v>4224</v>
      </c>
      <c r="B2" s="295">
        <v>18</v>
      </c>
      <c r="C2" s="295">
        <v>12</v>
      </c>
      <c r="D2" s="295">
        <v>8</v>
      </c>
      <c r="E2" s="295">
        <v>7</v>
      </c>
      <c r="F2" s="295">
        <v>4</v>
      </c>
      <c r="G2" s="295">
        <v>8</v>
      </c>
      <c r="H2" s="295">
        <v>7</v>
      </c>
      <c r="I2" s="295">
        <v>8</v>
      </c>
      <c r="J2" s="295">
        <v>3</v>
      </c>
      <c r="K2" s="295">
        <v>5</v>
      </c>
      <c r="L2" s="295">
        <v>5</v>
      </c>
      <c r="M2" s="295">
        <v>2</v>
      </c>
      <c r="N2" s="295">
        <v>1</v>
      </c>
      <c r="O2" s="295">
        <v>2</v>
      </c>
      <c r="P2" s="295">
        <v>3</v>
      </c>
      <c r="Q2" s="295">
        <v>2</v>
      </c>
      <c r="R2" s="295">
        <v>1</v>
      </c>
      <c r="S2" s="295">
        <v>1</v>
      </c>
      <c r="T2" s="295">
        <v>1</v>
      </c>
      <c r="U2" s="295">
        <v>1</v>
      </c>
      <c r="V2" s="295">
        <v>0</v>
      </c>
    </row>
    <row r="3" spans="1:22" x14ac:dyDescent="0.2">
      <c r="A3" s="321" t="s">
        <v>4225</v>
      </c>
      <c r="B3" s="295">
        <v>7</v>
      </c>
      <c r="C3" s="295">
        <v>6</v>
      </c>
      <c r="D3" s="295">
        <v>4</v>
      </c>
      <c r="E3" s="295">
        <v>20</v>
      </c>
      <c r="F3" s="295">
        <v>13</v>
      </c>
      <c r="G3" s="295">
        <v>5</v>
      </c>
      <c r="H3" s="295">
        <v>3</v>
      </c>
      <c r="I3" s="295">
        <v>1</v>
      </c>
      <c r="J3" s="295">
        <v>11</v>
      </c>
      <c r="K3" s="295">
        <v>1</v>
      </c>
      <c r="L3" s="295">
        <v>2</v>
      </c>
      <c r="M3" s="295">
        <v>12</v>
      </c>
      <c r="N3" s="295">
        <v>9</v>
      </c>
      <c r="O3" s="295">
        <v>1</v>
      </c>
      <c r="P3" s="295">
        <v>1</v>
      </c>
      <c r="Q3" s="295">
        <v>2</v>
      </c>
      <c r="R3" s="295">
        <v>1</v>
      </c>
      <c r="S3" s="295">
        <v>1</v>
      </c>
      <c r="T3" s="295">
        <v>0</v>
      </c>
      <c r="U3" s="295">
        <v>1</v>
      </c>
      <c r="V3" s="29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2620-019A-5D4F-9025-2E8B07562F9F}">
  <dimension ref="A1:H22"/>
  <sheetViews>
    <sheetView zoomScale="166" zoomScaleNormal="166" workbookViewId="0">
      <selection activeCell="C21" sqref="C21"/>
    </sheetView>
  </sheetViews>
  <sheetFormatPr baseColWidth="10" defaultRowHeight="16" x14ac:dyDescent="0.2"/>
  <cols>
    <col min="1" max="1" width="13" customWidth="1"/>
    <col min="2" max="2" width="18.83203125" customWidth="1"/>
  </cols>
  <sheetData>
    <row r="1" spans="1:8" ht="19" thickBot="1" x14ac:dyDescent="0.25">
      <c r="A1" s="296" t="s">
        <v>3981</v>
      </c>
    </row>
    <row r="2" spans="1:8" s="202" customFormat="1" ht="17" thickBot="1" x14ac:dyDescent="0.25">
      <c r="B2" s="229"/>
      <c r="C2" s="342" t="s">
        <v>3932</v>
      </c>
      <c r="D2" s="343"/>
      <c r="E2" s="343"/>
      <c r="F2" s="343" t="s">
        <v>3933</v>
      </c>
      <c r="G2" s="343"/>
      <c r="H2" s="344"/>
    </row>
    <row r="3" spans="1:8" x14ac:dyDescent="0.2">
      <c r="B3" s="224" t="s">
        <v>3982</v>
      </c>
      <c r="C3" s="230">
        <v>24.7</v>
      </c>
      <c r="D3" s="230">
        <v>41.5</v>
      </c>
      <c r="E3" s="230">
        <v>38.5</v>
      </c>
      <c r="F3" s="230">
        <v>89.8</v>
      </c>
      <c r="G3" s="230">
        <v>90.2</v>
      </c>
      <c r="H3" s="231">
        <v>76.599999999999994</v>
      </c>
    </row>
    <row r="4" spans="1:8" x14ac:dyDescent="0.2">
      <c r="B4" s="224" t="s">
        <v>3983</v>
      </c>
      <c r="C4" s="223">
        <v>58.3</v>
      </c>
      <c r="D4" s="223">
        <v>43</v>
      </c>
      <c r="E4" s="223">
        <v>61.8</v>
      </c>
      <c r="F4" s="223">
        <v>47.1</v>
      </c>
      <c r="G4" s="223">
        <v>79.2</v>
      </c>
      <c r="H4" s="225">
        <v>69.7</v>
      </c>
    </row>
    <row r="5" spans="1:8" x14ac:dyDescent="0.2">
      <c r="B5" s="224" t="s">
        <v>3984</v>
      </c>
      <c r="C5" s="223">
        <v>26.6</v>
      </c>
      <c r="D5" s="223">
        <v>31.3</v>
      </c>
      <c r="E5" s="223">
        <v>37</v>
      </c>
      <c r="F5" s="223">
        <v>22.1</v>
      </c>
      <c r="G5" s="223">
        <v>84.9</v>
      </c>
      <c r="H5" s="225">
        <v>74.2</v>
      </c>
    </row>
    <row r="6" spans="1:8" x14ac:dyDescent="0.2">
      <c r="B6" s="224" t="s">
        <v>3985</v>
      </c>
      <c r="C6" s="223">
        <v>57.2</v>
      </c>
      <c r="D6" s="223">
        <v>78.5</v>
      </c>
      <c r="E6" s="223">
        <v>47.8</v>
      </c>
      <c r="F6" s="223">
        <v>84.5</v>
      </c>
      <c r="G6" s="223">
        <v>50</v>
      </c>
      <c r="H6" s="225">
        <v>23.1</v>
      </c>
    </row>
    <row r="7" spans="1:8" x14ac:dyDescent="0.2">
      <c r="B7" s="224" t="s">
        <v>3986</v>
      </c>
      <c r="C7" s="223">
        <v>53</v>
      </c>
      <c r="D7" s="223">
        <v>33.700000000000003</v>
      </c>
      <c r="E7" s="223"/>
      <c r="F7" s="223">
        <v>50.8</v>
      </c>
      <c r="G7" s="223">
        <v>73.900000000000006</v>
      </c>
      <c r="H7" s="225"/>
    </row>
    <row r="8" spans="1:8" x14ac:dyDescent="0.2">
      <c r="B8" s="224" t="s">
        <v>3987</v>
      </c>
      <c r="C8" s="223">
        <v>63.9</v>
      </c>
      <c r="D8" s="223">
        <v>49.9</v>
      </c>
      <c r="E8" s="223">
        <v>45.5</v>
      </c>
      <c r="F8" s="223">
        <v>92.2</v>
      </c>
      <c r="G8" s="223">
        <v>95.8</v>
      </c>
      <c r="H8" s="225">
        <v>70.8</v>
      </c>
    </row>
    <row r="9" spans="1:8" ht="17" thickBot="1" x14ac:dyDescent="0.25">
      <c r="B9" s="226" t="s">
        <v>3988</v>
      </c>
      <c r="C9" s="227">
        <v>12</v>
      </c>
      <c r="D9" s="227">
        <v>25</v>
      </c>
      <c r="E9" s="227">
        <v>20.3</v>
      </c>
      <c r="F9" s="227">
        <v>22.6</v>
      </c>
      <c r="G9" s="227">
        <v>20.399999999999999</v>
      </c>
      <c r="H9" s="228">
        <v>17.600000000000001</v>
      </c>
    </row>
    <row r="11" spans="1:8" ht="17" thickBot="1" x14ac:dyDescent="0.25"/>
    <row r="12" spans="1:8" s="202" customFormat="1" ht="17" thickBot="1" x14ac:dyDescent="0.25">
      <c r="B12" s="229"/>
      <c r="C12" s="342" t="s">
        <v>3934</v>
      </c>
      <c r="D12" s="343"/>
      <c r="E12" s="343"/>
      <c r="F12" s="343" t="s">
        <v>3935</v>
      </c>
      <c r="G12" s="343"/>
      <c r="H12" s="344"/>
    </row>
    <row r="13" spans="1:8" x14ac:dyDescent="0.2">
      <c r="B13" s="224" t="s">
        <v>3982</v>
      </c>
      <c r="C13" s="230">
        <v>34</v>
      </c>
      <c r="D13" s="230">
        <v>64.8</v>
      </c>
      <c r="E13" s="230">
        <v>78.400000000000006</v>
      </c>
      <c r="F13" s="230">
        <v>88.2</v>
      </c>
      <c r="G13" s="230">
        <v>94.7</v>
      </c>
      <c r="H13" s="231">
        <v>83.7</v>
      </c>
    </row>
    <row r="14" spans="1:8" x14ac:dyDescent="0.2">
      <c r="B14" s="224" t="s">
        <v>3983</v>
      </c>
      <c r="C14" s="223">
        <v>89.7</v>
      </c>
      <c r="D14" s="223">
        <v>79.3</v>
      </c>
      <c r="E14" s="223">
        <v>87.4</v>
      </c>
      <c r="F14" s="223">
        <v>97.2</v>
      </c>
      <c r="G14" s="223">
        <v>89</v>
      </c>
      <c r="H14" s="225">
        <v>80.099999999999994</v>
      </c>
    </row>
    <row r="15" spans="1:8" x14ac:dyDescent="0.2">
      <c r="B15" s="224" t="s">
        <v>3984</v>
      </c>
      <c r="C15" s="223">
        <v>63.1</v>
      </c>
      <c r="D15" s="223">
        <v>73.400000000000006</v>
      </c>
      <c r="E15" s="223">
        <v>74.3</v>
      </c>
      <c r="F15" s="223">
        <v>75.099999999999994</v>
      </c>
      <c r="G15" s="223">
        <v>93.2</v>
      </c>
      <c r="H15" s="225">
        <v>77.2</v>
      </c>
    </row>
    <row r="16" spans="1:8" x14ac:dyDescent="0.2">
      <c r="B16" s="224" t="s">
        <v>3985</v>
      </c>
      <c r="C16" s="223">
        <v>71.5</v>
      </c>
      <c r="D16" s="223">
        <v>95.7</v>
      </c>
      <c r="E16" s="223">
        <v>89.5</v>
      </c>
      <c r="F16" s="223">
        <v>91.1</v>
      </c>
      <c r="G16" s="223">
        <v>94.5</v>
      </c>
      <c r="H16" s="225">
        <v>83.3</v>
      </c>
    </row>
    <row r="17" spans="2:8" x14ac:dyDescent="0.2">
      <c r="B17" s="224" t="s">
        <v>3986</v>
      </c>
      <c r="C17" s="223">
        <v>81.7</v>
      </c>
      <c r="D17" s="223">
        <v>54.4</v>
      </c>
      <c r="E17" s="223"/>
      <c r="F17" s="223">
        <v>87.9</v>
      </c>
      <c r="G17" s="223">
        <v>83</v>
      </c>
      <c r="H17" s="225"/>
    </row>
    <row r="18" spans="2:8" x14ac:dyDescent="0.2">
      <c r="B18" s="224" t="s">
        <v>3987</v>
      </c>
      <c r="C18" s="223">
        <v>84</v>
      </c>
      <c r="D18" s="223">
        <v>67.099999999999994</v>
      </c>
      <c r="E18" s="223">
        <v>53.9</v>
      </c>
      <c r="F18" s="223">
        <v>97.9</v>
      </c>
      <c r="G18" s="223">
        <v>96.1</v>
      </c>
      <c r="H18" s="225">
        <v>83.4</v>
      </c>
    </row>
    <row r="19" spans="2:8" ht="17" thickBot="1" x14ac:dyDescent="0.25">
      <c r="B19" s="226" t="s">
        <v>3988</v>
      </c>
      <c r="C19" s="227">
        <v>17.2</v>
      </c>
      <c r="D19" s="227">
        <v>69.5</v>
      </c>
      <c r="E19" s="227">
        <v>54.7</v>
      </c>
      <c r="F19" s="227">
        <v>35.4</v>
      </c>
      <c r="G19" s="227">
        <v>79.2</v>
      </c>
      <c r="H19" s="228">
        <v>49.1</v>
      </c>
    </row>
    <row r="20" spans="2:8" x14ac:dyDescent="0.2">
      <c r="B20" s="222"/>
      <c r="C20" s="217"/>
      <c r="D20" s="217"/>
      <c r="E20" s="217"/>
    </row>
    <row r="21" spans="2:8" x14ac:dyDescent="0.2">
      <c r="B21" s="222"/>
      <c r="C21" s="217"/>
      <c r="D21" s="217"/>
      <c r="E21" s="217"/>
    </row>
    <row r="22" spans="2:8" x14ac:dyDescent="0.2">
      <c r="B22" s="222"/>
      <c r="C22" s="217"/>
      <c r="D22" s="217"/>
      <c r="E22" s="217"/>
    </row>
  </sheetData>
  <mergeCells count="4">
    <mergeCell ref="C2:E2"/>
    <mergeCell ref="F2:H2"/>
    <mergeCell ref="C12:E12"/>
    <mergeCell ref="F12:H1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559D7-3600-B24F-A59C-620BF487DA2E}">
  <dimension ref="A1:O14"/>
  <sheetViews>
    <sheetView workbookViewId="0">
      <selection activeCell="F24" sqref="F24"/>
    </sheetView>
  </sheetViews>
  <sheetFormatPr baseColWidth="10" defaultRowHeight="16" x14ac:dyDescent="0.2"/>
  <sheetData>
    <row r="1" spans="1:15" x14ac:dyDescent="0.2">
      <c r="A1" s="415">
        <v>41812</v>
      </c>
      <c r="B1" s="298" t="s">
        <v>148</v>
      </c>
      <c r="C1" s="298" t="s">
        <v>4152</v>
      </c>
      <c r="E1" s="415">
        <v>40742</v>
      </c>
      <c r="F1" s="298" t="s">
        <v>148</v>
      </c>
      <c r="G1" s="298" t="s">
        <v>4152</v>
      </c>
      <c r="I1" s="415">
        <v>37164</v>
      </c>
      <c r="J1" s="298" t="s">
        <v>148</v>
      </c>
      <c r="K1" s="298" t="s">
        <v>4152</v>
      </c>
      <c r="M1" s="415">
        <v>35488</v>
      </c>
      <c r="N1" s="298" t="s">
        <v>148</v>
      </c>
      <c r="O1" s="298" t="s">
        <v>4152</v>
      </c>
    </row>
    <row r="2" spans="1:15" x14ac:dyDescent="0.2">
      <c r="A2" s="321">
        <v>0</v>
      </c>
      <c r="B2" s="295">
        <v>15</v>
      </c>
      <c r="C2" s="295">
        <v>15</v>
      </c>
      <c r="E2" s="321">
        <v>0</v>
      </c>
      <c r="F2" s="295">
        <v>15</v>
      </c>
      <c r="G2" s="295">
        <v>15</v>
      </c>
      <c r="I2" s="321">
        <v>0</v>
      </c>
      <c r="J2" s="295">
        <v>15</v>
      </c>
      <c r="K2" s="295">
        <v>15</v>
      </c>
      <c r="M2" s="321">
        <v>0</v>
      </c>
      <c r="N2" s="295">
        <v>15</v>
      </c>
      <c r="O2" s="295">
        <v>15</v>
      </c>
    </row>
    <row r="3" spans="1:15" x14ac:dyDescent="0.2">
      <c r="A3" s="321">
        <v>1</v>
      </c>
      <c r="B3" s="295">
        <v>55000000</v>
      </c>
      <c r="C3" s="295">
        <v>43000</v>
      </c>
      <c r="E3" s="321">
        <v>1</v>
      </c>
      <c r="F3" s="295">
        <v>10000000</v>
      </c>
      <c r="G3" s="295">
        <v>500</v>
      </c>
      <c r="I3" s="321">
        <v>1</v>
      </c>
      <c r="J3" s="295">
        <v>38000000</v>
      </c>
      <c r="K3" s="295">
        <v>9300</v>
      </c>
      <c r="M3" s="321">
        <v>1</v>
      </c>
      <c r="N3" s="295">
        <v>30000000</v>
      </c>
      <c r="O3" s="295">
        <v>16000</v>
      </c>
    </row>
    <row r="4" spans="1:15" x14ac:dyDescent="0.2">
      <c r="A4" s="321">
        <v>2</v>
      </c>
      <c r="B4" s="295">
        <v>74000000</v>
      </c>
      <c r="C4" s="295">
        <v>470000</v>
      </c>
      <c r="E4" s="321">
        <v>2</v>
      </c>
      <c r="F4" s="295">
        <v>100000000</v>
      </c>
      <c r="G4" s="295">
        <v>370000</v>
      </c>
      <c r="I4" s="321">
        <v>2</v>
      </c>
      <c r="J4" s="295">
        <v>200000000</v>
      </c>
      <c r="K4" s="295">
        <v>2100000</v>
      </c>
      <c r="M4" s="321">
        <v>2</v>
      </c>
      <c r="N4" s="295">
        <v>120000000</v>
      </c>
      <c r="O4" s="295"/>
    </row>
    <row r="5" spans="1:15" x14ac:dyDescent="0.2">
      <c r="A5" s="321">
        <v>3</v>
      </c>
      <c r="B5" s="295">
        <v>12000000</v>
      </c>
      <c r="C5" s="295">
        <v>49000</v>
      </c>
      <c r="E5" s="321">
        <v>3</v>
      </c>
      <c r="F5" s="295">
        <v>16000000</v>
      </c>
      <c r="G5" s="295">
        <v>530000</v>
      </c>
      <c r="I5" s="321">
        <v>3</v>
      </c>
      <c r="J5" s="295">
        <v>40000000</v>
      </c>
      <c r="K5" s="295">
        <v>1500000</v>
      </c>
      <c r="M5" s="321">
        <v>3</v>
      </c>
      <c r="N5" s="295">
        <v>94000000</v>
      </c>
      <c r="O5" s="295">
        <v>780000</v>
      </c>
    </row>
    <row r="6" spans="1:15" x14ac:dyDescent="0.2">
      <c r="A6" s="321"/>
      <c r="B6" s="295"/>
      <c r="C6" s="295"/>
      <c r="E6" s="321"/>
      <c r="F6" s="295"/>
      <c r="G6" s="295"/>
      <c r="I6" s="321"/>
      <c r="J6" s="295"/>
      <c r="K6" s="295"/>
      <c r="M6" s="321"/>
      <c r="N6" s="295"/>
      <c r="O6" s="295"/>
    </row>
    <row r="7" spans="1:15" x14ac:dyDescent="0.2">
      <c r="A7" s="415">
        <v>40234</v>
      </c>
      <c r="B7" s="298" t="s">
        <v>148</v>
      </c>
      <c r="C7" s="298" t="s">
        <v>4152</v>
      </c>
      <c r="E7" s="415">
        <v>41217</v>
      </c>
      <c r="F7" s="298" t="s">
        <v>148</v>
      </c>
      <c r="G7" s="298" t="s">
        <v>4152</v>
      </c>
      <c r="I7" s="415">
        <v>36798</v>
      </c>
      <c r="J7" s="298" t="s">
        <v>148</v>
      </c>
      <c r="K7" s="298" t="s">
        <v>4152</v>
      </c>
      <c r="M7" s="415">
        <v>34051</v>
      </c>
      <c r="N7" s="298" t="s">
        <v>148</v>
      </c>
      <c r="O7" s="298" t="s">
        <v>4152</v>
      </c>
    </row>
    <row r="8" spans="1:15" x14ac:dyDescent="0.2">
      <c r="A8" s="321">
        <v>0</v>
      </c>
      <c r="B8" s="295">
        <v>15</v>
      </c>
      <c r="C8" s="295">
        <v>15</v>
      </c>
      <c r="E8" s="321">
        <v>0</v>
      </c>
      <c r="F8" s="295">
        <v>15</v>
      </c>
      <c r="G8" s="295">
        <v>15</v>
      </c>
      <c r="I8" s="321">
        <v>0</v>
      </c>
      <c r="J8" s="295">
        <v>15</v>
      </c>
      <c r="K8" s="295">
        <v>15</v>
      </c>
      <c r="M8" s="321">
        <v>0</v>
      </c>
      <c r="N8" s="295">
        <v>15</v>
      </c>
      <c r="O8" s="295">
        <v>15</v>
      </c>
    </row>
    <row r="9" spans="1:15" x14ac:dyDescent="0.2">
      <c r="A9" s="321">
        <v>1</v>
      </c>
      <c r="B9" s="295">
        <v>250000000</v>
      </c>
      <c r="C9" s="295">
        <v>6400</v>
      </c>
      <c r="E9" s="321">
        <v>1</v>
      </c>
      <c r="F9" s="295">
        <v>23000000</v>
      </c>
      <c r="G9" s="295">
        <v>15</v>
      </c>
      <c r="I9" s="321">
        <v>1</v>
      </c>
      <c r="J9" s="295">
        <v>160000000</v>
      </c>
      <c r="K9" s="295">
        <v>500</v>
      </c>
      <c r="M9" s="321">
        <v>1</v>
      </c>
      <c r="N9" s="295">
        <v>23000000</v>
      </c>
      <c r="O9" s="295">
        <v>110</v>
      </c>
    </row>
    <row r="10" spans="1:15" x14ac:dyDescent="0.2">
      <c r="A10" s="321">
        <v>2</v>
      </c>
      <c r="B10" s="295">
        <v>460000000</v>
      </c>
      <c r="C10" s="295">
        <v>1400000</v>
      </c>
      <c r="E10" s="321">
        <v>2</v>
      </c>
      <c r="F10" s="295">
        <v>860000000</v>
      </c>
      <c r="G10" s="295">
        <v>290000</v>
      </c>
      <c r="I10" s="321">
        <v>2</v>
      </c>
      <c r="J10" s="295">
        <v>180000000</v>
      </c>
      <c r="K10" s="295">
        <v>550000</v>
      </c>
      <c r="M10" s="321">
        <v>2</v>
      </c>
      <c r="N10" s="295">
        <v>81000000</v>
      </c>
      <c r="O10" s="295">
        <v>120000000</v>
      </c>
    </row>
    <row r="11" spans="1:15" x14ac:dyDescent="0.2">
      <c r="A11" s="321">
        <v>3</v>
      </c>
      <c r="B11" s="295">
        <v>150000000</v>
      </c>
      <c r="C11" s="295">
        <v>1100000</v>
      </c>
      <c r="E11" s="321">
        <v>3</v>
      </c>
      <c r="F11" s="295">
        <v>160000000</v>
      </c>
      <c r="G11" s="295">
        <v>610000</v>
      </c>
      <c r="I11" s="321">
        <v>3</v>
      </c>
      <c r="J11" s="295">
        <v>100000000</v>
      </c>
      <c r="K11" s="295">
        <v>2700000</v>
      </c>
      <c r="M11" s="321">
        <v>3</v>
      </c>
      <c r="N11" s="295">
        <v>5900000</v>
      </c>
      <c r="O11" s="295">
        <v>2500000</v>
      </c>
    </row>
    <row r="12" spans="1:15" x14ac:dyDescent="0.2">
      <c r="A12" s="321"/>
      <c r="B12" s="295"/>
      <c r="C12" s="295"/>
      <c r="E12" s="321"/>
      <c r="F12" s="295"/>
      <c r="G12" s="295"/>
      <c r="I12" s="321"/>
      <c r="J12" s="295"/>
      <c r="K12" s="295"/>
      <c r="M12" s="321"/>
      <c r="N12" s="295"/>
      <c r="O12" s="295"/>
    </row>
    <row r="13" spans="1:15" x14ac:dyDescent="0.2">
      <c r="A13" s="321"/>
      <c r="B13" s="295"/>
      <c r="C13" s="295"/>
      <c r="I13" s="321"/>
      <c r="J13" s="295"/>
      <c r="K13" s="295"/>
    </row>
    <row r="14" spans="1:15" x14ac:dyDescent="0.2">
      <c r="A14" s="321"/>
      <c r="B14" s="295"/>
      <c r="C14" s="295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1B8DC-F793-DA40-98DF-A8AB0DC0EF8B}">
  <dimension ref="A1:C40"/>
  <sheetViews>
    <sheetView workbookViewId="0">
      <selection activeCell="N25" sqref="N25"/>
    </sheetView>
  </sheetViews>
  <sheetFormatPr baseColWidth="10" defaultRowHeight="16" x14ac:dyDescent="0.2"/>
  <cols>
    <col min="1" max="1" width="24" customWidth="1"/>
  </cols>
  <sheetData>
    <row r="1" spans="1:3" x14ac:dyDescent="0.2">
      <c r="A1" s="416" t="s">
        <v>4234</v>
      </c>
    </row>
    <row r="2" spans="1:3" x14ac:dyDescent="0.2">
      <c r="A2" s="298"/>
      <c r="B2" s="298" t="s">
        <v>1</v>
      </c>
      <c r="C2" s="298" t="s">
        <v>2</v>
      </c>
    </row>
    <row r="3" spans="1:3" x14ac:dyDescent="0.2">
      <c r="A3" s="321" t="s">
        <v>4227</v>
      </c>
      <c r="B3" s="295">
        <v>29.9</v>
      </c>
      <c r="C3" s="295"/>
    </row>
    <row r="4" spans="1:3" x14ac:dyDescent="0.2">
      <c r="A4" s="321" t="s">
        <v>385</v>
      </c>
      <c r="B4" s="295">
        <v>1.89</v>
      </c>
      <c r="C4" s="295"/>
    </row>
    <row r="5" spans="1:3" x14ac:dyDescent="0.2">
      <c r="A5" s="321" t="s">
        <v>4228</v>
      </c>
      <c r="B5" s="295">
        <v>31.2</v>
      </c>
      <c r="C5" s="295"/>
    </row>
    <row r="6" spans="1:3" x14ac:dyDescent="0.2">
      <c r="A6" s="321" t="s">
        <v>4229</v>
      </c>
      <c r="B6" s="295">
        <v>38.700000000000003</v>
      </c>
      <c r="C6" s="295"/>
    </row>
    <row r="7" spans="1:3" x14ac:dyDescent="0.2">
      <c r="A7" s="321" t="s">
        <v>4230</v>
      </c>
      <c r="B7" s="295"/>
      <c r="C7" s="295">
        <v>1.33</v>
      </c>
    </row>
    <row r="8" spans="1:3" x14ac:dyDescent="0.2">
      <c r="A8" s="321" t="s">
        <v>4231</v>
      </c>
      <c r="B8" s="295"/>
      <c r="C8" s="295">
        <v>10</v>
      </c>
    </row>
    <row r="9" spans="1:3" x14ac:dyDescent="0.2">
      <c r="A9" s="321" t="s">
        <v>4232</v>
      </c>
      <c r="B9" s="295"/>
      <c r="C9" s="295">
        <v>47.1</v>
      </c>
    </row>
    <row r="10" spans="1:3" x14ac:dyDescent="0.2">
      <c r="A10" s="321" t="s">
        <v>4233</v>
      </c>
      <c r="B10" s="295"/>
      <c r="C10" s="295">
        <v>78.400000000000006</v>
      </c>
    </row>
    <row r="11" spans="1:3" x14ac:dyDescent="0.2">
      <c r="A11" s="321"/>
      <c r="B11" s="295"/>
      <c r="C11" s="295"/>
    </row>
    <row r="12" spans="1:3" x14ac:dyDescent="0.2">
      <c r="A12" s="321"/>
      <c r="B12" s="295"/>
      <c r="C12" s="295"/>
    </row>
    <row r="13" spans="1:3" x14ac:dyDescent="0.2">
      <c r="A13" s="416" t="s">
        <v>4235</v>
      </c>
    </row>
    <row r="14" spans="1:3" x14ac:dyDescent="0.2">
      <c r="A14" s="298"/>
      <c r="B14" s="298" t="s">
        <v>1</v>
      </c>
      <c r="C14" s="298" t="s">
        <v>2</v>
      </c>
    </row>
    <row r="15" spans="1:3" x14ac:dyDescent="0.2">
      <c r="A15" s="321" t="s">
        <v>4227</v>
      </c>
      <c r="B15" s="295">
        <v>86.5</v>
      </c>
      <c r="C15" s="295"/>
    </row>
    <row r="16" spans="1:3" x14ac:dyDescent="0.2">
      <c r="A16" s="321" t="s">
        <v>385</v>
      </c>
      <c r="B16" s="295">
        <v>24.9</v>
      </c>
      <c r="C16" s="295"/>
    </row>
    <row r="17" spans="1:3" x14ac:dyDescent="0.2">
      <c r="A17" s="321" t="s">
        <v>4228</v>
      </c>
      <c r="B17" s="295">
        <v>18.2</v>
      </c>
      <c r="C17" s="295"/>
    </row>
    <row r="18" spans="1:3" x14ac:dyDescent="0.2">
      <c r="A18" s="321" t="s">
        <v>4229</v>
      </c>
      <c r="B18" s="295">
        <v>33.200000000000003</v>
      </c>
      <c r="C18" s="295"/>
    </row>
    <row r="19" spans="1:3" x14ac:dyDescent="0.2">
      <c r="A19" s="321" t="s">
        <v>4230</v>
      </c>
      <c r="B19" s="295"/>
      <c r="C19" s="295">
        <v>50.1</v>
      </c>
    </row>
    <row r="20" spans="1:3" x14ac:dyDescent="0.2">
      <c r="A20" s="321" t="s">
        <v>4231</v>
      </c>
      <c r="B20" s="295"/>
      <c r="C20" s="295">
        <v>58.9</v>
      </c>
    </row>
    <row r="21" spans="1:3" x14ac:dyDescent="0.2">
      <c r="A21" s="321" t="s">
        <v>4232</v>
      </c>
      <c r="B21" s="295"/>
      <c r="C21" s="295">
        <v>43.2</v>
      </c>
    </row>
    <row r="22" spans="1:3" x14ac:dyDescent="0.2">
      <c r="A22" s="321" t="s">
        <v>4233</v>
      </c>
      <c r="B22" s="295"/>
      <c r="C22" s="295">
        <v>34.1</v>
      </c>
    </row>
    <row r="23" spans="1:3" x14ac:dyDescent="0.2">
      <c r="A23" s="321"/>
      <c r="B23" s="295"/>
      <c r="C23" s="295"/>
    </row>
    <row r="24" spans="1:3" x14ac:dyDescent="0.2">
      <c r="A24" s="416" t="s">
        <v>4236</v>
      </c>
      <c r="B24" s="295"/>
      <c r="C24" s="295"/>
    </row>
    <row r="25" spans="1:3" x14ac:dyDescent="0.2">
      <c r="A25" s="321" t="s">
        <v>384</v>
      </c>
      <c r="B25" s="295">
        <v>46.6</v>
      </c>
      <c r="C25" s="295">
        <v>24.6</v>
      </c>
    </row>
    <row r="26" spans="1:3" x14ac:dyDescent="0.2">
      <c r="A26" s="321" t="s">
        <v>385</v>
      </c>
      <c r="B26" s="295">
        <v>57.8</v>
      </c>
      <c r="C26" s="295">
        <v>11.2</v>
      </c>
    </row>
    <row r="27" spans="1:3" x14ac:dyDescent="0.2">
      <c r="A27" s="321" t="s">
        <v>386</v>
      </c>
      <c r="B27" s="295">
        <v>48.3</v>
      </c>
      <c r="C27" s="295">
        <v>17.8</v>
      </c>
    </row>
    <row r="28" spans="1:3" x14ac:dyDescent="0.2">
      <c r="A28" s="321" t="s">
        <v>387</v>
      </c>
      <c r="B28" s="295">
        <v>10.3</v>
      </c>
      <c r="C28" s="295">
        <v>62.7</v>
      </c>
    </row>
    <row r="29" spans="1:3" x14ac:dyDescent="0.2">
      <c r="A29" s="321"/>
      <c r="B29" s="295"/>
      <c r="C29" s="295"/>
    </row>
    <row r="30" spans="1:3" x14ac:dyDescent="0.2">
      <c r="A30" s="321" t="s">
        <v>388</v>
      </c>
      <c r="B30" s="295">
        <v>30.4</v>
      </c>
      <c r="C30" s="295">
        <v>53.7</v>
      </c>
    </row>
    <row r="31" spans="1:3" x14ac:dyDescent="0.2">
      <c r="A31" s="321" t="s">
        <v>389</v>
      </c>
      <c r="B31" s="295">
        <v>60.7</v>
      </c>
      <c r="C31" s="295">
        <v>12.2</v>
      </c>
    </row>
    <row r="32" spans="1:3" x14ac:dyDescent="0.2">
      <c r="A32" s="321" t="s">
        <v>390</v>
      </c>
      <c r="B32" s="295">
        <v>44</v>
      </c>
      <c r="C32" s="295">
        <v>36.4</v>
      </c>
    </row>
    <row r="33" spans="1:3" x14ac:dyDescent="0.2">
      <c r="A33" s="321" t="s">
        <v>391</v>
      </c>
      <c r="B33" s="295">
        <v>33.5</v>
      </c>
      <c r="C33" s="295">
        <v>24.6</v>
      </c>
    </row>
    <row r="34" spans="1:3" x14ac:dyDescent="0.2">
      <c r="A34" s="321"/>
      <c r="B34" s="295"/>
      <c r="C34" s="295"/>
    </row>
    <row r="35" spans="1:3" x14ac:dyDescent="0.2">
      <c r="A35" s="321">
        <v>38163</v>
      </c>
      <c r="B35" s="295">
        <v>26.5</v>
      </c>
      <c r="C35" s="295">
        <v>7.05</v>
      </c>
    </row>
    <row r="36" spans="1:3" x14ac:dyDescent="0.2">
      <c r="A36" s="321">
        <v>40691</v>
      </c>
      <c r="B36" s="295">
        <v>26.8</v>
      </c>
      <c r="C36" s="295">
        <v>17.899999999999999</v>
      </c>
    </row>
    <row r="37" spans="1:3" x14ac:dyDescent="0.2">
      <c r="A37" s="321">
        <v>38169</v>
      </c>
      <c r="B37" s="295">
        <v>41</v>
      </c>
      <c r="C37" s="295">
        <v>19.7</v>
      </c>
    </row>
    <row r="38" spans="1:3" x14ac:dyDescent="0.2">
      <c r="A38" s="321">
        <v>40369</v>
      </c>
      <c r="B38" s="295">
        <v>36.6</v>
      </c>
      <c r="C38" s="295">
        <v>33.299999999999997</v>
      </c>
    </row>
    <row r="39" spans="1:3" x14ac:dyDescent="0.2">
      <c r="A39" s="321"/>
      <c r="B39" s="295"/>
      <c r="C39" s="295"/>
    </row>
    <row r="40" spans="1:3" x14ac:dyDescent="0.2">
      <c r="A40" s="321"/>
      <c r="B40" s="295"/>
      <c r="C40" s="29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F24E7-978C-834F-B3E1-3324249663CA}">
  <dimension ref="A1:C94"/>
  <sheetViews>
    <sheetView tabSelected="1" topLeftCell="A54" workbookViewId="0">
      <selection activeCell="F77" sqref="F77"/>
    </sheetView>
  </sheetViews>
  <sheetFormatPr baseColWidth="10" defaultRowHeight="16" x14ac:dyDescent="0.2"/>
  <cols>
    <col min="1" max="1" width="46.83203125" customWidth="1"/>
    <col min="2" max="2" width="30.1640625" customWidth="1"/>
    <col min="3" max="3" width="16.5" customWidth="1"/>
  </cols>
  <sheetData>
    <row r="1" spans="1:3" x14ac:dyDescent="0.2">
      <c r="A1" s="416" t="s">
        <v>4239</v>
      </c>
    </row>
    <row r="2" spans="1:3" x14ac:dyDescent="0.2">
      <c r="B2" s="298" t="s">
        <v>4237</v>
      </c>
      <c r="C2" s="298" t="s">
        <v>4238</v>
      </c>
    </row>
    <row r="3" spans="1:3" x14ac:dyDescent="0.2">
      <c r="B3" s="295">
        <v>14</v>
      </c>
      <c r="C3" s="295">
        <v>3.33</v>
      </c>
    </row>
    <row r="4" spans="1:3" x14ac:dyDescent="0.2">
      <c r="B4" s="295">
        <v>14.9</v>
      </c>
      <c r="C4" s="295">
        <v>2.62</v>
      </c>
    </row>
    <row r="5" spans="1:3" x14ac:dyDescent="0.2">
      <c r="B5" s="295">
        <v>5.44</v>
      </c>
      <c r="C5" s="295">
        <v>1.82</v>
      </c>
    </row>
    <row r="6" spans="1:3" x14ac:dyDescent="0.2">
      <c r="B6" s="295"/>
      <c r="C6" s="295"/>
    </row>
    <row r="7" spans="1:3" x14ac:dyDescent="0.2">
      <c r="B7" s="295"/>
      <c r="C7" s="295"/>
    </row>
    <row r="8" spans="1:3" x14ac:dyDescent="0.2">
      <c r="A8" s="416" t="s">
        <v>4255</v>
      </c>
      <c r="B8" s="295"/>
      <c r="C8" s="295"/>
    </row>
    <row r="9" spans="1:3" x14ac:dyDescent="0.2">
      <c r="A9" s="298" t="s">
        <v>4256</v>
      </c>
      <c r="B9" s="298" t="s">
        <v>4237</v>
      </c>
      <c r="C9" s="298" t="s">
        <v>4238</v>
      </c>
    </row>
    <row r="10" spans="1:3" x14ac:dyDescent="0.2">
      <c r="A10" s="321" t="s">
        <v>4045</v>
      </c>
      <c r="B10" s="295">
        <v>3.09</v>
      </c>
      <c r="C10" s="295"/>
    </row>
    <row r="11" spans="1:3" x14ac:dyDescent="0.2">
      <c r="A11" s="321" t="s">
        <v>4013</v>
      </c>
      <c r="B11" s="295">
        <v>4.2699999999999996</v>
      </c>
      <c r="C11" s="295"/>
    </row>
    <row r="12" spans="1:3" x14ac:dyDescent="0.2">
      <c r="A12" s="321" t="s">
        <v>4016</v>
      </c>
      <c r="B12" s="295">
        <v>3.42</v>
      </c>
      <c r="C12" s="295"/>
    </row>
    <row r="13" spans="1:3" x14ac:dyDescent="0.2">
      <c r="A13" s="321" t="s">
        <v>4029</v>
      </c>
      <c r="B13" s="295"/>
      <c r="C13" s="295">
        <v>4.0999999999999996</v>
      </c>
    </row>
    <row r="14" spans="1:3" x14ac:dyDescent="0.2">
      <c r="A14" s="321" t="s">
        <v>4030</v>
      </c>
      <c r="B14" s="295"/>
      <c r="C14" s="295">
        <v>5.0199999999999996</v>
      </c>
    </row>
    <row r="15" spans="1:3" x14ac:dyDescent="0.2">
      <c r="A15" s="321"/>
      <c r="B15" s="295"/>
      <c r="C15" s="295"/>
    </row>
    <row r="16" spans="1:3" x14ac:dyDescent="0.2">
      <c r="A16" s="321" t="s">
        <v>4240</v>
      </c>
      <c r="B16" s="295">
        <v>2.08</v>
      </c>
      <c r="C16" s="295"/>
    </row>
    <row r="17" spans="1:3" x14ac:dyDescent="0.2">
      <c r="A17" s="321" t="s">
        <v>4241</v>
      </c>
      <c r="B17" s="295">
        <v>5.23</v>
      </c>
      <c r="C17" s="295"/>
    </row>
    <row r="18" spans="1:3" x14ac:dyDescent="0.2">
      <c r="A18" s="321" t="s">
        <v>4242</v>
      </c>
      <c r="B18" s="295">
        <v>1.51</v>
      </c>
      <c r="C18" s="295"/>
    </row>
    <row r="19" spans="1:3" x14ac:dyDescent="0.2">
      <c r="A19" s="321" t="s">
        <v>4243</v>
      </c>
      <c r="B19" s="295">
        <v>0.96</v>
      </c>
      <c r="C19" s="295"/>
    </row>
    <row r="20" spans="1:3" x14ac:dyDescent="0.2">
      <c r="A20" s="321" t="s">
        <v>4244</v>
      </c>
      <c r="B20" s="295">
        <v>1.05</v>
      </c>
      <c r="C20" s="295"/>
    </row>
    <row r="21" spans="1:3" x14ac:dyDescent="0.2">
      <c r="A21" s="321" t="s">
        <v>4245</v>
      </c>
      <c r="B21" s="295"/>
      <c r="C21" s="295">
        <v>2.21</v>
      </c>
    </row>
    <row r="22" spans="1:3" x14ac:dyDescent="0.2">
      <c r="A22" s="321" t="s">
        <v>4246</v>
      </c>
      <c r="B22" s="295"/>
      <c r="C22" s="295">
        <v>3.01</v>
      </c>
    </row>
    <row r="23" spans="1:3" x14ac:dyDescent="0.2">
      <c r="A23" s="321" t="s">
        <v>4247</v>
      </c>
      <c r="B23" s="295"/>
      <c r="C23" s="295">
        <v>1.87</v>
      </c>
    </row>
    <row r="24" spans="1:3" x14ac:dyDescent="0.2">
      <c r="A24" s="321" t="s">
        <v>4248</v>
      </c>
      <c r="B24" s="295"/>
      <c r="C24" s="295">
        <v>2.4300000000000002</v>
      </c>
    </row>
    <row r="25" spans="1:3" x14ac:dyDescent="0.2">
      <c r="A25" s="321" t="s">
        <v>4249</v>
      </c>
      <c r="B25" s="295"/>
      <c r="C25" s="295">
        <v>3.68</v>
      </c>
    </row>
    <row r="26" spans="1:3" x14ac:dyDescent="0.2">
      <c r="A26" s="321" t="s">
        <v>4250</v>
      </c>
      <c r="B26" s="295"/>
      <c r="C26" s="295">
        <v>3.86</v>
      </c>
    </row>
    <row r="27" spans="1:3" x14ac:dyDescent="0.2">
      <c r="A27" s="321"/>
      <c r="B27" s="295"/>
      <c r="C27" s="295"/>
    </row>
    <row r="28" spans="1:3" x14ac:dyDescent="0.2">
      <c r="A28" s="321" t="s">
        <v>4251</v>
      </c>
      <c r="B28" s="295">
        <v>8.74</v>
      </c>
      <c r="C28" s="295"/>
    </row>
    <row r="29" spans="1:3" x14ac:dyDescent="0.2">
      <c r="A29" s="321" t="s">
        <v>4252</v>
      </c>
      <c r="B29" s="295">
        <v>5.57</v>
      </c>
      <c r="C29" s="295"/>
    </row>
    <row r="30" spans="1:3" x14ac:dyDescent="0.2">
      <c r="A30" s="321" t="s">
        <v>4253</v>
      </c>
      <c r="B30" s="295"/>
      <c r="C30" s="295">
        <v>4.09</v>
      </c>
    </row>
    <row r="31" spans="1:3" x14ac:dyDescent="0.2">
      <c r="A31" s="321" t="s">
        <v>4254</v>
      </c>
      <c r="B31" s="295"/>
      <c r="C31" s="295">
        <v>4.76</v>
      </c>
    </row>
    <row r="35" spans="1:3" x14ac:dyDescent="0.2">
      <c r="A35" s="298" t="s">
        <v>4261</v>
      </c>
      <c r="B35" s="298" t="s">
        <v>4237</v>
      </c>
      <c r="C35" s="298" t="s">
        <v>4238</v>
      </c>
    </row>
    <row r="36" spans="1:3" x14ac:dyDescent="0.2">
      <c r="A36" s="321" t="s">
        <v>4045</v>
      </c>
      <c r="B36" s="295">
        <v>3.25</v>
      </c>
      <c r="C36" s="295"/>
    </row>
    <row r="37" spans="1:3" x14ac:dyDescent="0.2">
      <c r="A37" s="321" t="s">
        <v>4013</v>
      </c>
      <c r="B37" s="295">
        <v>5.59</v>
      </c>
      <c r="C37" s="295"/>
    </row>
    <row r="38" spans="1:3" x14ac:dyDescent="0.2">
      <c r="A38" s="321" t="s">
        <v>4016</v>
      </c>
      <c r="B38" s="295">
        <v>3.89</v>
      </c>
      <c r="C38" s="295"/>
    </row>
    <row r="39" spans="1:3" x14ac:dyDescent="0.2">
      <c r="A39" s="321" t="s">
        <v>4029</v>
      </c>
      <c r="B39" s="295"/>
      <c r="C39" s="295">
        <v>3.07</v>
      </c>
    </row>
    <row r="40" spans="1:3" x14ac:dyDescent="0.2">
      <c r="A40" s="321" t="s">
        <v>4030</v>
      </c>
      <c r="B40" s="295"/>
      <c r="C40" s="295">
        <v>5.03</v>
      </c>
    </row>
    <row r="41" spans="1:3" x14ac:dyDescent="0.2">
      <c r="A41" s="321"/>
      <c r="B41" s="295"/>
      <c r="C41" s="295"/>
    </row>
    <row r="42" spans="1:3" x14ac:dyDescent="0.2">
      <c r="A42" s="321"/>
      <c r="B42" s="295"/>
      <c r="C42" s="295"/>
    </row>
    <row r="43" spans="1:3" x14ac:dyDescent="0.2">
      <c r="A43" s="321" t="s">
        <v>4257</v>
      </c>
      <c r="B43" s="295">
        <v>5.38</v>
      </c>
      <c r="C43" s="295"/>
    </row>
    <row r="44" spans="1:3" x14ac:dyDescent="0.2">
      <c r="A44" s="321" t="s">
        <v>4258</v>
      </c>
      <c r="B44" s="295">
        <v>4.53</v>
      </c>
      <c r="C44" s="295"/>
    </row>
    <row r="45" spans="1:3" x14ac:dyDescent="0.2">
      <c r="A45" s="321" t="s">
        <v>4259</v>
      </c>
      <c r="B45" s="295"/>
      <c r="C45" s="295">
        <v>3.64</v>
      </c>
    </row>
    <row r="46" spans="1:3" x14ac:dyDescent="0.2">
      <c r="A46" s="321" t="s">
        <v>4260</v>
      </c>
      <c r="B46" s="295"/>
      <c r="C46" s="295">
        <v>2.44</v>
      </c>
    </row>
    <row r="47" spans="1:3" x14ac:dyDescent="0.2">
      <c r="A47" s="321"/>
      <c r="B47" s="295"/>
      <c r="C47" s="295"/>
    </row>
    <row r="50" spans="1:3" x14ac:dyDescent="0.2">
      <c r="A50" s="298" t="s">
        <v>4262</v>
      </c>
      <c r="B50" s="298" t="s">
        <v>4237</v>
      </c>
      <c r="C50" s="298" t="s">
        <v>4238</v>
      </c>
    </row>
    <row r="51" spans="1:3" x14ac:dyDescent="0.2">
      <c r="A51" s="321" t="s">
        <v>4045</v>
      </c>
      <c r="B51" s="295">
        <v>7.61</v>
      </c>
      <c r="C51" s="295"/>
    </row>
    <row r="52" spans="1:3" x14ac:dyDescent="0.2">
      <c r="A52" s="321" t="s">
        <v>4013</v>
      </c>
      <c r="B52" s="295">
        <v>7.97</v>
      </c>
      <c r="C52" s="295"/>
    </row>
    <row r="53" spans="1:3" x14ac:dyDescent="0.2">
      <c r="A53" s="321" t="s">
        <v>4016</v>
      </c>
      <c r="B53" s="295">
        <v>6.45</v>
      </c>
      <c r="C53" s="295"/>
    </row>
    <row r="54" spans="1:3" x14ac:dyDescent="0.2">
      <c r="A54" s="321" t="s">
        <v>4029</v>
      </c>
      <c r="B54" s="295"/>
      <c r="C54" s="295">
        <v>6.67</v>
      </c>
    </row>
    <row r="55" spans="1:3" x14ac:dyDescent="0.2">
      <c r="A55" s="321" t="s">
        <v>4030</v>
      </c>
      <c r="B55" s="295"/>
      <c r="C55" s="295">
        <v>7.34</v>
      </c>
    </row>
    <row r="56" spans="1:3" x14ac:dyDescent="0.2">
      <c r="A56" s="321"/>
      <c r="B56" s="295"/>
      <c r="C56" s="295"/>
    </row>
    <row r="57" spans="1:3" x14ac:dyDescent="0.2">
      <c r="A57" s="321"/>
      <c r="B57" s="295"/>
      <c r="C57" s="295"/>
    </row>
    <row r="58" spans="1:3" x14ac:dyDescent="0.2">
      <c r="A58" s="321" t="s">
        <v>4251</v>
      </c>
      <c r="B58" s="295">
        <v>7.96</v>
      </c>
      <c r="C58" s="295"/>
    </row>
    <row r="59" spans="1:3" x14ac:dyDescent="0.2">
      <c r="A59" s="321" t="s">
        <v>4252</v>
      </c>
      <c r="B59" s="295">
        <v>6.85</v>
      </c>
      <c r="C59" s="295"/>
    </row>
    <row r="60" spans="1:3" x14ac:dyDescent="0.2">
      <c r="A60" s="321" t="s">
        <v>4253</v>
      </c>
      <c r="B60" s="295"/>
      <c r="C60" s="295">
        <v>6.45</v>
      </c>
    </row>
    <row r="61" spans="1:3" x14ac:dyDescent="0.2">
      <c r="A61" s="321" t="s">
        <v>4254</v>
      </c>
      <c r="B61" s="295"/>
      <c r="C61" s="295">
        <v>5.1100000000000003</v>
      </c>
    </row>
    <row r="62" spans="1:3" x14ac:dyDescent="0.2">
      <c r="A62" s="321"/>
      <c r="B62" s="295"/>
      <c r="C62" s="295"/>
    </row>
    <row r="63" spans="1:3" x14ac:dyDescent="0.2">
      <c r="A63" s="321"/>
      <c r="B63" s="295"/>
      <c r="C63" s="295"/>
    </row>
    <row r="64" spans="1:3" x14ac:dyDescent="0.2">
      <c r="A64" s="321"/>
      <c r="B64" s="295"/>
      <c r="C64" s="295"/>
    </row>
    <row r="65" spans="1:3" x14ac:dyDescent="0.2">
      <c r="A65" s="298" t="s">
        <v>4263</v>
      </c>
      <c r="B65" s="298" t="s">
        <v>4237</v>
      </c>
      <c r="C65" s="298" t="s">
        <v>4238</v>
      </c>
    </row>
    <row r="66" spans="1:3" x14ac:dyDescent="0.2">
      <c r="A66" s="321" t="s">
        <v>4045</v>
      </c>
      <c r="B66" s="295">
        <v>3.17</v>
      </c>
      <c r="C66" s="295"/>
    </row>
    <row r="67" spans="1:3" x14ac:dyDescent="0.2">
      <c r="A67" s="321" t="s">
        <v>4013</v>
      </c>
      <c r="B67" s="295">
        <v>3.51</v>
      </c>
      <c r="C67" s="295"/>
    </row>
    <row r="68" spans="1:3" x14ac:dyDescent="0.2">
      <c r="A68" s="321" t="s">
        <v>4016</v>
      </c>
      <c r="B68" s="295">
        <v>4.01</v>
      </c>
      <c r="C68" s="295"/>
    </row>
    <row r="69" spans="1:3" x14ac:dyDescent="0.2">
      <c r="A69" s="321" t="s">
        <v>4029</v>
      </c>
      <c r="B69" s="295"/>
      <c r="C69" s="295">
        <v>3.47</v>
      </c>
    </row>
    <row r="70" spans="1:3" x14ac:dyDescent="0.2">
      <c r="A70" s="321" t="s">
        <v>4030</v>
      </c>
      <c r="B70" s="295"/>
      <c r="C70" s="295">
        <v>3.74</v>
      </c>
    </row>
    <row r="71" spans="1:3" x14ac:dyDescent="0.2">
      <c r="A71" s="321"/>
      <c r="B71" s="295"/>
      <c r="C71" s="295"/>
    </row>
    <row r="72" spans="1:3" x14ac:dyDescent="0.2">
      <c r="A72" s="321"/>
      <c r="B72" s="295"/>
      <c r="C72" s="295"/>
    </row>
    <row r="73" spans="1:3" x14ac:dyDescent="0.2">
      <c r="A73" s="321" t="s">
        <v>4257</v>
      </c>
      <c r="B73" s="295">
        <v>5.92</v>
      </c>
      <c r="C73" s="295"/>
    </row>
    <row r="74" spans="1:3" x14ac:dyDescent="0.2">
      <c r="A74" s="321" t="s">
        <v>4258</v>
      </c>
      <c r="B74" s="295">
        <v>5.38</v>
      </c>
      <c r="C74" s="295"/>
    </row>
    <row r="75" spans="1:3" x14ac:dyDescent="0.2">
      <c r="A75" s="321" t="s">
        <v>4259</v>
      </c>
      <c r="B75" s="295"/>
      <c r="C75" s="295">
        <v>4.3499999999999996</v>
      </c>
    </row>
    <row r="76" spans="1:3" x14ac:dyDescent="0.2">
      <c r="A76" s="321" t="s">
        <v>4260</v>
      </c>
      <c r="B76" s="295"/>
      <c r="C76" s="295">
        <v>4.01</v>
      </c>
    </row>
    <row r="77" spans="1:3" x14ac:dyDescent="0.2">
      <c r="A77" s="321"/>
      <c r="B77" s="295"/>
      <c r="C77" s="295"/>
    </row>
    <row r="78" spans="1:3" x14ac:dyDescent="0.2">
      <c r="A78" s="416" t="s">
        <v>4265</v>
      </c>
      <c r="B78" s="295"/>
      <c r="C78" s="295"/>
    </row>
    <row r="79" spans="1:3" x14ac:dyDescent="0.2">
      <c r="A79" s="298" t="s">
        <v>4264</v>
      </c>
      <c r="B79" s="298" t="s">
        <v>4237</v>
      </c>
      <c r="C79" s="298" t="s">
        <v>4238</v>
      </c>
    </row>
    <row r="80" spans="1:3" x14ac:dyDescent="0.2">
      <c r="A80" s="295">
        <v>8.9499999999999993</v>
      </c>
      <c r="B80" s="295">
        <v>6.54</v>
      </c>
      <c r="C80" s="295">
        <v>3.62</v>
      </c>
    </row>
    <row r="81" spans="1:3" x14ac:dyDescent="0.2">
      <c r="A81" s="295">
        <v>17</v>
      </c>
      <c r="B81" s="295">
        <v>9.15</v>
      </c>
      <c r="C81" s="295">
        <v>9.1</v>
      </c>
    </row>
    <row r="82" spans="1:3" x14ac:dyDescent="0.2">
      <c r="A82" s="295">
        <v>33.4</v>
      </c>
      <c r="B82" s="295">
        <v>14.2</v>
      </c>
      <c r="C82" s="295">
        <v>32.299999999999997</v>
      </c>
    </row>
    <row r="83" spans="1:3" x14ac:dyDescent="0.2">
      <c r="A83" s="295">
        <v>37.299999999999997</v>
      </c>
      <c r="B83" s="295">
        <v>8.77</v>
      </c>
      <c r="C83" s="295"/>
    </row>
    <row r="84" spans="1:3" x14ac:dyDescent="0.2">
      <c r="A84" s="295">
        <v>46.4</v>
      </c>
      <c r="B84" s="295">
        <v>29.6</v>
      </c>
      <c r="C84" s="295"/>
    </row>
    <row r="85" spans="1:3" x14ac:dyDescent="0.2">
      <c r="A85" s="295">
        <v>39.1</v>
      </c>
      <c r="B85" s="295"/>
      <c r="C85" s="295"/>
    </row>
    <row r="86" spans="1:3" x14ac:dyDescent="0.2">
      <c r="A86" s="295"/>
      <c r="B86" s="295"/>
      <c r="C86" s="295"/>
    </row>
    <row r="87" spans="1:3" x14ac:dyDescent="0.2">
      <c r="A87" s="298" t="s">
        <v>4264</v>
      </c>
      <c r="B87" s="298" t="s">
        <v>4237</v>
      </c>
      <c r="C87" s="298" t="s">
        <v>4238</v>
      </c>
    </row>
    <row r="88" spans="1:3" x14ac:dyDescent="0.2">
      <c r="A88" s="295">
        <v>10.199999999999999</v>
      </c>
      <c r="B88" s="295">
        <v>10.4</v>
      </c>
      <c r="C88" s="295">
        <v>4.47</v>
      </c>
    </row>
    <row r="89" spans="1:3" x14ac:dyDescent="0.2">
      <c r="A89" s="295">
        <v>15.9</v>
      </c>
      <c r="B89" s="295">
        <v>10.3</v>
      </c>
      <c r="C89" s="295">
        <v>9.44</v>
      </c>
    </row>
    <row r="90" spans="1:3" x14ac:dyDescent="0.2">
      <c r="A90" s="295">
        <v>24.3</v>
      </c>
      <c r="B90" s="295">
        <v>9.91</v>
      </c>
      <c r="C90" s="295">
        <v>7.49</v>
      </c>
    </row>
    <row r="91" spans="1:3" x14ac:dyDescent="0.2">
      <c r="A91" s="295">
        <v>3.72</v>
      </c>
      <c r="B91" s="295">
        <v>22.1</v>
      </c>
      <c r="C91" s="295"/>
    </row>
    <row r="92" spans="1:3" x14ac:dyDescent="0.2">
      <c r="A92" s="295">
        <v>3.03</v>
      </c>
      <c r="B92" s="295">
        <v>5.6</v>
      </c>
      <c r="C92" s="295"/>
    </row>
    <row r="93" spans="1:3" x14ac:dyDescent="0.2">
      <c r="A93" s="295">
        <v>4.49</v>
      </c>
      <c r="B93" s="295"/>
      <c r="C93" s="295"/>
    </row>
    <row r="94" spans="1:3" x14ac:dyDescent="0.2">
      <c r="A94" s="295"/>
      <c r="B94" s="295"/>
      <c r="C94" s="29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72CEA-9F19-4A4A-881C-7CA605FAA03F}">
  <dimension ref="B1:Q54"/>
  <sheetViews>
    <sheetView topLeftCell="A21" workbookViewId="0">
      <selection activeCell="G58" sqref="G58"/>
    </sheetView>
  </sheetViews>
  <sheetFormatPr baseColWidth="10" defaultRowHeight="16" x14ac:dyDescent="0.2"/>
  <cols>
    <col min="2" max="2" width="28.83203125" style="1" customWidth="1"/>
    <col min="3" max="4" width="10.83203125" style="1"/>
    <col min="5" max="5" width="12.6640625" style="1" customWidth="1"/>
    <col min="6" max="6" width="12.1640625" style="1" customWidth="1"/>
    <col min="7" max="7" width="10.83203125" style="1"/>
    <col min="8" max="8" width="27.6640625" style="1" customWidth="1"/>
    <col min="9" max="9" width="13.83203125" style="1" customWidth="1"/>
    <col min="12" max="12" width="29.1640625" customWidth="1"/>
    <col min="15" max="16" width="11.83203125" customWidth="1"/>
    <col min="17" max="17" width="13.83203125" customWidth="1"/>
  </cols>
  <sheetData>
    <row r="1" spans="2:17" ht="17" thickBot="1" x14ac:dyDescent="0.25"/>
    <row r="2" spans="2:17" x14ac:dyDescent="0.2">
      <c r="B2" s="266" t="s">
        <v>329</v>
      </c>
      <c r="C2" s="32" t="s">
        <v>3937</v>
      </c>
      <c r="D2" s="32" t="s">
        <v>3937</v>
      </c>
      <c r="E2" s="233" t="s">
        <v>3939</v>
      </c>
      <c r="F2" s="234" t="s">
        <v>3940</v>
      </c>
      <c r="H2" s="238"/>
      <c r="I2" s="234" t="s">
        <v>3941</v>
      </c>
      <c r="L2" s="266" t="s">
        <v>330</v>
      </c>
      <c r="M2" s="215" t="s">
        <v>3942</v>
      </c>
      <c r="N2" s="182" t="s">
        <v>3942</v>
      </c>
      <c r="O2" s="237" t="s">
        <v>3939</v>
      </c>
      <c r="P2" s="234" t="s">
        <v>3940</v>
      </c>
      <c r="Q2" s="260" t="s">
        <v>3941</v>
      </c>
    </row>
    <row r="3" spans="2:17" x14ac:dyDescent="0.2">
      <c r="B3" s="6" t="s">
        <v>294</v>
      </c>
      <c r="C3" s="1" t="s">
        <v>3936</v>
      </c>
      <c r="D3" s="1" t="s">
        <v>3938</v>
      </c>
      <c r="E3" s="235"/>
      <c r="F3" s="236"/>
      <c r="H3" s="40"/>
      <c r="I3" s="41"/>
      <c r="L3" s="252" t="s">
        <v>294</v>
      </c>
      <c r="M3" s="253" t="s">
        <v>3936</v>
      </c>
      <c r="N3" s="54" t="s">
        <v>3938</v>
      </c>
      <c r="O3" s="248"/>
      <c r="P3" s="55"/>
      <c r="Q3" s="55"/>
    </row>
    <row r="4" spans="2:17" x14ac:dyDescent="0.2">
      <c r="B4" s="6" t="s">
        <v>313</v>
      </c>
      <c r="C4" s="1">
        <v>5.89</v>
      </c>
      <c r="D4" s="1">
        <v>9.2799999999999994</v>
      </c>
      <c r="E4" s="243">
        <f>(C4/D4)*100</f>
        <v>63.469827586206897</v>
      </c>
      <c r="F4" s="239">
        <v>7.21</v>
      </c>
      <c r="H4" s="40" t="s">
        <v>313</v>
      </c>
      <c r="I4" s="245">
        <v>13.5</v>
      </c>
      <c r="J4" s="214"/>
      <c r="L4" s="6" t="s">
        <v>313</v>
      </c>
      <c r="M4" s="6">
        <v>15.7</v>
      </c>
      <c r="N4" s="1">
        <v>22.5</v>
      </c>
      <c r="O4" s="249">
        <f>(M4/N4)*100</f>
        <v>69.777777777777771</v>
      </c>
      <c r="P4" s="130">
        <v>73.8</v>
      </c>
      <c r="Q4" s="55">
        <v>7.94</v>
      </c>
    </row>
    <row r="5" spans="2:17" x14ac:dyDescent="0.2">
      <c r="B5" s="6" t="s">
        <v>312</v>
      </c>
      <c r="C5" s="1">
        <v>2.67</v>
      </c>
      <c r="D5" s="1">
        <v>5.53</v>
      </c>
      <c r="E5" s="243">
        <f t="shared" ref="E5:E38" si="0">(C5/D5)*100</f>
        <v>48.282097649186248</v>
      </c>
      <c r="F5" s="239">
        <v>4.8600000000000003</v>
      </c>
      <c r="H5" s="40" t="s">
        <v>312</v>
      </c>
      <c r="I5" s="245">
        <v>34.200000000000003</v>
      </c>
      <c r="J5" s="214"/>
      <c r="L5" s="6" t="s">
        <v>312</v>
      </c>
      <c r="M5" s="6">
        <v>23.7</v>
      </c>
      <c r="N5" s="1">
        <v>34.799999999999997</v>
      </c>
      <c r="O5" s="249">
        <f t="shared" ref="O5:O20" si="1">(M5/N5)*100</f>
        <v>68.103448275862078</v>
      </c>
      <c r="P5" s="130">
        <v>43.7</v>
      </c>
      <c r="Q5" s="55">
        <v>13.3</v>
      </c>
    </row>
    <row r="6" spans="2:17" x14ac:dyDescent="0.2">
      <c r="B6" s="6" t="s">
        <v>311</v>
      </c>
      <c r="C6" s="1">
        <v>9.2799999999999994</v>
      </c>
      <c r="D6" s="1">
        <v>18.2</v>
      </c>
      <c r="E6" s="243">
        <f t="shared" si="0"/>
        <v>50.989010989010985</v>
      </c>
      <c r="F6" s="239">
        <v>11.3</v>
      </c>
      <c r="H6" s="40" t="s">
        <v>311</v>
      </c>
      <c r="I6" s="245">
        <v>42.4</v>
      </c>
      <c r="J6" s="214"/>
      <c r="L6" s="6" t="s">
        <v>311</v>
      </c>
      <c r="M6" s="6">
        <v>23.6</v>
      </c>
      <c r="N6" s="1">
        <v>38.4</v>
      </c>
      <c r="O6" s="249">
        <f t="shared" si="1"/>
        <v>61.458333333333336</v>
      </c>
      <c r="P6" s="130">
        <v>54.4</v>
      </c>
      <c r="Q6" s="55">
        <v>19.2</v>
      </c>
    </row>
    <row r="7" spans="2:17" x14ac:dyDescent="0.2">
      <c r="B7" s="6" t="s">
        <v>310</v>
      </c>
      <c r="C7" s="1">
        <v>2.41</v>
      </c>
      <c r="D7" s="1">
        <v>4.1100000000000003</v>
      </c>
      <c r="E7" s="243">
        <f t="shared" si="0"/>
        <v>58.637469586374692</v>
      </c>
      <c r="F7" s="239">
        <v>2.81</v>
      </c>
      <c r="H7" s="40" t="s">
        <v>310</v>
      </c>
      <c r="I7" s="245">
        <v>25.3</v>
      </c>
      <c r="J7" s="214"/>
      <c r="L7" s="6" t="s">
        <v>310</v>
      </c>
      <c r="M7" s="6">
        <v>15.4</v>
      </c>
      <c r="N7" s="1">
        <v>40.299999999999997</v>
      </c>
      <c r="O7" s="249">
        <f t="shared" si="1"/>
        <v>38.213399503722087</v>
      </c>
      <c r="P7" s="130">
        <v>57.7</v>
      </c>
      <c r="Q7" s="55">
        <v>38.200000000000003</v>
      </c>
    </row>
    <row r="8" spans="2:17" x14ac:dyDescent="0.2">
      <c r="B8" s="6" t="s">
        <v>316</v>
      </c>
      <c r="C8" s="1">
        <v>2.52</v>
      </c>
      <c r="D8" s="1">
        <v>8.9700000000000006</v>
      </c>
      <c r="E8" s="243">
        <f t="shared" si="0"/>
        <v>28.093645484949832</v>
      </c>
      <c r="F8" s="239">
        <v>4.2300000000000004</v>
      </c>
      <c r="H8" s="40" t="s">
        <v>316</v>
      </c>
      <c r="I8" s="245">
        <v>50.2</v>
      </c>
      <c r="J8" s="214"/>
      <c r="L8" s="6" t="s">
        <v>316</v>
      </c>
      <c r="M8" s="6">
        <v>13.7</v>
      </c>
      <c r="N8" s="1">
        <v>26.6</v>
      </c>
      <c r="O8" s="249">
        <f t="shared" si="1"/>
        <v>51.503759398496243</v>
      </c>
      <c r="P8" s="130">
        <v>46.1</v>
      </c>
      <c r="Q8" s="55">
        <v>22.8</v>
      </c>
    </row>
    <row r="9" spans="2:17" x14ac:dyDescent="0.2">
      <c r="B9" s="6" t="s">
        <v>317</v>
      </c>
      <c r="C9" s="1">
        <v>2.64</v>
      </c>
      <c r="D9" s="1">
        <v>12.9</v>
      </c>
      <c r="E9" s="243">
        <f t="shared" si="0"/>
        <v>20.465116279069768</v>
      </c>
      <c r="F9" s="239">
        <v>5.03</v>
      </c>
      <c r="H9" s="40" t="s">
        <v>317</v>
      </c>
      <c r="I9" s="245">
        <v>66.099999999999994</v>
      </c>
      <c r="J9" s="214"/>
      <c r="L9" s="6" t="s">
        <v>317</v>
      </c>
      <c r="M9" s="6">
        <v>13.7</v>
      </c>
      <c r="N9" s="1">
        <v>30</v>
      </c>
      <c r="O9" s="249">
        <f t="shared" si="1"/>
        <v>45.666666666666664</v>
      </c>
      <c r="P9" s="130">
        <v>65.099999999999994</v>
      </c>
      <c r="Q9" s="55">
        <v>6.28</v>
      </c>
    </row>
    <row r="10" spans="2:17" x14ac:dyDescent="0.2">
      <c r="B10" s="6" t="s">
        <v>315</v>
      </c>
      <c r="C10" s="1">
        <v>6.94</v>
      </c>
      <c r="D10" s="1">
        <v>15.4</v>
      </c>
      <c r="E10" s="243">
        <f t="shared" si="0"/>
        <v>45.064935064935071</v>
      </c>
      <c r="F10" s="239">
        <v>10.6</v>
      </c>
      <c r="H10" s="40" t="s">
        <v>315</v>
      </c>
      <c r="I10" s="245">
        <v>36.1</v>
      </c>
      <c r="J10" s="214"/>
      <c r="L10" s="6" t="s">
        <v>315</v>
      </c>
      <c r="M10" s="6">
        <v>9.91</v>
      </c>
      <c r="N10" s="1">
        <v>16.899999999999999</v>
      </c>
      <c r="O10" s="249">
        <f t="shared" si="1"/>
        <v>58.639053254437876</v>
      </c>
      <c r="P10" s="130">
        <v>39.6</v>
      </c>
      <c r="Q10" s="55">
        <v>26.6</v>
      </c>
    </row>
    <row r="11" spans="2:17" x14ac:dyDescent="0.2">
      <c r="B11" s="6" t="s">
        <v>314</v>
      </c>
      <c r="C11" s="1">
        <v>4.66</v>
      </c>
      <c r="D11" s="1">
        <v>18.100000000000001</v>
      </c>
      <c r="E11" s="243">
        <f t="shared" si="0"/>
        <v>25.745856353591158</v>
      </c>
      <c r="F11" s="239">
        <v>11.2</v>
      </c>
      <c r="H11" s="40" t="s">
        <v>314</v>
      </c>
      <c r="I11" s="245">
        <v>61.8</v>
      </c>
      <c r="J11" s="214"/>
      <c r="L11" s="6" t="s">
        <v>314</v>
      </c>
      <c r="M11" s="6">
        <v>15.3</v>
      </c>
      <c r="N11" s="1">
        <v>24.1</v>
      </c>
      <c r="O11" s="249">
        <f t="shared" si="1"/>
        <v>63.485477178423231</v>
      </c>
      <c r="P11" s="130">
        <v>65.5</v>
      </c>
      <c r="Q11" s="55">
        <v>20.100000000000001</v>
      </c>
    </row>
    <row r="12" spans="2:17" x14ac:dyDescent="0.2">
      <c r="B12" s="6" t="s">
        <v>318</v>
      </c>
      <c r="C12" s="1">
        <v>17</v>
      </c>
      <c r="D12" s="1">
        <v>20.5</v>
      </c>
      <c r="E12" s="243">
        <f t="shared" si="0"/>
        <v>82.926829268292678</v>
      </c>
      <c r="F12" s="239">
        <v>19.100000000000001</v>
      </c>
      <c r="H12" s="40" t="s">
        <v>318</v>
      </c>
      <c r="I12" s="245">
        <v>8.08</v>
      </c>
      <c r="J12" s="214"/>
      <c r="L12" s="6" t="s">
        <v>318</v>
      </c>
      <c r="M12" s="6">
        <v>40.9</v>
      </c>
      <c r="N12" s="1">
        <v>52.1</v>
      </c>
      <c r="O12" s="249">
        <f t="shared" si="1"/>
        <v>78.502879078694804</v>
      </c>
      <c r="P12" s="130">
        <v>62.4</v>
      </c>
      <c r="Q12" s="55">
        <v>11.6</v>
      </c>
    </row>
    <row r="13" spans="2:17" x14ac:dyDescent="0.2">
      <c r="B13" s="6" t="s">
        <v>319</v>
      </c>
      <c r="C13" s="1">
        <v>5.18</v>
      </c>
      <c r="D13" s="1">
        <v>6.62</v>
      </c>
      <c r="E13" s="243">
        <f t="shared" si="0"/>
        <v>78.247734138972802</v>
      </c>
      <c r="F13" s="239">
        <v>11.5</v>
      </c>
      <c r="H13" s="40" t="s">
        <v>319</v>
      </c>
      <c r="I13" s="245">
        <v>8.06</v>
      </c>
      <c r="J13" s="214"/>
      <c r="L13" s="6" t="s">
        <v>319</v>
      </c>
      <c r="M13" s="6">
        <v>18.399999999999999</v>
      </c>
      <c r="N13" s="1">
        <v>22.4</v>
      </c>
      <c r="O13" s="249">
        <f t="shared" si="1"/>
        <v>82.142857142857139</v>
      </c>
      <c r="P13" s="130">
        <v>60.6</v>
      </c>
      <c r="Q13" s="55">
        <v>13.8</v>
      </c>
    </row>
    <row r="14" spans="2:17" x14ac:dyDescent="0.2">
      <c r="B14" s="6" t="s">
        <v>320</v>
      </c>
      <c r="C14" s="1">
        <v>17</v>
      </c>
      <c r="D14" s="1">
        <v>21.2</v>
      </c>
      <c r="E14" s="243">
        <f t="shared" si="0"/>
        <v>80.188679245283026</v>
      </c>
      <c r="F14" s="239">
        <v>19</v>
      </c>
      <c r="H14" s="40" t="s">
        <v>320</v>
      </c>
      <c r="I14" s="245">
        <v>10</v>
      </c>
      <c r="J14" s="214"/>
      <c r="L14" s="6" t="s">
        <v>320</v>
      </c>
      <c r="M14" s="6">
        <v>30.4</v>
      </c>
      <c r="N14" s="1">
        <v>41.1</v>
      </c>
      <c r="O14" s="249">
        <f t="shared" si="1"/>
        <v>73.965936739659369</v>
      </c>
      <c r="P14" s="130">
        <v>65.5</v>
      </c>
      <c r="Q14" s="55">
        <v>17.5</v>
      </c>
    </row>
    <row r="15" spans="2:17" x14ac:dyDescent="0.2">
      <c r="B15" s="6" t="s">
        <v>321</v>
      </c>
      <c r="C15" s="1">
        <v>23.2</v>
      </c>
      <c r="D15" s="1">
        <v>28.5</v>
      </c>
      <c r="E15" s="243">
        <f t="shared" si="0"/>
        <v>81.403508771929822</v>
      </c>
      <c r="F15" s="239">
        <v>27.4</v>
      </c>
      <c r="H15" s="40" t="s">
        <v>321</v>
      </c>
      <c r="I15" s="245">
        <v>11.8</v>
      </c>
      <c r="J15" s="214"/>
      <c r="L15" s="6" t="s">
        <v>321</v>
      </c>
      <c r="M15" s="6">
        <v>20.5</v>
      </c>
      <c r="N15" s="1">
        <v>24.1</v>
      </c>
      <c r="O15" s="249">
        <f t="shared" si="1"/>
        <v>85.062240663900411</v>
      </c>
      <c r="P15" s="130">
        <v>59.9</v>
      </c>
      <c r="Q15" s="55">
        <v>18.7</v>
      </c>
    </row>
    <row r="16" spans="2:17" x14ac:dyDescent="0.2">
      <c r="B16" s="6" t="s">
        <v>322</v>
      </c>
      <c r="C16" s="1">
        <v>13.8</v>
      </c>
      <c r="D16" s="1">
        <v>18</v>
      </c>
      <c r="E16" s="243">
        <f t="shared" si="0"/>
        <v>76.666666666666671</v>
      </c>
      <c r="F16" s="239">
        <v>18.7</v>
      </c>
      <c r="H16" s="40" t="s">
        <v>322</v>
      </c>
      <c r="I16" s="245">
        <v>12.7</v>
      </c>
      <c r="J16" s="214"/>
      <c r="L16" s="6" t="s">
        <v>322</v>
      </c>
      <c r="M16" s="6">
        <v>29.1</v>
      </c>
      <c r="N16" s="1">
        <v>32.6</v>
      </c>
      <c r="O16" s="249">
        <f t="shared" si="1"/>
        <v>89.263803680981596</v>
      </c>
      <c r="P16" s="130">
        <v>69.400000000000006</v>
      </c>
      <c r="Q16" s="55">
        <v>5.99</v>
      </c>
    </row>
    <row r="17" spans="2:17" x14ac:dyDescent="0.2">
      <c r="B17" s="6" t="s">
        <v>323</v>
      </c>
      <c r="C17" s="1">
        <v>7.12</v>
      </c>
      <c r="D17" s="1">
        <v>10.3</v>
      </c>
      <c r="E17" s="243">
        <f t="shared" si="0"/>
        <v>69.126213592233015</v>
      </c>
      <c r="F17" s="239">
        <v>10.199999999999999</v>
      </c>
      <c r="H17" s="40" t="s">
        <v>323</v>
      </c>
      <c r="I17" s="245">
        <v>20.9</v>
      </c>
      <c r="J17" s="214"/>
      <c r="L17" s="6" t="s">
        <v>323</v>
      </c>
      <c r="M17" s="6"/>
      <c r="N17" s="1"/>
      <c r="O17" s="249"/>
      <c r="P17" s="130">
        <v>82.8</v>
      </c>
      <c r="Q17" s="55">
        <v>7.65</v>
      </c>
    </row>
    <row r="18" spans="2:17" x14ac:dyDescent="0.2">
      <c r="B18" s="6" t="s">
        <v>324</v>
      </c>
      <c r="C18" s="1">
        <v>20.7</v>
      </c>
      <c r="D18" s="1">
        <v>26.1</v>
      </c>
      <c r="E18" s="243">
        <f t="shared" si="0"/>
        <v>79.310344827586192</v>
      </c>
      <c r="F18" s="239">
        <v>23.7</v>
      </c>
      <c r="H18" s="40" t="s">
        <v>324</v>
      </c>
      <c r="I18" s="245">
        <v>16.3</v>
      </c>
      <c r="J18" s="214"/>
      <c r="L18" s="6" t="s">
        <v>324</v>
      </c>
      <c r="M18" s="6">
        <v>38.9</v>
      </c>
      <c r="N18" s="1">
        <v>39.799999999999997</v>
      </c>
      <c r="O18" s="249">
        <f t="shared" si="1"/>
        <v>97.738693467336688</v>
      </c>
      <c r="P18" s="130">
        <v>85.6</v>
      </c>
      <c r="Q18" s="55">
        <v>9.5500000000000007</v>
      </c>
    </row>
    <row r="19" spans="2:17" x14ac:dyDescent="0.2">
      <c r="B19" s="6" t="s">
        <v>326</v>
      </c>
      <c r="C19" s="1">
        <v>13.7</v>
      </c>
      <c r="D19" s="1">
        <v>20.100000000000001</v>
      </c>
      <c r="E19" s="243">
        <f t="shared" si="0"/>
        <v>68.159203980099491</v>
      </c>
      <c r="F19" s="239">
        <v>17.600000000000001</v>
      </c>
      <c r="H19" s="40" t="s">
        <v>326</v>
      </c>
      <c r="I19" s="245">
        <v>22.5</v>
      </c>
      <c r="J19" s="214"/>
      <c r="L19" s="6" t="s">
        <v>326</v>
      </c>
      <c r="M19" s="6">
        <v>16.600000000000001</v>
      </c>
      <c r="N19" s="1">
        <v>21.9</v>
      </c>
      <c r="O19" s="249">
        <f t="shared" si="1"/>
        <v>75.799086757990878</v>
      </c>
      <c r="P19" s="130">
        <v>65.3</v>
      </c>
      <c r="Q19" s="55">
        <v>23.2</v>
      </c>
    </row>
    <row r="20" spans="2:17" ht="17" thickBot="1" x14ac:dyDescent="0.25">
      <c r="B20" s="21" t="s">
        <v>325</v>
      </c>
      <c r="C20" s="36">
        <v>7.73</v>
      </c>
      <c r="D20" s="36">
        <v>9.69</v>
      </c>
      <c r="E20" s="244">
        <f t="shared" si="0"/>
        <v>79.772961816305482</v>
      </c>
      <c r="F20" s="241">
        <v>17.399999999999999</v>
      </c>
      <c r="H20" s="43" t="s">
        <v>325</v>
      </c>
      <c r="I20" s="246">
        <v>13.9</v>
      </c>
      <c r="J20" s="214"/>
      <c r="L20" s="21" t="s">
        <v>325</v>
      </c>
      <c r="M20" s="21">
        <v>34</v>
      </c>
      <c r="N20" s="36">
        <v>43.1</v>
      </c>
      <c r="O20" s="250">
        <f t="shared" si="1"/>
        <v>78.886310904872389</v>
      </c>
      <c r="P20" s="251">
        <v>77.599999999999994</v>
      </c>
      <c r="Q20" s="56">
        <v>30.6</v>
      </c>
    </row>
    <row r="21" spans="2:17" ht="17" thickBot="1" x14ac:dyDescent="0.25">
      <c r="E21" s="53"/>
    </row>
    <row r="22" spans="2:17" ht="17" thickBot="1" x14ac:dyDescent="0.25">
      <c r="B22" s="266" t="s">
        <v>329</v>
      </c>
      <c r="C22" s="182" t="s">
        <v>3937</v>
      </c>
      <c r="D22" s="182" t="s">
        <v>3937</v>
      </c>
      <c r="E22" s="262"/>
      <c r="F22" s="193"/>
      <c r="L22" s="267" t="s">
        <v>330</v>
      </c>
      <c r="M22" s="48" t="s">
        <v>3942</v>
      </c>
      <c r="N22" s="48" t="s">
        <v>3942</v>
      </c>
      <c r="O22" s="256"/>
      <c r="P22" s="261"/>
      <c r="Q22" s="257"/>
    </row>
    <row r="23" spans="2:17" x14ac:dyDescent="0.2">
      <c r="B23" s="6" t="s">
        <v>294</v>
      </c>
      <c r="C23" s="54" t="s">
        <v>3936</v>
      </c>
      <c r="D23" s="54" t="s">
        <v>3938</v>
      </c>
      <c r="E23" s="263" t="s">
        <v>3939</v>
      </c>
      <c r="F23" s="259" t="s">
        <v>3940</v>
      </c>
      <c r="H23" s="31"/>
      <c r="I23" s="234" t="s">
        <v>3941</v>
      </c>
      <c r="L23" s="264" t="s">
        <v>294</v>
      </c>
      <c r="M23" s="46" t="s">
        <v>3936</v>
      </c>
      <c r="N23" s="46" t="s">
        <v>3938</v>
      </c>
      <c r="O23" s="232" t="s">
        <v>3939</v>
      </c>
      <c r="P23" s="234" t="s">
        <v>3940</v>
      </c>
      <c r="Q23" s="239" t="s">
        <v>3941</v>
      </c>
    </row>
    <row r="24" spans="2:17" x14ac:dyDescent="0.2">
      <c r="B24" s="6" t="s">
        <v>295</v>
      </c>
      <c r="C24" s="1">
        <v>10</v>
      </c>
      <c r="D24" s="1">
        <v>13.2</v>
      </c>
      <c r="E24" s="258">
        <f t="shared" si="0"/>
        <v>75.757575757575751</v>
      </c>
      <c r="F24" s="240">
        <v>10.4</v>
      </c>
      <c r="H24" s="6" t="s">
        <v>295</v>
      </c>
      <c r="I24" s="191">
        <v>14.3</v>
      </c>
      <c r="L24" s="264" t="s">
        <v>295</v>
      </c>
      <c r="M24" s="26">
        <v>9.0399999999999991</v>
      </c>
      <c r="N24" s="26">
        <v>10.3</v>
      </c>
      <c r="O24" s="242">
        <f>(M24/N24)*100</f>
        <v>87.766990291262132</v>
      </c>
      <c r="P24" s="1">
        <v>11.6</v>
      </c>
      <c r="Q24" s="41">
        <v>14.9</v>
      </c>
    </row>
    <row r="25" spans="2:17" x14ac:dyDescent="0.2">
      <c r="B25" s="6" t="s">
        <v>296</v>
      </c>
      <c r="C25" s="1">
        <v>8.92</v>
      </c>
      <c r="D25" s="1">
        <v>11.5</v>
      </c>
      <c r="E25" s="243">
        <f t="shared" si="0"/>
        <v>77.565217391304344</v>
      </c>
      <c r="F25" s="239">
        <v>10.6</v>
      </c>
      <c r="H25" s="6" t="s">
        <v>296</v>
      </c>
      <c r="I25" s="191">
        <v>11.1</v>
      </c>
      <c r="L25" s="264" t="s">
        <v>296</v>
      </c>
      <c r="M25" s="26">
        <v>10.3</v>
      </c>
      <c r="N25" s="26">
        <v>11.5</v>
      </c>
      <c r="O25" s="242">
        <f>(M25/N25)*100</f>
        <v>89.565217391304358</v>
      </c>
      <c r="P25" s="1">
        <v>9.98</v>
      </c>
      <c r="Q25" s="41">
        <v>9.4</v>
      </c>
    </row>
    <row r="26" spans="2:17" x14ac:dyDescent="0.2">
      <c r="B26" s="6" t="s">
        <v>297</v>
      </c>
      <c r="C26" s="1">
        <v>12.5</v>
      </c>
      <c r="D26" s="1">
        <v>16.100000000000001</v>
      </c>
      <c r="E26" s="243">
        <f t="shared" si="0"/>
        <v>77.639751552795019</v>
      </c>
      <c r="F26" s="239">
        <v>15.7</v>
      </c>
      <c r="H26" s="6" t="s">
        <v>297</v>
      </c>
      <c r="I26" s="191">
        <v>5</v>
      </c>
      <c r="L26" s="264" t="s">
        <v>297</v>
      </c>
      <c r="M26" s="26">
        <v>19.399999999999999</v>
      </c>
      <c r="N26" s="26">
        <v>23.5</v>
      </c>
      <c r="O26" s="242">
        <f t="shared" ref="O26:O38" si="2">(M26/N26)*100</f>
        <v>82.553191489361694</v>
      </c>
      <c r="P26" s="1">
        <v>19.100000000000001</v>
      </c>
      <c r="Q26" s="41">
        <v>19.100000000000001</v>
      </c>
    </row>
    <row r="27" spans="2:17" x14ac:dyDescent="0.2">
      <c r="B27" s="6" t="s">
        <v>298</v>
      </c>
      <c r="C27" s="1">
        <v>24</v>
      </c>
      <c r="D27" s="1">
        <v>29</v>
      </c>
      <c r="E27" s="243">
        <f t="shared" si="0"/>
        <v>82.758620689655174</v>
      </c>
      <c r="F27" s="239">
        <v>26.1</v>
      </c>
      <c r="H27" s="6" t="s">
        <v>298</v>
      </c>
      <c r="I27" s="191">
        <v>4.6900000000000004</v>
      </c>
      <c r="L27" s="264" t="s">
        <v>298</v>
      </c>
      <c r="M27" s="26">
        <v>31.5</v>
      </c>
      <c r="N27" s="26">
        <v>36.299999999999997</v>
      </c>
      <c r="O27" s="242">
        <f t="shared" si="2"/>
        <v>86.776859504132247</v>
      </c>
      <c r="P27" s="1">
        <v>30</v>
      </c>
      <c r="Q27" s="41">
        <v>47.4</v>
      </c>
    </row>
    <row r="28" spans="2:17" x14ac:dyDescent="0.2">
      <c r="B28" s="6" t="s">
        <v>299</v>
      </c>
      <c r="C28" s="1">
        <v>3.73</v>
      </c>
      <c r="D28" s="1">
        <v>10.4</v>
      </c>
      <c r="E28" s="243">
        <f t="shared" si="0"/>
        <v>35.865384615384613</v>
      </c>
      <c r="F28" s="239">
        <v>5.53</v>
      </c>
      <c r="H28" s="6" t="s">
        <v>299</v>
      </c>
      <c r="I28" s="191">
        <v>37.9</v>
      </c>
      <c r="L28" s="264" t="s">
        <v>299</v>
      </c>
      <c r="M28" s="26">
        <v>15.6</v>
      </c>
      <c r="N28" s="26">
        <v>19.5</v>
      </c>
      <c r="O28" s="242">
        <f t="shared" si="2"/>
        <v>80</v>
      </c>
      <c r="P28" s="1">
        <v>15.6</v>
      </c>
      <c r="Q28" s="41">
        <v>14.8</v>
      </c>
    </row>
    <row r="29" spans="2:17" x14ac:dyDescent="0.2">
      <c r="B29" s="6" t="s">
        <v>300</v>
      </c>
      <c r="C29" s="1">
        <v>1.51</v>
      </c>
      <c r="D29" s="1">
        <v>4.3</v>
      </c>
      <c r="E29" s="243">
        <f t="shared" si="0"/>
        <v>35.116279069767444</v>
      </c>
      <c r="F29" s="239">
        <v>1.89</v>
      </c>
      <c r="H29" s="6" t="s">
        <v>300</v>
      </c>
      <c r="I29" s="191">
        <v>50.9</v>
      </c>
      <c r="L29" s="264" t="s">
        <v>300</v>
      </c>
      <c r="M29" s="26">
        <v>11.3</v>
      </c>
      <c r="N29" s="26">
        <v>12.3</v>
      </c>
      <c r="O29" s="242">
        <f t="shared" si="2"/>
        <v>91.869918699186996</v>
      </c>
      <c r="P29" s="1">
        <v>9.4499999999999993</v>
      </c>
      <c r="Q29" s="41">
        <v>9.0299999999999994</v>
      </c>
    </row>
    <row r="30" spans="2:17" x14ac:dyDescent="0.2">
      <c r="B30" s="6" t="s">
        <v>301</v>
      </c>
      <c r="C30" s="1">
        <v>5.84</v>
      </c>
      <c r="D30" s="1">
        <v>9.67</v>
      </c>
      <c r="E30" s="243">
        <f t="shared" si="0"/>
        <v>60.392967942088937</v>
      </c>
      <c r="F30" s="239">
        <v>6.17</v>
      </c>
      <c r="H30" s="6" t="s">
        <v>301</v>
      </c>
      <c r="I30" s="191">
        <v>29.7</v>
      </c>
      <c r="L30" s="264" t="s">
        <v>301</v>
      </c>
      <c r="M30" s="26">
        <v>16.600000000000001</v>
      </c>
      <c r="N30" s="26">
        <v>21</v>
      </c>
      <c r="O30" s="242">
        <f t="shared" si="2"/>
        <v>79.047619047619051</v>
      </c>
      <c r="P30" s="1">
        <v>12.7</v>
      </c>
      <c r="Q30" s="41">
        <v>21.1</v>
      </c>
    </row>
    <row r="31" spans="2:17" x14ac:dyDescent="0.2">
      <c r="B31" s="6" t="s">
        <v>302</v>
      </c>
      <c r="C31" s="1">
        <v>3.46</v>
      </c>
      <c r="D31" s="1">
        <v>13</v>
      </c>
      <c r="E31" s="243">
        <f t="shared" si="0"/>
        <v>26.615384615384613</v>
      </c>
      <c r="F31" s="239">
        <v>5.39</v>
      </c>
      <c r="H31" s="6" t="s">
        <v>302</v>
      </c>
      <c r="I31" s="191">
        <v>53.2</v>
      </c>
      <c r="L31" s="264" t="s">
        <v>302</v>
      </c>
      <c r="M31" s="26">
        <v>16.7</v>
      </c>
      <c r="N31" s="26">
        <v>20.7</v>
      </c>
      <c r="O31" s="242">
        <f t="shared" si="2"/>
        <v>80.676328502415458</v>
      </c>
      <c r="P31" s="1">
        <v>15.5</v>
      </c>
      <c r="Q31" s="41">
        <v>19.3</v>
      </c>
    </row>
    <row r="32" spans="2:17" x14ac:dyDescent="0.2">
      <c r="B32" s="6" t="s">
        <v>303</v>
      </c>
      <c r="C32" s="1">
        <v>25.7</v>
      </c>
      <c r="D32" s="1">
        <v>32</v>
      </c>
      <c r="E32" s="243">
        <f t="shared" si="0"/>
        <v>80.3125</v>
      </c>
      <c r="F32" s="239">
        <v>28.8</v>
      </c>
      <c r="H32" s="6" t="s">
        <v>303</v>
      </c>
      <c r="I32" s="191">
        <v>16.899999999999999</v>
      </c>
      <c r="L32" s="264" t="s">
        <v>303</v>
      </c>
      <c r="M32" s="26">
        <v>11.6</v>
      </c>
      <c r="N32" s="26">
        <v>13.2</v>
      </c>
      <c r="O32" s="242">
        <f t="shared" si="2"/>
        <v>87.878787878787875</v>
      </c>
      <c r="P32" s="1">
        <v>14.9</v>
      </c>
      <c r="Q32" s="41">
        <v>20.2</v>
      </c>
    </row>
    <row r="33" spans="2:17" x14ac:dyDescent="0.2">
      <c r="B33" s="6" t="s">
        <v>304</v>
      </c>
      <c r="C33" s="1">
        <v>36.5</v>
      </c>
      <c r="D33" s="1">
        <v>48.4</v>
      </c>
      <c r="E33" s="243">
        <f t="shared" si="0"/>
        <v>75.413223140495873</v>
      </c>
      <c r="F33" s="239">
        <v>43.3</v>
      </c>
      <c r="H33" s="6" t="s">
        <v>304</v>
      </c>
      <c r="I33" s="191">
        <v>12.5</v>
      </c>
      <c r="L33" s="264" t="s">
        <v>304</v>
      </c>
      <c r="M33" s="26">
        <v>18</v>
      </c>
      <c r="N33" s="26">
        <v>20.6</v>
      </c>
      <c r="O33" s="242">
        <f t="shared" si="2"/>
        <v>87.378640776699029</v>
      </c>
      <c r="P33" s="1">
        <v>24.1</v>
      </c>
      <c r="Q33" s="41">
        <v>20.8</v>
      </c>
    </row>
    <row r="34" spans="2:17" x14ac:dyDescent="0.2">
      <c r="B34" s="6" t="s">
        <v>305</v>
      </c>
      <c r="C34" s="1">
        <v>38.5</v>
      </c>
      <c r="D34" s="1">
        <v>46.3</v>
      </c>
      <c r="E34" s="243">
        <f t="shared" si="0"/>
        <v>83.15334773218143</v>
      </c>
      <c r="F34" s="239">
        <v>41.9</v>
      </c>
      <c r="H34" s="6" t="s">
        <v>305</v>
      </c>
      <c r="I34" s="191">
        <v>8.86</v>
      </c>
      <c r="L34" s="264" t="s">
        <v>305</v>
      </c>
      <c r="M34" s="26">
        <v>16.399999999999999</v>
      </c>
      <c r="N34" s="26">
        <v>17.5</v>
      </c>
      <c r="O34" s="242">
        <f t="shared" si="2"/>
        <v>93.714285714285708</v>
      </c>
      <c r="P34" s="1">
        <v>24.8</v>
      </c>
      <c r="Q34" s="41">
        <v>17.5</v>
      </c>
    </row>
    <row r="35" spans="2:17" x14ac:dyDescent="0.2">
      <c r="B35" s="6" t="s">
        <v>306</v>
      </c>
      <c r="C35" s="1">
        <v>30.7</v>
      </c>
      <c r="D35" s="1">
        <v>38.4</v>
      </c>
      <c r="E35" s="243">
        <f t="shared" si="0"/>
        <v>79.947916666666657</v>
      </c>
      <c r="F35" s="239">
        <v>36.6</v>
      </c>
      <c r="H35" s="6" t="s">
        <v>306</v>
      </c>
      <c r="I35" s="191">
        <v>7.75</v>
      </c>
      <c r="L35" s="264" t="s">
        <v>306</v>
      </c>
      <c r="M35" s="26">
        <v>11.7</v>
      </c>
      <c r="N35" s="26">
        <v>11.9</v>
      </c>
      <c r="O35" s="242">
        <f t="shared" si="2"/>
        <v>98.319327731092429</v>
      </c>
      <c r="P35" s="1">
        <v>15.8</v>
      </c>
      <c r="Q35" s="41">
        <v>10.8</v>
      </c>
    </row>
    <row r="36" spans="2:17" x14ac:dyDescent="0.2">
      <c r="B36" s="6" t="s">
        <v>307</v>
      </c>
      <c r="C36" s="1">
        <v>27.5</v>
      </c>
      <c r="D36" s="1">
        <v>35.200000000000003</v>
      </c>
      <c r="E36" s="243">
        <f t="shared" si="0"/>
        <v>78.124999999999986</v>
      </c>
      <c r="F36" s="239">
        <v>31.5</v>
      </c>
      <c r="H36" s="6" t="s">
        <v>307</v>
      </c>
      <c r="I36" s="191">
        <v>18.600000000000001</v>
      </c>
      <c r="L36" s="264" t="s">
        <v>307</v>
      </c>
      <c r="M36" s="26">
        <v>35</v>
      </c>
      <c r="N36" s="26">
        <v>36.9</v>
      </c>
      <c r="O36" s="242">
        <f t="shared" si="2"/>
        <v>94.850948509485107</v>
      </c>
      <c r="P36" s="1">
        <v>34.200000000000003</v>
      </c>
      <c r="Q36" s="41">
        <v>5.98</v>
      </c>
    </row>
    <row r="37" spans="2:17" x14ac:dyDescent="0.2">
      <c r="B37" s="6" t="s">
        <v>308</v>
      </c>
      <c r="C37" s="1">
        <v>9.4700000000000006</v>
      </c>
      <c r="D37" s="1">
        <v>11.9</v>
      </c>
      <c r="E37" s="243">
        <f t="shared" si="0"/>
        <v>79.579831932773118</v>
      </c>
      <c r="F37" s="239">
        <v>9.6199999999999992</v>
      </c>
      <c r="H37" s="6" t="s">
        <v>308</v>
      </c>
      <c r="I37" s="191">
        <v>18.5</v>
      </c>
      <c r="L37" s="264" t="s">
        <v>308</v>
      </c>
      <c r="M37" s="26">
        <v>36.299999999999997</v>
      </c>
      <c r="N37" s="26">
        <v>39.5</v>
      </c>
      <c r="O37" s="242">
        <f t="shared" si="2"/>
        <v>91.898734177215175</v>
      </c>
      <c r="P37" s="1">
        <v>43</v>
      </c>
      <c r="Q37" s="41">
        <v>7.46</v>
      </c>
    </row>
    <row r="38" spans="2:17" ht="17" thickBot="1" x14ac:dyDescent="0.25">
      <c r="B38" s="21" t="s">
        <v>309</v>
      </c>
      <c r="C38" s="36">
        <v>25.1</v>
      </c>
      <c r="D38" s="36">
        <v>29.1</v>
      </c>
      <c r="E38" s="244">
        <f t="shared" si="0"/>
        <v>86.254295532646054</v>
      </c>
      <c r="F38" s="241">
        <v>26.6</v>
      </c>
      <c r="H38" s="21" t="s">
        <v>309</v>
      </c>
      <c r="I38" s="247">
        <v>9.57</v>
      </c>
      <c r="L38" s="265" t="s">
        <v>309</v>
      </c>
      <c r="M38" s="45">
        <v>32.1</v>
      </c>
      <c r="N38" s="45">
        <v>34.200000000000003</v>
      </c>
      <c r="O38" s="255">
        <f t="shared" si="2"/>
        <v>93.859649122807014</v>
      </c>
      <c r="P38" s="36">
        <v>28.1</v>
      </c>
      <c r="Q38" s="44">
        <v>19.600000000000001</v>
      </c>
    </row>
    <row r="39" spans="2:17" x14ac:dyDescent="0.2">
      <c r="O39" s="254"/>
      <c r="P39" s="254"/>
    </row>
    <row r="40" spans="2:17" x14ac:dyDescent="0.2">
      <c r="O40" s="254"/>
      <c r="P40" s="254"/>
    </row>
    <row r="41" spans="2:17" ht="17" thickBot="1" x14ac:dyDescent="0.25">
      <c r="O41" s="254"/>
      <c r="P41" s="254"/>
    </row>
    <row r="42" spans="2:17" x14ac:dyDescent="0.2">
      <c r="B42" s="31"/>
      <c r="C42" s="345" t="s">
        <v>446</v>
      </c>
      <c r="D42" s="346"/>
    </row>
    <row r="43" spans="2:17" x14ac:dyDescent="0.2">
      <c r="B43" s="6" t="s">
        <v>294</v>
      </c>
      <c r="C43" s="1" t="s">
        <v>3943</v>
      </c>
      <c r="D43" s="55" t="s">
        <v>3944</v>
      </c>
    </row>
    <row r="44" spans="2:17" x14ac:dyDescent="0.2">
      <c r="B44" s="6" t="s">
        <v>295</v>
      </c>
      <c r="C44" s="1">
        <v>34.4</v>
      </c>
      <c r="D44" s="55">
        <v>15.7</v>
      </c>
    </row>
    <row r="45" spans="2:17" x14ac:dyDescent="0.2">
      <c r="B45" s="6" t="s">
        <v>296</v>
      </c>
      <c r="C45" s="1">
        <v>51.5</v>
      </c>
      <c r="D45" s="55">
        <v>13.3</v>
      </c>
    </row>
    <row r="46" spans="2:17" x14ac:dyDescent="0.2">
      <c r="B46" s="6" t="s">
        <v>297</v>
      </c>
      <c r="C46" s="1">
        <v>36.700000000000003</v>
      </c>
      <c r="D46" s="55">
        <v>6.02</v>
      </c>
    </row>
    <row r="47" spans="2:17" x14ac:dyDescent="0.2">
      <c r="B47" s="6" t="s">
        <v>298</v>
      </c>
      <c r="C47" s="1">
        <v>7.03</v>
      </c>
      <c r="D47" s="55">
        <v>2.5299999999999998</v>
      </c>
    </row>
    <row r="48" spans="2:17" x14ac:dyDescent="0.2">
      <c r="B48" s="6" t="s">
        <v>303</v>
      </c>
      <c r="C48" s="1">
        <v>35.4</v>
      </c>
      <c r="D48" s="55">
        <v>14.9</v>
      </c>
    </row>
    <row r="49" spans="2:4" x14ac:dyDescent="0.2">
      <c r="B49" s="6" t="s">
        <v>304</v>
      </c>
      <c r="C49" s="1">
        <v>59.2</v>
      </c>
      <c r="D49" s="55">
        <v>29.6</v>
      </c>
    </row>
    <row r="50" spans="2:4" x14ac:dyDescent="0.2">
      <c r="B50" s="6" t="s">
        <v>305</v>
      </c>
      <c r="C50" s="1">
        <v>63.7</v>
      </c>
      <c r="D50" s="55">
        <v>24.8</v>
      </c>
    </row>
    <row r="51" spans="2:4" x14ac:dyDescent="0.2">
      <c r="B51" s="6" t="s">
        <v>306</v>
      </c>
      <c r="C51" s="1">
        <v>47.5</v>
      </c>
      <c r="D51" s="55">
        <v>30.7</v>
      </c>
    </row>
    <row r="52" spans="2:4" x14ac:dyDescent="0.2">
      <c r="B52" s="6" t="s">
        <v>307</v>
      </c>
      <c r="C52" s="1">
        <v>34.4</v>
      </c>
      <c r="D52" s="55">
        <v>20.9</v>
      </c>
    </row>
    <row r="53" spans="2:4" x14ac:dyDescent="0.2">
      <c r="B53" s="6" t="s">
        <v>308</v>
      </c>
      <c r="C53" s="1">
        <v>68.8</v>
      </c>
      <c r="D53" s="55">
        <v>26.7</v>
      </c>
    </row>
    <row r="54" spans="2:4" ht="17" thickBot="1" x14ac:dyDescent="0.25">
      <c r="B54" s="21" t="s">
        <v>309</v>
      </c>
      <c r="C54" s="36">
        <v>47.2</v>
      </c>
      <c r="D54" s="56">
        <v>7.1</v>
      </c>
    </row>
  </sheetData>
  <mergeCells count="1">
    <mergeCell ref="C42:D4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AD1C0-54F5-7B45-B0F8-31BAD1C32CD6}">
  <dimension ref="A1:J33"/>
  <sheetViews>
    <sheetView workbookViewId="0">
      <selection activeCell="O30" sqref="O30"/>
    </sheetView>
  </sheetViews>
  <sheetFormatPr baseColWidth="10" defaultRowHeight="16" x14ac:dyDescent="0.2"/>
  <cols>
    <col min="1" max="1" width="15.83203125" customWidth="1"/>
    <col min="2" max="2" width="37.1640625" customWidth="1"/>
    <col min="6" max="6" width="15" customWidth="1"/>
    <col min="7" max="7" width="39" customWidth="1"/>
  </cols>
  <sheetData>
    <row r="1" spans="1:10" ht="25" customHeight="1" thickBot="1" x14ac:dyDescent="0.25">
      <c r="A1" s="76" t="s">
        <v>4</v>
      </c>
    </row>
    <row r="2" spans="1:10" ht="17" thickBot="1" x14ac:dyDescent="0.25">
      <c r="C2" s="347" t="s">
        <v>23</v>
      </c>
      <c r="D2" s="348"/>
      <c r="E2" s="349"/>
      <c r="H2" s="347" t="s">
        <v>24</v>
      </c>
      <c r="I2" s="348"/>
      <c r="J2" s="349"/>
    </row>
    <row r="3" spans="1:10" ht="17" thickBot="1" x14ac:dyDescent="0.25">
      <c r="B3" s="1"/>
      <c r="C3" s="47" t="s">
        <v>0</v>
      </c>
      <c r="D3" s="48" t="s">
        <v>1</v>
      </c>
      <c r="E3" s="49" t="s">
        <v>2</v>
      </c>
      <c r="F3" s="1" t="s">
        <v>6</v>
      </c>
      <c r="G3" s="2"/>
      <c r="H3" s="3" t="s">
        <v>5</v>
      </c>
      <c r="I3" s="4" t="s">
        <v>1</v>
      </c>
      <c r="J3" s="5" t="s">
        <v>2</v>
      </c>
    </row>
    <row r="4" spans="1:10" x14ac:dyDescent="0.2">
      <c r="A4" s="1" t="s">
        <v>6</v>
      </c>
      <c r="B4" s="1" t="s">
        <v>7</v>
      </c>
      <c r="C4" s="40" t="s">
        <v>8</v>
      </c>
      <c r="D4" s="26" t="s">
        <v>8</v>
      </c>
      <c r="E4" s="41" t="s">
        <v>8</v>
      </c>
      <c r="F4" s="38"/>
      <c r="G4" s="1" t="s">
        <v>7</v>
      </c>
      <c r="H4" s="7" t="s">
        <v>8</v>
      </c>
      <c r="I4" s="8" t="s">
        <v>8</v>
      </c>
      <c r="J4" s="9" t="s">
        <v>8</v>
      </c>
    </row>
    <row r="5" spans="1:10" x14ac:dyDescent="0.2">
      <c r="A5" s="1">
        <v>0</v>
      </c>
      <c r="B5" s="1" t="s">
        <v>9</v>
      </c>
      <c r="C5" s="40">
        <v>1318</v>
      </c>
      <c r="D5" s="26">
        <v>413</v>
      </c>
      <c r="E5" s="41">
        <v>926</v>
      </c>
      <c r="F5" s="1">
        <v>0</v>
      </c>
      <c r="G5" s="10" t="s">
        <v>9</v>
      </c>
      <c r="H5" s="11">
        <f>C5/7355*100</f>
        <v>17.919782460910945</v>
      </c>
      <c r="I5" s="12">
        <f>D5/2946*100</f>
        <v>14.019008825526136</v>
      </c>
      <c r="J5" s="13">
        <f>E5/5704*100</f>
        <v>16.23422159887798</v>
      </c>
    </row>
    <row r="6" spans="1:10" x14ac:dyDescent="0.2">
      <c r="A6" s="1">
        <v>1</v>
      </c>
      <c r="B6" s="1" t="s">
        <v>10</v>
      </c>
      <c r="C6" s="40">
        <v>1365</v>
      </c>
      <c r="D6" s="26">
        <v>441</v>
      </c>
      <c r="E6" s="41">
        <v>546</v>
      </c>
      <c r="F6" s="1">
        <v>1</v>
      </c>
      <c r="G6" s="14" t="s">
        <v>10</v>
      </c>
      <c r="H6" s="194">
        <f t="shared" ref="H6:H24" si="0">C6/7355*100</f>
        <v>18.558803535010195</v>
      </c>
      <c r="I6" s="195">
        <f t="shared" ref="I6:I24" si="1">D6/2946*100</f>
        <v>14.969450101832994</v>
      </c>
      <c r="J6" s="196">
        <f t="shared" ref="J6:J24" si="2">E6/5704*100</f>
        <v>9.5722300140252461</v>
      </c>
    </row>
    <row r="7" spans="1:10" x14ac:dyDescent="0.2">
      <c r="A7" s="1">
        <v>2</v>
      </c>
      <c r="B7" s="1" t="s">
        <v>10</v>
      </c>
      <c r="C7" s="40">
        <v>1128</v>
      </c>
      <c r="D7" s="26">
        <v>175</v>
      </c>
      <c r="E7" s="41">
        <v>304</v>
      </c>
      <c r="F7" s="1">
        <v>2</v>
      </c>
      <c r="G7" s="14" t="s">
        <v>10</v>
      </c>
      <c r="H7" s="11">
        <f t="shared" si="0"/>
        <v>15.336505778382053</v>
      </c>
      <c r="I7" s="12">
        <f t="shared" si="1"/>
        <v>5.9402579769178541</v>
      </c>
      <c r="J7" s="13">
        <f t="shared" si="2"/>
        <v>5.3295932678821876</v>
      </c>
    </row>
    <row r="8" spans="1:10" x14ac:dyDescent="0.2">
      <c r="A8" s="1">
        <v>3</v>
      </c>
      <c r="B8" s="1" t="s">
        <v>9</v>
      </c>
      <c r="C8" s="40">
        <v>541</v>
      </c>
      <c r="D8" s="26">
        <v>346</v>
      </c>
      <c r="E8" s="41">
        <v>585</v>
      </c>
      <c r="F8" s="1">
        <v>3</v>
      </c>
      <c r="G8" s="10" t="s">
        <v>9</v>
      </c>
      <c r="H8" s="11">
        <f t="shared" si="0"/>
        <v>7.355540448674371</v>
      </c>
      <c r="I8" s="12">
        <f t="shared" si="1"/>
        <v>11.744738628649015</v>
      </c>
      <c r="J8" s="13">
        <f t="shared" si="2"/>
        <v>10.255960729312763</v>
      </c>
    </row>
    <row r="9" spans="1:10" x14ac:dyDescent="0.2">
      <c r="A9" s="1">
        <v>4</v>
      </c>
      <c r="B9" s="1" t="s">
        <v>11</v>
      </c>
      <c r="C9" s="40">
        <v>481</v>
      </c>
      <c r="D9" s="39">
        <v>337</v>
      </c>
      <c r="E9" s="42">
        <v>285</v>
      </c>
      <c r="F9" s="1">
        <v>4</v>
      </c>
      <c r="G9" s="15" t="s">
        <v>11</v>
      </c>
      <c r="H9" s="11">
        <f t="shared" si="0"/>
        <v>6.5397688647178791</v>
      </c>
      <c r="I9" s="12">
        <f t="shared" si="1"/>
        <v>11.439239646978955</v>
      </c>
      <c r="J9" s="13">
        <f t="shared" si="2"/>
        <v>4.9964936886395517</v>
      </c>
    </row>
    <row r="10" spans="1:10" x14ac:dyDescent="0.2">
      <c r="A10" s="1">
        <v>5</v>
      </c>
      <c r="B10" s="1" t="s">
        <v>12</v>
      </c>
      <c r="C10" s="40">
        <v>386</v>
      </c>
      <c r="D10" s="26">
        <v>207</v>
      </c>
      <c r="E10" s="41">
        <v>370</v>
      </c>
      <c r="F10" s="1">
        <v>5</v>
      </c>
      <c r="G10" s="16" t="s">
        <v>12</v>
      </c>
      <c r="H10" s="11">
        <f t="shared" si="0"/>
        <v>5.2481305234534332</v>
      </c>
      <c r="I10" s="12">
        <f t="shared" si="1"/>
        <v>7.0264765784114056</v>
      </c>
      <c r="J10" s="13">
        <f t="shared" si="2"/>
        <v>6.4866760168302946</v>
      </c>
    </row>
    <row r="11" spans="1:10" x14ac:dyDescent="0.2">
      <c r="A11" s="1">
        <v>6</v>
      </c>
      <c r="B11" s="1" t="s">
        <v>12</v>
      </c>
      <c r="C11" s="40">
        <v>369</v>
      </c>
      <c r="D11" s="26">
        <v>64</v>
      </c>
      <c r="E11" s="41">
        <v>486</v>
      </c>
      <c r="F11" s="1">
        <v>6</v>
      </c>
      <c r="G11" s="16" t="s">
        <v>12</v>
      </c>
      <c r="H11" s="194">
        <f t="shared" si="0"/>
        <v>5.0169952413324266</v>
      </c>
      <c r="I11" s="195">
        <f t="shared" si="1"/>
        <v>2.1724372029871009</v>
      </c>
      <c r="J11" s="196">
        <f t="shared" si="2"/>
        <v>8.5203366058906038</v>
      </c>
    </row>
    <row r="12" spans="1:10" x14ac:dyDescent="0.2">
      <c r="A12" s="1">
        <v>7</v>
      </c>
      <c r="B12" s="1" t="s">
        <v>11</v>
      </c>
      <c r="C12" s="40">
        <v>304</v>
      </c>
      <c r="D12" s="26">
        <v>144</v>
      </c>
      <c r="E12" s="41">
        <v>314</v>
      </c>
      <c r="F12" s="1">
        <v>7</v>
      </c>
      <c r="G12" s="15" t="s">
        <v>11</v>
      </c>
      <c r="H12" s="11">
        <f t="shared" si="0"/>
        <v>4.1332426920462266</v>
      </c>
      <c r="I12" s="12">
        <f t="shared" si="1"/>
        <v>4.887983706720977</v>
      </c>
      <c r="J12" s="13">
        <f t="shared" si="2"/>
        <v>5.5049088359046285</v>
      </c>
    </row>
    <row r="13" spans="1:10" x14ac:dyDescent="0.2">
      <c r="A13" s="1">
        <v>8</v>
      </c>
      <c r="B13" s="1" t="s">
        <v>12</v>
      </c>
      <c r="C13" s="40">
        <v>39</v>
      </c>
      <c r="D13" s="26">
        <v>151</v>
      </c>
      <c r="E13" s="41">
        <v>489</v>
      </c>
      <c r="F13" s="1">
        <v>8</v>
      </c>
      <c r="G13" s="16" t="s">
        <v>12</v>
      </c>
      <c r="H13" s="11">
        <f t="shared" si="0"/>
        <v>0.53025152957171984</v>
      </c>
      <c r="I13" s="12">
        <f t="shared" si="1"/>
        <v>5.1255940257976915</v>
      </c>
      <c r="J13" s="13">
        <f t="shared" si="2"/>
        <v>8.5729312762973358</v>
      </c>
    </row>
    <row r="14" spans="1:10" x14ac:dyDescent="0.2">
      <c r="A14" s="1">
        <v>9</v>
      </c>
      <c r="B14" s="1" t="s">
        <v>10</v>
      </c>
      <c r="C14" s="40">
        <v>322</v>
      </c>
      <c r="D14" s="39">
        <v>204</v>
      </c>
      <c r="E14" s="42">
        <v>141</v>
      </c>
      <c r="F14" s="1">
        <v>9</v>
      </c>
      <c r="G14" s="14" t="s">
        <v>10</v>
      </c>
      <c r="H14" s="17">
        <f t="shared" si="0"/>
        <v>4.3779741672331749</v>
      </c>
      <c r="I14" s="18">
        <f t="shared" si="1"/>
        <v>6.9246435845213856</v>
      </c>
      <c r="J14" s="19">
        <f t="shared" si="2"/>
        <v>2.4719495091164094</v>
      </c>
    </row>
    <row r="15" spans="1:10" x14ac:dyDescent="0.2">
      <c r="A15" s="1">
        <v>10</v>
      </c>
      <c r="B15" s="1" t="s">
        <v>13</v>
      </c>
      <c r="C15" s="40">
        <v>227</v>
      </c>
      <c r="D15" s="26">
        <v>137</v>
      </c>
      <c r="E15" s="41">
        <v>211</v>
      </c>
      <c r="F15" s="1">
        <v>10</v>
      </c>
      <c r="G15" s="20" t="s">
        <v>13</v>
      </c>
      <c r="H15" s="11">
        <f t="shared" si="0"/>
        <v>3.0863358259687286</v>
      </c>
      <c r="I15" s="12">
        <f t="shared" si="1"/>
        <v>4.6503733876442634</v>
      </c>
      <c r="J15" s="13">
        <f t="shared" si="2"/>
        <v>3.6991584852734927</v>
      </c>
    </row>
    <row r="16" spans="1:10" x14ac:dyDescent="0.2">
      <c r="A16" s="1">
        <v>11</v>
      </c>
      <c r="B16" s="1" t="s">
        <v>9</v>
      </c>
      <c r="C16" s="40">
        <v>471</v>
      </c>
      <c r="D16" s="26">
        <v>12</v>
      </c>
      <c r="E16" s="41">
        <v>89</v>
      </c>
      <c r="F16" s="1">
        <v>11</v>
      </c>
      <c r="G16" s="10" t="s">
        <v>9</v>
      </c>
      <c r="H16" s="11">
        <f t="shared" si="0"/>
        <v>6.4038069340584629</v>
      </c>
      <c r="I16" s="12">
        <f t="shared" si="1"/>
        <v>0.40733197556008144</v>
      </c>
      <c r="J16" s="13">
        <f t="shared" si="2"/>
        <v>1.5603085553997194</v>
      </c>
    </row>
    <row r="17" spans="1:10" x14ac:dyDescent="0.2">
      <c r="A17" s="1">
        <v>12</v>
      </c>
      <c r="B17" s="1" t="s">
        <v>9</v>
      </c>
      <c r="C17" s="40">
        <v>141</v>
      </c>
      <c r="D17" s="26">
        <v>109</v>
      </c>
      <c r="E17" s="41">
        <v>258</v>
      </c>
      <c r="F17" s="1">
        <v>12</v>
      </c>
      <c r="G17" s="10" t="s">
        <v>9</v>
      </c>
      <c r="H17" s="11">
        <f t="shared" si="0"/>
        <v>1.9170632222977566</v>
      </c>
      <c r="I17" s="12">
        <f t="shared" si="1"/>
        <v>3.6999321113374068</v>
      </c>
      <c r="J17" s="13">
        <f t="shared" si="2"/>
        <v>4.5231416549789616</v>
      </c>
    </row>
    <row r="18" spans="1:10" x14ac:dyDescent="0.2">
      <c r="A18" s="1">
        <v>13</v>
      </c>
      <c r="B18" s="1" t="s">
        <v>12</v>
      </c>
      <c r="C18" s="40">
        <v>13</v>
      </c>
      <c r="D18" s="26">
        <v>93</v>
      </c>
      <c r="E18" s="41">
        <v>242</v>
      </c>
      <c r="F18" s="1">
        <v>13</v>
      </c>
      <c r="G18" s="16" t="s">
        <v>12</v>
      </c>
      <c r="H18" s="11">
        <f t="shared" si="0"/>
        <v>0.17675050985723997</v>
      </c>
      <c r="I18" s="12">
        <f t="shared" si="1"/>
        <v>3.1568228105906315</v>
      </c>
      <c r="J18" s="13">
        <f t="shared" si="2"/>
        <v>4.2426367461430576</v>
      </c>
    </row>
    <row r="19" spans="1:10" x14ac:dyDescent="0.2">
      <c r="A19" s="1">
        <v>14</v>
      </c>
      <c r="B19" s="1" t="s">
        <v>14</v>
      </c>
      <c r="C19" s="40">
        <v>73</v>
      </c>
      <c r="D19" s="26">
        <v>24</v>
      </c>
      <c r="E19" s="41">
        <v>145</v>
      </c>
      <c r="F19" s="1">
        <v>14</v>
      </c>
      <c r="G19" s="20" t="s">
        <v>14</v>
      </c>
      <c r="H19" s="11">
        <f t="shared" si="0"/>
        <v>0.99252209381373213</v>
      </c>
      <c r="I19" s="12">
        <f t="shared" si="1"/>
        <v>0.81466395112016288</v>
      </c>
      <c r="J19" s="13">
        <f t="shared" si="2"/>
        <v>2.5420757363253856</v>
      </c>
    </row>
    <row r="20" spans="1:10" x14ac:dyDescent="0.2">
      <c r="A20" s="1">
        <v>15</v>
      </c>
      <c r="B20" s="1" t="s">
        <v>9</v>
      </c>
      <c r="C20" s="40">
        <v>57</v>
      </c>
      <c r="D20" s="26">
        <v>50</v>
      </c>
      <c r="E20" s="41">
        <v>113</v>
      </c>
      <c r="F20" s="1">
        <v>15</v>
      </c>
      <c r="G20" s="10" t="s">
        <v>9</v>
      </c>
      <c r="H20" s="11">
        <f t="shared" si="0"/>
        <v>0.77498300475866755</v>
      </c>
      <c r="I20" s="12">
        <f t="shared" si="1"/>
        <v>1.6972165648336728</v>
      </c>
      <c r="J20" s="13">
        <f t="shared" si="2"/>
        <v>1.9810659186535764</v>
      </c>
    </row>
    <row r="21" spans="1:10" x14ac:dyDescent="0.2">
      <c r="A21" s="1">
        <v>16</v>
      </c>
      <c r="B21" s="1" t="s">
        <v>12</v>
      </c>
      <c r="C21" s="40">
        <v>20</v>
      </c>
      <c r="D21" s="26"/>
      <c r="E21" s="41">
        <v>105</v>
      </c>
      <c r="F21" s="1">
        <v>16</v>
      </c>
      <c r="G21" s="16" t="s">
        <v>12</v>
      </c>
      <c r="H21" s="11">
        <f t="shared" si="0"/>
        <v>0.27192386131883073</v>
      </c>
      <c r="I21" s="12">
        <f t="shared" si="1"/>
        <v>0</v>
      </c>
      <c r="J21" s="13">
        <f t="shared" si="2"/>
        <v>1.840813464235624</v>
      </c>
    </row>
    <row r="22" spans="1:10" x14ac:dyDescent="0.2">
      <c r="A22" s="1">
        <v>17</v>
      </c>
      <c r="B22" s="1" t="s">
        <v>15</v>
      </c>
      <c r="C22" s="40">
        <v>74</v>
      </c>
      <c r="D22" s="26">
        <v>5</v>
      </c>
      <c r="E22" s="41">
        <v>41</v>
      </c>
      <c r="F22" s="1">
        <v>17</v>
      </c>
      <c r="G22" s="20" t="s">
        <v>15</v>
      </c>
      <c r="H22" s="11">
        <f t="shared" si="0"/>
        <v>1.0061182868796736</v>
      </c>
      <c r="I22" s="12">
        <f t="shared" si="1"/>
        <v>0.16972165648336729</v>
      </c>
      <c r="J22" s="13">
        <f t="shared" si="2"/>
        <v>0.7187938288920056</v>
      </c>
    </row>
    <row r="23" spans="1:10" x14ac:dyDescent="0.2">
      <c r="A23" s="1">
        <v>18</v>
      </c>
      <c r="B23" s="1" t="s">
        <v>16</v>
      </c>
      <c r="C23" s="40">
        <v>4</v>
      </c>
      <c r="D23" s="39">
        <v>33</v>
      </c>
      <c r="E23" s="42">
        <v>21</v>
      </c>
      <c r="F23" s="1">
        <v>18</v>
      </c>
      <c r="G23" s="20" t="s">
        <v>16</v>
      </c>
      <c r="H23" s="11">
        <f t="shared" si="0"/>
        <v>5.4384772263766146E-2</v>
      </c>
      <c r="I23" s="12">
        <f t="shared" si="1"/>
        <v>1.1201629327902241</v>
      </c>
      <c r="J23" s="13">
        <f t="shared" si="2"/>
        <v>0.36816269284712483</v>
      </c>
    </row>
    <row r="24" spans="1:10" ht="17" thickBot="1" x14ac:dyDescent="0.25">
      <c r="A24" s="1">
        <v>19</v>
      </c>
      <c r="B24" s="1" t="s">
        <v>17</v>
      </c>
      <c r="C24" s="43">
        <v>22</v>
      </c>
      <c r="D24" s="45">
        <v>1</v>
      </c>
      <c r="E24" s="44">
        <v>33</v>
      </c>
      <c r="F24" s="36">
        <v>19</v>
      </c>
      <c r="G24" s="22" t="s">
        <v>17</v>
      </c>
      <c r="H24" s="23">
        <f t="shared" si="0"/>
        <v>0.2991162474507138</v>
      </c>
      <c r="I24" s="24">
        <f t="shared" si="1"/>
        <v>3.3944331296673451E-2</v>
      </c>
      <c r="J24" s="25">
        <f t="shared" si="2"/>
        <v>0.57854137447405329</v>
      </c>
    </row>
    <row r="25" spans="1:10" ht="17" thickBot="1" x14ac:dyDescent="0.25">
      <c r="A25" s="50" t="s">
        <v>25</v>
      </c>
      <c r="B25" s="1"/>
      <c r="C25" s="51">
        <f>SUM(C5:C24)</f>
        <v>7355</v>
      </c>
      <c r="D25" s="51">
        <f t="shared" ref="D25" si="3">SUM(D5:D24)</f>
        <v>2946</v>
      </c>
      <c r="E25" s="51">
        <f>SUM(E5:E24)</f>
        <v>5704</v>
      </c>
      <c r="F25" s="1"/>
      <c r="G25" s="1"/>
      <c r="H25" s="27">
        <f t="shared" ref="H25:J25" si="4">SUM(H5:H24)</f>
        <v>99.999999999999986</v>
      </c>
      <c r="I25" s="27">
        <f t="shared" si="4"/>
        <v>99.999999999999986</v>
      </c>
      <c r="J25" s="28">
        <f t="shared" si="4"/>
        <v>99.999999999999986</v>
      </c>
    </row>
    <row r="26" spans="1:10" ht="17" thickBot="1" x14ac:dyDescent="0.25">
      <c r="A26" s="50"/>
      <c r="B26" s="1"/>
      <c r="C26" s="46" t="s">
        <v>26</v>
      </c>
      <c r="D26" s="46" t="s">
        <v>27</v>
      </c>
      <c r="E26" s="46" t="s">
        <v>27</v>
      </c>
      <c r="F26" s="29"/>
      <c r="G26" s="1"/>
      <c r="H26" s="1"/>
      <c r="I26" s="30"/>
      <c r="J26" s="30"/>
    </row>
    <row r="27" spans="1:10" x14ac:dyDescent="0.2">
      <c r="A27" s="1"/>
      <c r="B27" s="1"/>
      <c r="C27" s="1"/>
      <c r="G27" s="31" t="s">
        <v>19</v>
      </c>
      <c r="H27" s="32"/>
      <c r="I27" s="33">
        <f>I5+I8+I16+I17+I20</f>
        <v>31.568228105906314</v>
      </c>
      <c r="J27" s="34">
        <f>J5+J8+J16+J17+J20</f>
        <v>34.554698457222997</v>
      </c>
    </row>
    <row r="28" spans="1:10" x14ac:dyDescent="0.2">
      <c r="A28" s="1"/>
      <c r="B28" s="1"/>
      <c r="C28" s="1"/>
      <c r="G28" s="6" t="s">
        <v>3</v>
      </c>
      <c r="H28" s="1"/>
      <c r="I28" s="30">
        <f>I6+I7+I14</f>
        <v>27.83435166327223</v>
      </c>
      <c r="J28" s="73">
        <f>J6+J7+J14</f>
        <v>17.373772791023843</v>
      </c>
    </row>
    <row r="29" spans="1:10" x14ac:dyDescent="0.2">
      <c r="A29" s="1"/>
      <c r="B29" s="1"/>
      <c r="C29" s="1"/>
      <c r="G29" s="6" t="s">
        <v>20</v>
      </c>
      <c r="H29" s="1"/>
      <c r="I29" s="30">
        <f>I15</f>
        <v>4.6503733876442634</v>
      </c>
      <c r="J29" s="35">
        <f>J15</f>
        <v>3.6991584852734927</v>
      </c>
    </row>
    <row r="30" spans="1:10" x14ac:dyDescent="0.2">
      <c r="A30" s="1"/>
      <c r="B30" s="1"/>
      <c r="C30" s="1"/>
      <c r="G30" s="6" t="s">
        <v>21</v>
      </c>
      <c r="H30" s="1"/>
      <c r="I30" s="30">
        <f>I9+I12</f>
        <v>16.327223353699932</v>
      </c>
      <c r="J30" s="35">
        <f>J9+J12</f>
        <v>10.501402524544179</v>
      </c>
    </row>
    <row r="31" spans="1:10" ht="17" thickBot="1" x14ac:dyDescent="0.25">
      <c r="A31" s="1"/>
      <c r="B31" s="1"/>
      <c r="C31" s="1"/>
      <c r="G31" s="21" t="s">
        <v>22</v>
      </c>
      <c r="H31" s="36"/>
      <c r="I31" s="37">
        <f>I10+I11+I13+I18+I21</f>
        <v>17.481330617786831</v>
      </c>
      <c r="J31" s="72">
        <f>J10+J11+J13+J18+J21</f>
        <v>29.663394109396911</v>
      </c>
    </row>
    <row r="32" spans="1:10" x14ac:dyDescent="0.2">
      <c r="A32" s="1"/>
      <c r="B32" s="1"/>
      <c r="C32" s="1"/>
      <c r="G32" s="1"/>
      <c r="H32" s="1"/>
      <c r="I32" s="30"/>
      <c r="J32" s="30"/>
    </row>
    <row r="33" spans="1:10" x14ac:dyDescent="0.2">
      <c r="A33" s="1"/>
      <c r="B33" s="1"/>
      <c r="C33" s="1"/>
      <c r="G33" s="1"/>
      <c r="H33" s="1"/>
      <c r="I33" s="30"/>
      <c r="J33" s="30"/>
    </row>
  </sheetData>
  <mergeCells count="2">
    <mergeCell ref="C2:E2"/>
    <mergeCell ref="H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E7355-1DE7-2942-8FBA-883CC41C167E}">
  <dimension ref="A1:AO123"/>
  <sheetViews>
    <sheetView zoomScale="87" zoomScaleNormal="87" workbookViewId="0">
      <selection activeCell="Z20" sqref="Z20"/>
    </sheetView>
  </sheetViews>
  <sheetFormatPr baseColWidth="10" defaultRowHeight="16" x14ac:dyDescent="0.2"/>
  <cols>
    <col min="1" max="1" width="15.33203125" style="128" customWidth="1"/>
    <col min="2" max="4" width="10.83203125" style="128"/>
    <col min="5" max="5" width="14.1640625" style="197" customWidth="1"/>
    <col min="6" max="6" width="18.5" customWidth="1"/>
    <col min="7" max="7" width="13.6640625" bestFit="1" customWidth="1"/>
    <col min="8" max="10" width="8.83203125"/>
    <col min="11" max="11" width="16" style="202" customWidth="1"/>
    <col min="13" max="13" width="10.83203125" style="129"/>
    <col min="17" max="17" width="18.1640625" style="207" customWidth="1"/>
    <col min="18" max="18" width="3.83203125" style="202" customWidth="1"/>
    <col min="42" max="16384" width="10.83203125" style="128"/>
  </cols>
  <sheetData>
    <row r="1" spans="1:18" x14ac:dyDescent="0.2">
      <c r="A1" s="353" t="s">
        <v>619</v>
      </c>
      <c r="B1" s="354"/>
      <c r="C1" s="354"/>
      <c r="D1" s="354"/>
      <c r="E1" s="355"/>
      <c r="F1" s="198"/>
      <c r="G1" s="352" t="s">
        <v>618</v>
      </c>
      <c r="H1" s="352"/>
      <c r="I1" s="352"/>
      <c r="J1" s="352"/>
      <c r="K1" s="352"/>
      <c r="M1" s="353" t="s">
        <v>620</v>
      </c>
      <c r="N1" s="354"/>
      <c r="O1" s="354"/>
      <c r="P1" s="354"/>
      <c r="Q1" s="355"/>
      <c r="R1" s="268"/>
    </row>
    <row r="2" spans="1:18" ht="17" thickBot="1" x14ac:dyDescent="0.25">
      <c r="A2" s="206" t="s">
        <v>467</v>
      </c>
      <c r="B2" s="199" t="s">
        <v>448</v>
      </c>
      <c r="C2" s="199" t="s">
        <v>449</v>
      </c>
      <c r="D2" s="199" t="s">
        <v>447</v>
      </c>
      <c r="E2" s="207"/>
      <c r="G2" s="199" t="s">
        <v>467</v>
      </c>
      <c r="H2" s="199" t="s">
        <v>448</v>
      </c>
      <c r="I2" s="199" t="s">
        <v>449</v>
      </c>
      <c r="J2" s="199" t="s">
        <v>447</v>
      </c>
      <c r="M2" s="206" t="s">
        <v>467</v>
      </c>
      <c r="N2" s="199" t="s">
        <v>448</v>
      </c>
      <c r="O2" s="199" t="s">
        <v>449</v>
      </c>
      <c r="P2" s="199" t="s">
        <v>447</v>
      </c>
    </row>
    <row r="3" spans="1:18" x14ac:dyDescent="0.2">
      <c r="A3" s="129" t="s">
        <v>468</v>
      </c>
      <c r="B3" s="1">
        <v>0.88300000000000001</v>
      </c>
      <c r="C3" s="1">
        <v>0.97599999999999998</v>
      </c>
      <c r="D3" s="1">
        <v>-2.5598235363606801</v>
      </c>
      <c r="E3" s="356" t="s">
        <v>586</v>
      </c>
      <c r="G3" t="s">
        <v>453</v>
      </c>
      <c r="H3">
        <v>2.5000000000000001E-2</v>
      </c>
      <c r="I3">
        <v>0.76900000000000002</v>
      </c>
      <c r="J3">
        <v>-4.3362991473842998</v>
      </c>
      <c r="K3" s="203" t="s">
        <v>586</v>
      </c>
      <c r="M3" s="129" t="s">
        <v>588</v>
      </c>
      <c r="N3">
        <v>0.39800000000000002</v>
      </c>
      <c r="O3">
        <v>0.75600000000000001</v>
      </c>
      <c r="P3">
        <v>-3.9862750466844399</v>
      </c>
      <c r="Q3" s="208"/>
    </row>
    <row r="4" spans="1:18" x14ac:dyDescent="0.2">
      <c r="A4" s="129" t="s">
        <v>469</v>
      </c>
      <c r="B4" s="1">
        <v>0.40899999999999997</v>
      </c>
      <c r="C4" s="1">
        <v>0.81</v>
      </c>
      <c r="D4" s="1">
        <v>-2.4532803745799598</v>
      </c>
      <c r="E4" s="357"/>
      <c r="G4" t="s">
        <v>461</v>
      </c>
      <c r="H4">
        <v>0.30199999999999999</v>
      </c>
      <c r="I4">
        <v>0.91400000000000003</v>
      </c>
      <c r="J4">
        <v>-4.21737894584638</v>
      </c>
      <c r="K4" s="203"/>
      <c r="M4" s="129" t="s">
        <v>453</v>
      </c>
      <c r="N4">
        <v>6.5000000000000002E-2</v>
      </c>
      <c r="O4">
        <v>0.91700000000000004</v>
      </c>
      <c r="P4">
        <v>-3.7184443267080001</v>
      </c>
      <c r="Q4" s="208"/>
    </row>
    <row r="5" spans="1:18" x14ac:dyDescent="0.2">
      <c r="A5" s="129" t="s">
        <v>470</v>
      </c>
      <c r="B5" s="1">
        <v>0.20399999999999999</v>
      </c>
      <c r="C5" s="1">
        <v>0.49299999999999999</v>
      </c>
      <c r="D5" s="1">
        <v>-2.08385479341724</v>
      </c>
      <c r="E5" s="357"/>
      <c r="G5" t="s">
        <v>487</v>
      </c>
      <c r="H5">
        <v>0.14699999999999999</v>
      </c>
      <c r="I5">
        <v>0.84399999999999997</v>
      </c>
      <c r="J5">
        <v>-4.0405915111869204</v>
      </c>
      <c r="K5" s="203"/>
      <c r="M5" s="129" t="s">
        <v>487</v>
      </c>
      <c r="N5">
        <v>0.64500000000000002</v>
      </c>
      <c r="O5">
        <v>0.92600000000000005</v>
      </c>
      <c r="P5">
        <v>-3.6324166202455199</v>
      </c>
      <c r="Q5" s="208"/>
    </row>
    <row r="6" spans="1:18" x14ac:dyDescent="0.2">
      <c r="A6" s="129" t="s">
        <v>465</v>
      </c>
      <c r="B6" s="1">
        <v>0.55500000000000005</v>
      </c>
      <c r="C6" s="1">
        <v>0.76800000000000002</v>
      </c>
      <c r="D6" s="1">
        <v>-1.9670395800218601</v>
      </c>
      <c r="E6" s="357"/>
      <c r="G6" t="s">
        <v>456</v>
      </c>
      <c r="H6">
        <v>0.02</v>
      </c>
      <c r="I6">
        <v>0.72899999999999998</v>
      </c>
      <c r="J6">
        <v>-3.958238528501</v>
      </c>
      <c r="K6" s="203"/>
      <c r="M6" s="129" t="s">
        <v>468</v>
      </c>
      <c r="N6">
        <v>0.86</v>
      </c>
      <c r="O6">
        <v>0.98299999999999998</v>
      </c>
      <c r="P6">
        <v>-2.8004268930967799</v>
      </c>
      <c r="Q6" s="208"/>
    </row>
    <row r="7" spans="1:18" x14ac:dyDescent="0.2">
      <c r="A7" s="129" t="s">
        <v>471</v>
      </c>
      <c r="B7" s="1">
        <v>5.0999999999999997E-2</v>
      </c>
      <c r="C7" s="1">
        <v>0.48799999999999999</v>
      </c>
      <c r="D7" s="1">
        <v>-1.932509757512846</v>
      </c>
      <c r="E7" s="357"/>
      <c r="G7" s="200" t="s">
        <v>488</v>
      </c>
      <c r="H7">
        <v>2.7E-2</v>
      </c>
      <c r="I7">
        <v>0.47099999999999997</v>
      </c>
      <c r="J7">
        <v>-3.7687316551680401</v>
      </c>
      <c r="K7" s="203"/>
      <c r="M7" s="129" t="s">
        <v>456</v>
      </c>
      <c r="N7">
        <v>7.4999999999999997E-2</v>
      </c>
      <c r="O7">
        <v>0.80200000000000005</v>
      </c>
      <c r="P7">
        <v>-2.4817031706031401</v>
      </c>
      <c r="Q7" s="208"/>
    </row>
    <row r="8" spans="1:18" x14ac:dyDescent="0.2">
      <c r="A8" s="209" t="s">
        <v>472</v>
      </c>
      <c r="B8" s="1">
        <v>0.14599999999999999</v>
      </c>
      <c r="C8" s="1">
        <v>0.39800000000000002</v>
      </c>
      <c r="D8" s="1">
        <v>-1.7407546715934159</v>
      </c>
      <c r="E8" s="357"/>
      <c r="G8" s="200" t="s">
        <v>489</v>
      </c>
      <c r="H8">
        <v>0.56000000000000005</v>
      </c>
      <c r="I8">
        <v>0.91900000000000004</v>
      </c>
      <c r="J8">
        <v>-3.6642149386360399</v>
      </c>
      <c r="K8" s="203"/>
      <c r="M8" s="209" t="s">
        <v>589</v>
      </c>
      <c r="N8">
        <v>0.55900000000000005</v>
      </c>
      <c r="O8">
        <v>0.85499999999999998</v>
      </c>
      <c r="P8">
        <v>-2.39716876180852</v>
      </c>
      <c r="Q8" s="208"/>
    </row>
    <row r="9" spans="1:18" x14ac:dyDescent="0.2">
      <c r="A9" s="129" t="s">
        <v>473</v>
      </c>
      <c r="B9" s="1">
        <v>0.109</v>
      </c>
      <c r="C9" s="1">
        <v>0.50700000000000001</v>
      </c>
      <c r="D9" s="1">
        <v>-1.6513752590544459</v>
      </c>
      <c r="E9" s="357"/>
      <c r="G9" t="s">
        <v>490</v>
      </c>
      <c r="H9">
        <v>3.5999999999999997E-2</v>
      </c>
      <c r="I9">
        <v>0.36799999999999999</v>
      </c>
      <c r="J9">
        <v>-3.6475271917688401</v>
      </c>
      <c r="K9" s="203"/>
      <c r="M9" s="129" t="s">
        <v>590</v>
      </c>
      <c r="N9">
        <v>0.312</v>
      </c>
      <c r="O9">
        <v>0.74</v>
      </c>
      <c r="P9">
        <v>-2.39040519012678</v>
      </c>
      <c r="Q9" s="208"/>
    </row>
    <row r="10" spans="1:18" x14ac:dyDescent="0.2">
      <c r="A10" s="129" t="s">
        <v>474</v>
      </c>
      <c r="B10" s="1">
        <v>0.182</v>
      </c>
      <c r="C10" s="1">
        <v>0.56899999999999995</v>
      </c>
      <c r="D10" s="1">
        <v>-1.6448063907124659</v>
      </c>
      <c r="E10" s="357"/>
      <c r="G10" t="s">
        <v>491</v>
      </c>
      <c r="H10">
        <v>2.3E-2</v>
      </c>
      <c r="I10">
        <v>0.48899999999999999</v>
      </c>
      <c r="J10">
        <v>-3.40627159358904</v>
      </c>
      <c r="K10" s="203"/>
      <c r="M10" s="129" t="s">
        <v>494</v>
      </c>
      <c r="N10">
        <v>0.84899999999999998</v>
      </c>
      <c r="O10">
        <v>0.96699999999999997</v>
      </c>
      <c r="P10">
        <v>-2.2561081640914402</v>
      </c>
      <c r="Q10" s="208"/>
    </row>
    <row r="11" spans="1:18" x14ac:dyDescent="0.2">
      <c r="A11" s="129" t="s">
        <v>475</v>
      </c>
      <c r="B11" s="1">
        <v>0.14599999999999999</v>
      </c>
      <c r="C11" s="1">
        <v>0.42699999999999999</v>
      </c>
      <c r="D11" s="1">
        <v>-1.6218681679311759</v>
      </c>
      <c r="E11" s="357"/>
      <c r="G11" t="s">
        <v>463</v>
      </c>
      <c r="H11">
        <v>7.2999999999999995E-2</v>
      </c>
      <c r="I11">
        <v>0.66100000000000003</v>
      </c>
      <c r="J11">
        <v>-3.2373428083595801</v>
      </c>
      <c r="K11" s="203"/>
      <c r="M11" s="209" t="s">
        <v>591</v>
      </c>
      <c r="N11">
        <v>0.73099999999999998</v>
      </c>
      <c r="O11">
        <v>0.89700000000000002</v>
      </c>
      <c r="P11">
        <v>-2.1841553254116399</v>
      </c>
      <c r="Q11" s="208"/>
    </row>
    <row r="12" spans="1:18" x14ac:dyDescent="0.2">
      <c r="A12" s="209" t="s">
        <v>476</v>
      </c>
      <c r="B12" s="1">
        <v>0.124</v>
      </c>
      <c r="C12" s="1">
        <v>0.42699999999999999</v>
      </c>
      <c r="D12" s="1">
        <v>-1.6199644935697259</v>
      </c>
      <c r="E12" s="357"/>
      <c r="G12" t="s">
        <v>492</v>
      </c>
      <c r="H12">
        <v>2.3E-2</v>
      </c>
      <c r="I12">
        <v>0.60299999999999998</v>
      </c>
      <c r="J12">
        <v>-3.0684694680399001</v>
      </c>
      <c r="K12" s="203"/>
      <c r="M12" s="129" t="s">
        <v>592</v>
      </c>
      <c r="N12">
        <v>0.69899999999999995</v>
      </c>
      <c r="O12">
        <v>0.88400000000000001</v>
      </c>
      <c r="P12">
        <v>-2.1818783470114398</v>
      </c>
      <c r="Q12" s="208"/>
    </row>
    <row r="13" spans="1:18" x14ac:dyDescent="0.2">
      <c r="A13" s="129" t="s">
        <v>477</v>
      </c>
      <c r="B13" s="1">
        <v>0.307</v>
      </c>
      <c r="C13" s="1">
        <v>0.57299999999999995</v>
      </c>
      <c r="D13" s="1">
        <v>-1.5993979187488041</v>
      </c>
      <c r="E13" s="357"/>
      <c r="G13" t="s">
        <v>468</v>
      </c>
      <c r="H13">
        <v>0.55600000000000005</v>
      </c>
      <c r="I13">
        <v>0.93</v>
      </c>
      <c r="J13">
        <v>-2.9934149678087398</v>
      </c>
      <c r="K13" s="203"/>
      <c r="M13" s="129" t="s">
        <v>463</v>
      </c>
      <c r="N13">
        <v>0.108</v>
      </c>
      <c r="O13">
        <v>0.81399999999999995</v>
      </c>
      <c r="P13">
        <v>-2.12813873756508</v>
      </c>
      <c r="Q13" s="208"/>
    </row>
    <row r="14" spans="1:18" x14ac:dyDescent="0.2">
      <c r="A14" s="129" t="s">
        <v>478</v>
      </c>
      <c r="B14" s="1">
        <v>0.08</v>
      </c>
      <c r="C14" s="1">
        <v>0.29399999999999998</v>
      </c>
      <c r="D14" s="1">
        <v>-1.5741060307677059</v>
      </c>
      <c r="E14" s="357"/>
      <c r="G14" t="s">
        <v>493</v>
      </c>
      <c r="H14">
        <v>5.1999999999999998E-2</v>
      </c>
      <c r="I14">
        <v>0.35199999999999998</v>
      </c>
      <c r="J14">
        <v>-2.80485479812118</v>
      </c>
      <c r="K14" s="203"/>
      <c r="M14" s="129" t="s">
        <v>593</v>
      </c>
      <c r="N14">
        <v>0.41899999999999998</v>
      </c>
      <c r="O14">
        <v>0.86799999999999999</v>
      </c>
      <c r="P14">
        <v>-2.0494344336105801</v>
      </c>
      <c r="Q14" s="208"/>
    </row>
    <row r="15" spans="1:18" ht="17" thickBot="1" x14ac:dyDescent="0.25">
      <c r="A15" s="129" t="s">
        <v>479</v>
      </c>
      <c r="B15" s="1">
        <v>5.0999999999999997E-2</v>
      </c>
      <c r="C15" s="1">
        <v>0.33600000000000002</v>
      </c>
      <c r="D15" s="1">
        <v>-1.5056871276024939</v>
      </c>
      <c r="E15" s="358"/>
      <c r="G15" t="s">
        <v>494</v>
      </c>
      <c r="H15">
        <v>0.69199999999999995</v>
      </c>
      <c r="I15">
        <v>0.97799999999999998</v>
      </c>
      <c r="J15">
        <v>-2.7397886327617398</v>
      </c>
      <c r="K15" s="203"/>
      <c r="M15" s="129" t="s">
        <v>461</v>
      </c>
      <c r="N15">
        <v>0.69899999999999995</v>
      </c>
      <c r="O15">
        <v>0.95</v>
      </c>
      <c r="P15">
        <v>-2.0410968722623002</v>
      </c>
      <c r="Q15" s="208"/>
    </row>
    <row r="16" spans="1:18" x14ac:dyDescent="0.2">
      <c r="A16" s="129"/>
      <c r="B16" s="1"/>
      <c r="C16" s="1"/>
      <c r="D16" s="1"/>
      <c r="E16" s="207"/>
      <c r="G16" t="s">
        <v>495</v>
      </c>
      <c r="H16">
        <v>0.05</v>
      </c>
      <c r="I16">
        <v>0.44900000000000001</v>
      </c>
      <c r="J16">
        <v>-2.7203316750782598</v>
      </c>
      <c r="K16" s="203"/>
      <c r="M16" s="209" t="s">
        <v>594</v>
      </c>
      <c r="N16">
        <v>6.5000000000000002E-2</v>
      </c>
      <c r="O16">
        <v>0.38</v>
      </c>
      <c r="P16">
        <v>-1.9771548426366901</v>
      </c>
      <c r="Q16" s="208"/>
    </row>
    <row r="17" spans="1:18" x14ac:dyDescent="0.2">
      <c r="A17" s="129" t="s">
        <v>480</v>
      </c>
      <c r="B17" s="1">
        <v>0.97099999999999997</v>
      </c>
      <c r="C17" s="1">
        <v>0.86299999999999999</v>
      </c>
      <c r="D17" s="1">
        <v>1.5329623576362179</v>
      </c>
      <c r="E17" s="350" t="s">
        <v>587</v>
      </c>
      <c r="G17" s="200" t="s">
        <v>462</v>
      </c>
      <c r="H17">
        <v>0.79100000000000004</v>
      </c>
      <c r="I17">
        <v>0.97399999999999998</v>
      </c>
      <c r="J17">
        <v>-2.7171617153671002</v>
      </c>
      <c r="K17" s="203"/>
      <c r="M17" s="129" t="s">
        <v>595</v>
      </c>
      <c r="N17">
        <v>0.36599999999999999</v>
      </c>
      <c r="O17">
        <v>0.66900000000000004</v>
      </c>
      <c r="P17">
        <v>-1.955957482710694</v>
      </c>
      <c r="Q17" s="210" t="s">
        <v>586</v>
      </c>
      <c r="R17" s="269"/>
    </row>
    <row r="18" spans="1:18" x14ac:dyDescent="0.2">
      <c r="A18" s="129" t="s">
        <v>481</v>
      </c>
      <c r="B18" s="1">
        <v>0.33600000000000002</v>
      </c>
      <c r="C18" s="1">
        <v>6.2E-2</v>
      </c>
      <c r="D18" s="1">
        <v>1.716818895632154</v>
      </c>
      <c r="E18" s="350"/>
      <c r="G18" s="200" t="s">
        <v>496</v>
      </c>
      <c r="H18">
        <v>0.254</v>
      </c>
      <c r="I18">
        <v>0.69399999999999995</v>
      </c>
      <c r="J18">
        <v>-2.67597281865784</v>
      </c>
      <c r="K18" s="203"/>
      <c r="M18" s="129" t="s">
        <v>596</v>
      </c>
      <c r="N18">
        <v>0.48399999999999999</v>
      </c>
      <c r="O18">
        <v>0.78900000000000003</v>
      </c>
      <c r="P18">
        <v>-1.9502277369941201</v>
      </c>
      <c r="Q18" s="208"/>
    </row>
    <row r="19" spans="1:18" x14ac:dyDescent="0.2">
      <c r="A19" s="209" t="s">
        <v>482</v>
      </c>
      <c r="B19" s="1">
        <v>0.77400000000000002</v>
      </c>
      <c r="C19" s="1">
        <v>0.41199999999999998</v>
      </c>
      <c r="D19" s="1">
        <v>1.76156147777828</v>
      </c>
      <c r="E19" s="350"/>
      <c r="G19" t="s">
        <v>465</v>
      </c>
      <c r="H19">
        <v>9.2999999999999999E-2</v>
      </c>
      <c r="I19">
        <v>0.52200000000000002</v>
      </c>
      <c r="J19">
        <v>-2.6267642021293001</v>
      </c>
      <c r="K19" s="203"/>
      <c r="M19" s="209" t="s">
        <v>597</v>
      </c>
      <c r="N19">
        <v>0.108</v>
      </c>
      <c r="O19">
        <v>0.48299999999999998</v>
      </c>
      <c r="P19">
        <v>-1.941546393117966</v>
      </c>
      <c r="Q19" s="208"/>
    </row>
    <row r="20" spans="1:18" x14ac:dyDescent="0.2">
      <c r="A20" s="209" t="s">
        <v>483</v>
      </c>
      <c r="B20" s="1">
        <v>0.32100000000000001</v>
      </c>
      <c r="C20" s="1">
        <v>0.114</v>
      </c>
      <c r="D20" s="1">
        <v>1.8657902445232839</v>
      </c>
      <c r="E20" s="350"/>
      <c r="G20" t="s">
        <v>497</v>
      </c>
      <c r="H20">
        <v>0.16300000000000001</v>
      </c>
      <c r="I20">
        <v>0.58099999999999996</v>
      </c>
      <c r="J20">
        <v>-2.5315149337718599</v>
      </c>
      <c r="K20" s="203"/>
      <c r="M20" s="209" t="s">
        <v>475</v>
      </c>
      <c r="N20">
        <v>0.151</v>
      </c>
      <c r="O20">
        <v>0.57399999999999995</v>
      </c>
      <c r="P20">
        <v>-1.9216999916529001</v>
      </c>
      <c r="Q20" s="208"/>
    </row>
    <row r="21" spans="1:18" x14ac:dyDescent="0.2">
      <c r="A21" s="129" t="s">
        <v>484</v>
      </c>
      <c r="B21" s="1">
        <v>0.76600000000000001</v>
      </c>
      <c r="C21" s="1">
        <v>0.64500000000000002</v>
      </c>
      <c r="D21" s="1">
        <v>2.2273606054717598</v>
      </c>
      <c r="E21" s="350"/>
      <c r="G21" t="s">
        <v>498</v>
      </c>
      <c r="H21">
        <v>0.129</v>
      </c>
      <c r="I21">
        <v>0.40300000000000002</v>
      </c>
      <c r="J21">
        <v>-2.4993354820435401</v>
      </c>
      <c r="K21" s="203"/>
      <c r="M21" s="129" t="s">
        <v>598</v>
      </c>
      <c r="N21">
        <v>0.82799999999999996</v>
      </c>
      <c r="O21">
        <v>0.95</v>
      </c>
      <c r="P21">
        <v>-1.8993484234496421</v>
      </c>
      <c r="Q21" s="208"/>
    </row>
    <row r="22" spans="1:18" x14ac:dyDescent="0.2">
      <c r="A22" s="129" t="s">
        <v>485</v>
      </c>
      <c r="B22" s="1">
        <v>0.81799999999999995</v>
      </c>
      <c r="C22" s="1">
        <v>0.55500000000000005</v>
      </c>
      <c r="D22" s="1">
        <v>2.4439521439929002</v>
      </c>
      <c r="E22" s="350"/>
      <c r="G22" t="s">
        <v>499</v>
      </c>
      <c r="H22">
        <v>0.46700000000000003</v>
      </c>
      <c r="I22">
        <v>0.89400000000000002</v>
      </c>
      <c r="J22">
        <v>-2.4704260934392201</v>
      </c>
      <c r="K22" s="203"/>
      <c r="M22" s="129" t="s">
        <v>599</v>
      </c>
      <c r="N22">
        <v>0.43</v>
      </c>
      <c r="O22">
        <v>0.70199999999999996</v>
      </c>
      <c r="P22">
        <v>-1.8951638406945659</v>
      </c>
      <c r="Q22" s="208"/>
    </row>
    <row r="23" spans="1:18" x14ac:dyDescent="0.2">
      <c r="A23" s="129" t="s">
        <v>464</v>
      </c>
      <c r="B23" s="1">
        <v>1</v>
      </c>
      <c r="C23" s="1">
        <v>0.98099999999999998</v>
      </c>
      <c r="D23" s="1">
        <v>2.54369110143592</v>
      </c>
      <c r="E23" s="350"/>
      <c r="G23" t="s">
        <v>500</v>
      </c>
      <c r="H23">
        <v>6.6000000000000003E-2</v>
      </c>
      <c r="I23">
        <v>0.315</v>
      </c>
      <c r="J23">
        <v>-2.40061975520854</v>
      </c>
      <c r="K23" s="203"/>
      <c r="M23" s="209" t="s">
        <v>600</v>
      </c>
      <c r="N23">
        <v>0.55900000000000005</v>
      </c>
      <c r="O23">
        <v>0.88</v>
      </c>
      <c r="P23">
        <v>-1.820010734072202</v>
      </c>
      <c r="Q23" s="208"/>
    </row>
    <row r="24" spans="1:18" x14ac:dyDescent="0.2">
      <c r="A24" s="129" t="s">
        <v>486</v>
      </c>
      <c r="B24" s="1">
        <v>0.99299999999999999</v>
      </c>
      <c r="C24" s="1">
        <v>0.98099999999999998</v>
      </c>
      <c r="D24" s="1">
        <v>3.0811049227414</v>
      </c>
      <c r="E24" s="350"/>
      <c r="G24" t="s">
        <v>501</v>
      </c>
      <c r="H24">
        <v>9.5000000000000001E-2</v>
      </c>
      <c r="I24">
        <v>0.31</v>
      </c>
      <c r="J24">
        <v>-2.37933629942312</v>
      </c>
      <c r="K24" s="203"/>
      <c r="M24" s="129" t="s">
        <v>601</v>
      </c>
      <c r="N24">
        <v>0.183</v>
      </c>
      <c r="O24">
        <v>0.496</v>
      </c>
      <c r="P24">
        <v>-1.787031119052708</v>
      </c>
      <c r="Q24" s="208"/>
    </row>
    <row r="25" spans="1:18" ht="17" thickBot="1" x14ac:dyDescent="0.25">
      <c r="A25" s="192" t="s">
        <v>452</v>
      </c>
      <c r="B25" s="36">
        <v>0.29899999999999999</v>
      </c>
      <c r="C25" s="36">
        <v>4.2999999999999997E-2</v>
      </c>
      <c r="D25" s="36">
        <v>3.1594241351724199</v>
      </c>
      <c r="E25" s="351"/>
      <c r="G25" t="s">
        <v>502</v>
      </c>
      <c r="H25">
        <v>0.109</v>
      </c>
      <c r="I25">
        <v>0.48699999999999999</v>
      </c>
      <c r="J25">
        <v>-2.3059817571489201</v>
      </c>
      <c r="K25" s="203"/>
      <c r="M25" s="129" t="s">
        <v>509</v>
      </c>
      <c r="N25">
        <v>2.1999999999999999E-2</v>
      </c>
      <c r="O25">
        <v>0.66900000000000004</v>
      </c>
      <c r="P25">
        <v>-1.708528570448002</v>
      </c>
      <c r="Q25" s="208"/>
    </row>
    <row r="26" spans="1:18" x14ac:dyDescent="0.2">
      <c r="G26" t="s">
        <v>503</v>
      </c>
      <c r="H26">
        <v>0.27700000000000002</v>
      </c>
      <c r="I26">
        <v>0.66300000000000003</v>
      </c>
      <c r="J26">
        <v>-2.2150198375560999</v>
      </c>
      <c r="K26" s="203"/>
      <c r="M26" s="129" t="s">
        <v>602</v>
      </c>
      <c r="N26">
        <v>3.2000000000000001E-2</v>
      </c>
      <c r="O26">
        <v>0.64</v>
      </c>
      <c r="P26">
        <v>-1.708409230040866</v>
      </c>
      <c r="Q26" s="208"/>
    </row>
    <row r="27" spans="1:18" x14ac:dyDescent="0.2">
      <c r="G27" t="s">
        <v>504</v>
      </c>
      <c r="H27">
        <v>0.34</v>
      </c>
      <c r="I27">
        <v>0.72899999999999998</v>
      </c>
      <c r="J27">
        <v>-2.1960034216470801</v>
      </c>
      <c r="K27" s="203"/>
      <c r="M27" s="129" t="s">
        <v>603</v>
      </c>
      <c r="N27">
        <v>0.72</v>
      </c>
      <c r="O27">
        <v>0.96299999999999997</v>
      </c>
      <c r="P27">
        <v>-1.6886179080622079</v>
      </c>
      <c r="Q27" s="208"/>
    </row>
    <row r="28" spans="1:18" x14ac:dyDescent="0.2">
      <c r="G28" t="s">
        <v>505</v>
      </c>
      <c r="H28">
        <v>5.1999999999999998E-2</v>
      </c>
      <c r="I28">
        <v>0.40799999999999997</v>
      </c>
      <c r="J28">
        <v>-2.1933279662602199</v>
      </c>
      <c r="K28" s="203"/>
      <c r="M28" s="209" t="s">
        <v>604</v>
      </c>
      <c r="N28">
        <v>0.48399999999999999</v>
      </c>
      <c r="O28">
        <v>0.83899999999999997</v>
      </c>
      <c r="P28">
        <v>-1.6840424689095379</v>
      </c>
      <c r="Q28" s="208"/>
    </row>
    <row r="29" spans="1:18" x14ac:dyDescent="0.2">
      <c r="G29" t="s">
        <v>506</v>
      </c>
      <c r="H29">
        <v>0.125</v>
      </c>
      <c r="I29">
        <v>0.41399999999999998</v>
      </c>
      <c r="J29">
        <v>-2.1533548962334401</v>
      </c>
      <c r="K29" s="203"/>
      <c r="M29" s="209" t="s">
        <v>605</v>
      </c>
      <c r="N29">
        <v>0.60199999999999998</v>
      </c>
      <c r="O29">
        <v>0.91300000000000003</v>
      </c>
      <c r="P29">
        <v>-1.6417297035243079</v>
      </c>
      <c r="Q29" s="208"/>
    </row>
    <row r="30" spans="1:18" x14ac:dyDescent="0.2">
      <c r="G30" t="s">
        <v>507</v>
      </c>
      <c r="H30">
        <v>0.10199999999999999</v>
      </c>
      <c r="I30">
        <v>0.46500000000000002</v>
      </c>
      <c r="J30">
        <v>-2.1167415544178398</v>
      </c>
      <c r="K30" s="203"/>
      <c r="M30" s="129" t="s">
        <v>606</v>
      </c>
      <c r="N30">
        <v>0.83899999999999997</v>
      </c>
      <c r="O30">
        <v>0.97899999999999998</v>
      </c>
      <c r="P30">
        <v>-1.621107639219086</v>
      </c>
      <c r="Q30" s="208"/>
    </row>
    <row r="31" spans="1:18" x14ac:dyDescent="0.2">
      <c r="G31" t="s">
        <v>508</v>
      </c>
      <c r="H31">
        <v>4.8000000000000001E-2</v>
      </c>
      <c r="I31">
        <v>0.34599999999999997</v>
      </c>
      <c r="J31">
        <v>-2.1075483780511202</v>
      </c>
      <c r="K31" s="203"/>
      <c r="M31" s="209" t="s">
        <v>607</v>
      </c>
      <c r="N31">
        <v>0.247</v>
      </c>
      <c r="O31">
        <v>0.65700000000000003</v>
      </c>
      <c r="P31">
        <v>-1.6165523593979141</v>
      </c>
      <c r="Q31" s="208"/>
    </row>
    <row r="32" spans="1:18" x14ac:dyDescent="0.2">
      <c r="G32" t="s">
        <v>509</v>
      </c>
      <c r="H32">
        <v>0</v>
      </c>
      <c r="I32">
        <v>0.35499999999999998</v>
      </c>
      <c r="J32">
        <v>-2.0643920452489599</v>
      </c>
      <c r="K32" s="203"/>
      <c r="M32" s="129" t="s">
        <v>471</v>
      </c>
      <c r="N32">
        <v>0.247</v>
      </c>
      <c r="O32">
        <v>0.80200000000000005</v>
      </c>
      <c r="P32">
        <v>-1.6063064533326721</v>
      </c>
      <c r="Q32" s="208"/>
    </row>
    <row r="33" spans="7:18" x14ac:dyDescent="0.2">
      <c r="G33" s="200" t="s">
        <v>510</v>
      </c>
      <c r="H33">
        <v>2.5000000000000001E-2</v>
      </c>
      <c r="I33">
        <v>0.23300000000000001</v>
      </c>
      <c r="J33">
        <v>-2.0526147110553601</v>
      </c>
      <c r="K33" s="203"/>
      <c r="M33" s="129" t="s">
        <v>608</v>
      </c>
      <c r="N33">
        <v>0.39800000000000002</v>
      </c>
      <c r="O33">
        <v>0.71499999999999997</v>
      </c>
      <c r="P33">
        <v>-1.585530045803786</v>
      </c>
      <c r="Q33" s="208"/>
    </row>
    <row r="34" spans="7:18" x14ac:dyDescent="0.2">
      <c r="G34" s="200" t="s">
        <v>511</v>
      </c>
      <c r="H34">
        <v>8.2000000000000003E-2</v>
      </c>
      <c r="I34">
        <v>0.33300000000000002</v>
      </c>
      <c r="J34">
        <v>-2.05077658447596</v>
      </c>
      <c r="K34" s="203"/>
      <c r="M34" s="129" t="s">
        <v>609</v>
      </c>
      <c r="N34">
        <v>0.17199999999999999</v>
      </c>
      <c r="O34">
        <v>0.496</v>
      </c>
      <c r="P34">
        <v>-1.49386810211716</v>
      </c>
      <c r="Q34" s="208"/>
    </row>
    <row r="35" spans="7:18" x14ac:dyDescent="0.2">
      <c r="G35" t="s">
        <v>512</v>
      </c>
      <c r="H35">
        <v>1.7999999999999999E-2</v>
      </c>
      <c r="I35">
        <v>0.30399999999999999</v>
      </c>
      <c r="J35">
        <v>-2.0257876192704001</v>
      </c>
      <c r="K35" s="203"/>
    </row>
    <row r="36" spans="7:18" x14ac:dyDescent="0.2">
      <c r="G36" t="s">
        <v>513</v>
      </c>
      <c r="H36">
        <v>0.40600000000000003</v>
      </c>
      <c r="I36">
        <v>0.75800000000000001</v>
      </c>
      <c r="J36">
        <v>-2.02523813178408</v>
      </c>
      <c r="K36" s="203"/>
      <c r="M36" s="129" t="s">
        <v>610</v>
      </c>
      <c r="N36">
        <v>0.82799999999999996</v>
      </c>
      <c r="O36">
        <v>0.71099999999999997</v>
      </c>
      <c r="P36">
        <v>1.7094184363207059</v>
      </c>
      <c r="Q36" s="211" t="s">
        <v>587</v>
      </c>
      <c r="R36" s="269"/>
    </row>
    <row r="37" spans="7:18" x14ac:dyDescent="0.2">
      <c r="G37" t="s">
        <v>514</v>
      </c>
      <c r="H37">
        <v>0.29699999999999999</v>
      </c>
      <c r="I37">
        <v>0.51100000000000001</v>
      </c>
      <c r="J37">
        <v>-2.00170213776804</v>
      </c>
      <c r="K37" s="203"/>
      <c r="M37" s="129" t="s">
        <v>611</v>
      </c>
      <c r="N37">
        <v>0.66700000000000004</v>
      </c>
      <c r="O37">
        <v>0.39300000000000002</v>
      </c>
      <c r="P37">
        <v>1.9655564243670001</v>
      </c>
      <c r="Q37" s="212"/>
    </row>
    <row r="38" spans="7:18" x14ac:dyDescent="0.2">
      <c r="G38" t="s">
        <v>515</v>
      </c>
      <c r="H38">
        <v>0.42399999999999999</v>
      </c>
      <c r="I38">
        <v>0.72299999999999998</v>
      </c>
      <c r="J38">
        <v>-1.9925818745050701</v>
      </c>
      <c r="K38" s="203"/>
      <c r="M38" s="129" t="s">
        <v>612</v>
      </c>
      <c r="N38">
        <v>0.67700000000000005</v>
      </c>
      <c r="O38">
        <v>0.42099999999999999</v>
      </c>
      <c r="P38">
        <v>1.969672958287304</v>
      </c>
      <c r="Q38" s="212"/>
    </row>
    <row r="39" spans="7:18" x14ac:dyDescent="0.2">
      <c r="G39" t="s">
        <v>516</v>
      </c>
      <c r="H39">
        <v>0.1</v>
      </c>
      <c r="I39">
        <v>0.48699999999999999</v>
      </c>
      <c r="J39">
        <v>-1.99068799381244</v>
      </c>
      <c r="K39" s="203"/>
      <c r="M39" s="129" t="s">
        <v>613</v>
      </c>
      <c r="N39">
        <v>0.90300000000000002</v>
      </c>
      <c r="O39">
        <v>0.81799999999999995</v>
      </c>
      <c r="P39">
        <v>2.0235938762863999</v>
      </c>
      <c r="Q39" s="212"/>
    </row>
    <row r="40" spans="7:18" x14ac:dyDescent="0.2">
      <c r="G40" t="s">
        <v>517</v>
      </c>
      <c r="H40">
        <v>0.10199999999999999</v>
      </c>
      <c r="I40">
        <v>0.42299999999999999</v>
      </c>
      <c r="J40">
        <v>-1.960755446222062</v>
      </c>
      <c r="K40" s="203"/>
      <c r="M40" s="209" t="s">
        <v>557</v>
      </c>
      <c r="N40">
        <v>0.86</v>
      </c>
      <c r="O40">
        <v>0.61599999999999999</v>
      </c>
      <c r="P40">
        <v>2.1065270354625798</v>
      </c>
      <c r="Q40" s="212"/>
    </row>
    <row r="41" spans="7:18" x14ac:dyDescent="0.2">
      <c r="G41" s="201" t="s">
        <v>518</v>
      </c>
      <c r="H41">
        <v>1.4E-2</v>
      </c>
      <c r="I41">
        <v>0.26600000000000001</v>
      </c>
      <c r="J41">
        <v>-1.946322141771786</v>
      </c>
      <c r="K41" s="203"/>
      <c r="M41" s="129" t="s">
        <v>614</v>
      </c>
      <c r="N41">
        <v>0.94599999999999995</v>
      </c>
      <c r="O41">
        <v>0.93799999999999994</v>
      </c>
      <c r="P41">
        <v>2.2711603466340202</v>
      </c>
      <c r="Q41" s="212"/>
    </row>
    <row r="42" spans="7:18" x14ac:dyDescent="0.2">
      <c r="G42" t="s">
        <v>484</v>
      </c>
      <c r="H42">
        <v>0.24</v>
      </c>
      <c r="I42">
        <v>0.66300000000000003</v>
      </c>
      <c r="J42">
        <v>-1.931020356455468</v>
      </c>
      <c r="K42" s="203"/>
      <c r="M42" s="209" t="s">
        <v>464</v>
      </c>
      <c r="N42">
        <v>0.97799999999999998</v>
      </c>
      <c r="O42">
        <v>0.92100000000000004</v>
      </c>
      <c r="P42">
        <v>2.45681321447658</v>
      </c>
      <c r="Q42" s="212"/>
    </row>
    <row r="43" spans="7:18" x14ac:dyDescent="0.2">
      <c r="G43" t="s">
        <v>519</v>
      </c>
      <c r="H43">
        <v>0</v>
      </c>
      <c r="I43">
        <v>0.245</v>
      </c>
      <c r="J43">
        <v>-1.8594808017228699</v>
      </c>
      <c r="K43" s="203"/>
      <c r="M43" s="209" t="s">
        <v>485</v>
      </c>
      <c r="N43">
        <v>0.88200000000000001</v>
      </c>
      <c r="O43">
        <v>0.81</v>
      </c>
      <c r="P43">
        <v>2.4747499616195201</v>
      </c>
      <c r="Q43" s="212"/>
    </row>
    <row r="44" spans="7:18" x14ac:dyDescent="0.2">
      <c r="G44" t="s">
        <v>476</v>
      </c>
      <c r="H44">
        <v>5.3999999999999999E-2</v>
      </c>
      <c r="I44">
        <v>0.29899999999999999</v>
      </c>
      <c r="J44">
        <v>-1.734783240527086</v>
      </c>
      <c r="K44" s="203"/>
      <c r="M44" s="209" t="s">
        <v>615</v>
      </c>
      <c r="N44">
        <v>1</v>
      </c>
      <c r="O44">
        <v>0.99199999999999999</v>
      </c>
      <c r="P44">
        <v>2.5216600145952</v>
      </c>
      <c r="Q44" s="212"/>
    </row>
    <row r="45" spans="7:18" x14ac:dyDescent="0.2">
      <c r="G45" t="s">
        <v>520</v>
      </c>
      <c r="H45">
        <v>0.1</v>
      </c>
      <c r="I45">
        <v>0.432</v>
      </c>
      <c r="J45">
        <v>-1.706926420852112</v>
      </c>
      <c r="K45" s="203"/>
      <c r="M45" s="129" t="s">
        <v>576</v>
      </c>
      <c r="N45">
        <v>0.56999999999999995</v>
      </c>
      <c r="O45">
        <v>0.27700000000000002</v>
      </c>
      <c r="P45">
        <v>2.52811143151076</v>
      </c>
      <c r="Q45" s="212"/>
    </row>
    <row r="46" spans="7:18" x14ac:dyDescent="0.2">
      <c r="G46" t="s">
        <v>521</v>
      </c>
      <c r="H46">
        <v>1.7999999999999999E-2</v>
      </c>
      <c r="I46">
        <v>0.18099999999999999</v>
      </c>
      <c r="J46">
        <v>-1.65766757802487</v>
      </c>
      <c r="K46" s="203"/>
      <c r="M46" s="129" t="s">
        <v>573</v>
      </c>
      <c r="N46">
        <v>0.97799999999999998</v>
      </c>
      <c r="O46">
        <v>0.97499999999999998</v>
      </c>
      <c r="P46">
        <v>2.60383946153144</v>
      </c>
      <c r="Q46" s="212"/>
    </row>
    <row r="47" spans="7:18" x14ac:dyDescent="0.2">
      <c r="G47" t="s">
        <v>522</v>
      </c>
      <c r="H47">
        <v>0.995</v>
      </c>
      <c r="I47">
        <v>1</v>
      </c>
      <c r="J47">
        <v>-1.6349837410355821</v>
      </c>
      <c r="K47" s="203"/>
      <c r="M47" s="129" t="s">
        <v>616</v>
      </c>
      <c r="N47">
        <v>0.55900000000000005</v>
      </c>
      <c r="O47">
        <v>0.215</v>
      </c>
      <c r="P47">
        <v>2.6834613061777799</v>
      </c>
      <c r="Q47" s="212"/>
    </row>
    <row r="48" spans="7:18" x14ac:dyDescent="0.2">
      <c r="G48" t="s">
        <v>523</v>
      </c>
      <c r="H48">
        <v>0.48299999999999998</v>
      </c>
      <c r="I48">
        <v>0.76200000000000001</v>
      </c>
      <c r="J48">
        <v>-1.6333161868936379</v>
      </c>
      <c r="K48" s="203"/>
      <c r="M48" s="129" t="s">
        <v>486</v>
      </c>
      <c r="N48">
        <v>0.95699999999999996</v>
      </c>
      <c r="O48">
        <v>0.94199999999999995</v>
      </c>
      <c r="P48">
        <v>2.6862175058947599</v>
      </c>
      <c r="Q48" s="212"/>
    </row>
    <row r="49" spans="7:17" x14ac:dyDescent="0.2">
      <c r="G49" t="s">
        <v>524</v>
      </c>
      <c r="H49">
        <v>0.41699999999999998</v>
      </c>
      <c r="I49">
        <v>0.75800000000000001</v>
      </c>
      <c r="J49">
        <v>-1.6302673219306461</v>
      </c>
      <c r="K49" s="203"/>
      <c r="M49" s="129" t="s">
        <v>450</v>
      </c>
      <c r="N49">
        <v>0.92500000000000004</v>
      </c>
      <c r="O49">
        <v>0.59499999999999997</v>
      </c>
      <c r="P49">
        <v>3.1702498924555398</v>
      </c>
      <c r="Q49" s="212"/>
    </row>
    <row r="50" spans="7:17" x14ac:dyDescent="0.2">
      <c r="G50" s="200" t="s">
        <v>525</v>
      </c>
      <c r="H50">
        <v>0.02</v>
      </c>
      <c r="I50">
        <v>0.22500000000000001</v>
      </c>
      <c r="J50">
        <v>-1.610925605875742</v>
      </c>
      <c r="K50" s="203"/>
      <c r="M50" s="129" t="s">
        <v>617</v>
      </c>
      <c r="N50">
        <v>1</v>
      </c>
      <c r="O50">
        <v>0.99199999999999999</v>
      </c>
      <c r="P50">
        <v>3.4562533954199401</v>
      </c>
      <c r="Q50" s="212"/>
    </row>
    <row r="51" spans="7:17" x14ac:dyDescent="0.2">
      <c r="G51" t="s">
        <v>526</v>
      </c>
      <c r="H51">
        <v>0.186</v>
      </c>
      <c r="I51">
        <v>0.47599999999999998</v>
      </c>
      <c r="J51">
        <v>-1.5953280653442361</v>
      </c>
      <c r="K51" s="203"/>
      <c r="M51" s="129" t="s">
        <v>466</v>
      </c>
      <c r="N51">
        <v>0.88200000000000001</v>
      </c>
      <c r="O51">
        <v>8.0000000000000002E-3</v>
      </c>
      <c r="P51">
        <v>4.0271549146060197</v>
      </c>
      <c r="Q51" s="212"/>
    </row>
    <row r="52" spans="7:17" x14ac:dyDescent="0.2">
      <c r="G52" t="s">
        <v>527</v>
      </c>
      <c r="H52">
        <v>3.2000000000000001E-2</v>
      </c>
      <c r="I52">
        <v>0.16800000000000001</v>
      </c>
      <c r="J52">
        <v>-1.57575654295999</v>
      </c>
      <c r="K52" s="203"/>
      <c r="M52" s="129" t="s">
        <v>454</v>
      </c>
      <c r="N52">
        <v>0.93500000000000005</v>
      </c>
      <c r="O52">
        <v>4.1000000000000002E-2</v>
      </c>
      <c r="P52">
        <v>8.0436463081484995</v>
      </c>
      <c r="Q52" s="212"/>
    </row>
    <row r="53" spans="7:17" x14ac:dyDescent="0.2">
      <c r="G53" t="s">
        <v>528</v>
      </c>
      <c r="H53">
        <v>0.53500000000000003</v>
      </c>
      <c r="I53">
        <v>0.78</v>
      </c>
      <c r="J53">
        <v>-1.571072405354204</v>
      </c>
      <c r="K53" s="203"/>
    </row>
    <row r="54" spans="7:17" x14ac:dyDescent="0.2">
      <c r="G54" t="s">
        <v>529</v>
      </c>
      <c r="H54">
        <v>7.0000000000000001E-3</v>
      </c>
      <c r="I54">
        <v>0.156</v>
      </c>
      <c r="J54">
        <v>-1.535007027027528</v>
      </c>
      <c r="K54" s="203"/>
    </row>
    <row r="55" spans="7:17" x14ac:dyDescent="0.2">
      <c r="G55" t="s">
        <v>530</v>
      </c>
      <c r="H55">
        <v>0.23799999999999999</v>
      </c>
      <c r="I55">
        <v>0.59299999999999997</v>
      </c>
      <c r="J55">
        <v>-1.53027389712613</v>
      </c>
      <c r="K55" s="203"/>
    </row>
    <row r="56" spans="7:17" x14ac:dyDescent="0.2">
      <c r="G56" t="s">
        <v>531</v>
      </c>
      <c r="H56">
        <v>1</v>
      </c>
      <c r="I56">
        <v>0.998</v>
      </c>
      <c r="J56">
        <v>-1.5290052764912161</v>
      </c>
      <c r="K56" s="203"/>
    </row>
    <row r="57" spans="7:17" x14ac:dyDescent="0.2">
      <c r="G57" t="s">
        <v>532</v>
      </c>
      <c r="H57">
        <v>0.23799999999999999</v>
      </c>
      <c r="I57">
        <v>0.55300000000000005</v>
      </c>
      <c r="J57">
        <v>-1.519871662836058</v>
      </c>
      <c r="K57" s="203"/>
    </row>
    <row r="58" spans="7:17" x14ac:dyDescent="0.2">
      <c r="G58" t="s">
        <v>533</v>
      </c>
      <c r="H58">
        <v>0.129</v>
      </c>
      <c r="I58">
        <v>0.46300000000000002</v>
      </c>
      <c r="J58">
        <v>-1.5188354991589179</v>
      </c>
      <c r="K58" s="203"/>
    </row>
    <row r="59" spans="7:17" x14ac:dyDescent="0.2">
      <c r="G59" t="s">
        <v>534</v>
      </c>
      <c r="H59">
        <v>0.22900000000000001</v>
      </c>
      <c r="I59">
        <v>0.57899999999999996</v>
      </c>
      <c r="J59">
        <v>-1.5175572567972819</v>
      </c>
      <c r="K59" s="203"/>
    </row>
    <row r="60" spans="7:17" x14ac:dyDescent="0.2">
      <c r="G60" t="s">
        <v>535</v>
      </c>
      <c r="H60">
        <v>2.7E-2</v>
      </c>
      <c r="I60">
        <v>0.19400000000000001</v>
      </c>
      <c r="J60">
        <v>-1.5154896718004001</v>
      </c>
      <c r="K60" s="203"/>
    </row>
    <row r="61" spans="7:17" x14ac:dyDescent="0.2">
      <c r="G61" t="s">
        <v>536</v>
      </c>
      <c r="H61">
        <v>0.29299999999999998</v>
      </c>
      <c r="I61">
        <v>0.60299999999999998</v>
      </c>
      <c r="J61">
        <v>-1.512717585615478</v>
      </c>
      <c r="K61" s="203"/>
    </row>
    <row r="62" spans="7:17" x14ac:dyDescent="0.2">
      <c r="G62" t="s">
        <v>537</v>
      </c>
      <c r="H62">
        <v>0.626</v>
      </c>
      <c r="I62">
        <v>0.86299999999999999</v>
      </c>
      <c r="J62">
        <v>-1.5015062629551219</v>
      </c>
      <c r="K62" s="203"/>
    </row>
    <row r="63" spans="7:17" x14ac:dyDescent="0.2">
      <c r="G63" t="s">
        <v>538</v>
      </c>
      <c r="H63">
        <v>0.193</v>
      </c>
      <c r="I63">
        <v>0.53100000000000003</v>
      </c>
      <c r="J63">
        <v>-1.497452054189224</v>
      </c>
      <c r="K63" s="203"/>
    </row>
    <row r="64" spans="7:17" x14ac:dyDescent="0.2">
      <c r="K64" s="204"/>
    </row>
    <row r="65" spans="7:11" x14ac:dyDescent="0.2">
      <c r="G65" t="s">
        <v>539</v>
      </c>
      <c r="H65">
        <v>0.77600000000000002</v>
      </c>
      <c r="I65">
        <v>0.72299999999999998</v>
      </c>
      <c r="J65">
        <v>1.538155629264722</v>
      </c>
      <c r="K65" s="205" t="s">
        <v>587</v>
      </c>
    </row>
    <row r="66" spans="7:11" x14ac:dyDescent="0.2">
      <c r="G66" t="s">
        <v>540</v>
      </c>
      <c r="H66">
        <v>0.2</v>
      </c>
      <c r="I66">
        <v>4.0000000000000001E-3</v>
      </c>
      <c r="J66">
        <v>1.540638492584304</v>
      </c>
      <c r="K66" s="205"/>
    </row>
    <row r="67" spans="7:11" x14ac:dyDescent="0.2">
      <c r="G67" s="200" t="s">
        <v>541</v>
      </c>
      <c r="H67">
        <v>0.54400000000000004</v>
      </c>
      <c r="I67">
        <v>0.32600000000000001</v>
      </c>
      <c r="J67">
        <v>1.548879657454014</v>
      </c>
      <c r="K67" s="205"/>
    </row>
    <row r="68" spans="7:11" x14ac:dyDescent="0.2">
      <c r="G68" t="s">
        <v>542</v>
      </c>
      <c r="H68">
        <v>0.56499999999999995</v>
      </c>
      <c r="I68">
        <v>0.42299999999999999</v>
      </c>
      <c r="J68">
        <v>1.5521301801774761</v>
      </c>
      <c r="K68" s="205"/>
    </row>
    <row r="69" spans="7:11" x14ac:dyDescent="0.2">
      <c r="G69" t="s">
        <v>543</v>
      </c>
      <c r="H69">
        <v>0.32700000000000001</v>
      </c>
      <c r="I69">
        <v>0.14099999999999999</v>
      </c>
      <c r="J69">
        <v>1.565018167334064</v>
      </c>
      <c r="K69" s="205"/>
    </row>
    <row r="70" spans="7:11" x14ac:dyDescent="0.2">
      <c r="G70" t="s">
        <v>544</v>
      </c>
      <c r="H70">
        <v>0.56899999999999995</v>
      </c>
      <c r="I70">
        <v>0.41899999999999998</v>
      </c>
      <c r="J70">
        <v>1.5668999907561341</v>
      </c>
      <c r="K70" s="205"/>
    </row>
    <row r="71" spans="7:11" x14ac:dyDescent="0.2">
      <c r="G71" t="s">
        <v>545</v>
      </c>
      <c r="H71">
        <v>0.66400000000000003</v>
      </c>
      <c r="I71">
        <v>0.44</v>
      </c>
      <c r="J71">
        <v>1.581128905278486</v>
      </c>
      <c r="K71" s="205"/>
    </row>
    <row r="72" spans="7:11" x14ac:dyDescent="0.2">
      <c r="G72" t="s">
        <v>546</v>
      </c>
      <c r="H72">
        <v>0.98899999999999999</v>
      </c>
      <c r="I72">
        <v>0.98399999999999999</v>
      </c>
      <c r="J72">
        <v>1.594241544102126</v>
      </c>
      <c r="K72" s="205"/>
    </row>
    <row r="73" spans="7:11" x14ac:dyDescent="0.2">
      <c r="G73" t="s">
        <v>547</v>
      </c>
      <c r="H73">
        <v>0.95499999999999996</v>
      </c>
      <c r="I73">
        <v>0.95399999999999996</v>
      </c>
      <c r="J73">
        <v>1.6260603442485779</v>
      </c>
      <c r="K73" s="205"/>
    </row>
    <row r="74" spans="7:11" x14ac:dyDescent="0.2">
      <c r="G74" t="s">
        <v>548</v>
      </c>
      <c r="H74">
        <v>0.69599999999999995</v>
      </c>
      <c r="I74">
        <v>0.46700000000000003</v>
      </c>
      <c r="J74">
        <v>1.6653847020236481</v>
      </c>
      <c r="K74" s="205"/>
    </row>
    <row r="75" spans="7:11" x14ac:dyDescent="0.2">
      <c r="G75" t="s">
        <v>549</v>
      </c>
      <c r="H75">
        <v>0.60099999999999998</v>
      </c>
      <c r="I75">
        <v>0.51300000000000001</v>
      </c>
      <c r="J75">
        <v>1.6657533624843921</v>
      </c>
      <c r="K75" s="205"/>
    </row>
    <row r="76" spans="7:11" x14ac:dyDescent="0.2">
      <c r="G76" t="s">
        <v>550</v>
      </c>
      <c r="H76">
        <v>0.80300000000000005</v>
      </c>
      <c r="I76">
        <v>0.68700000000000006</v>
      </c>
      <c r="J76">
        <v>1.6718857119442461</v>
      </c>
      <c r="K76" s="205"/>
    </row>
    <row r="77" spans="7:11" x14ac:dyDescent="0.2">
      <c r="G77" t="s">
        <v>551</v>
      </c>
      <c r="H77">
        <v>0.71899999999999997</v>
      </c>
      <c r="I77">
        <v>0.60599999999999998</v>
      </c>
      <c r="J77">
        <v>1.677849917409806</v>
      </c>
      <c r="K77" s="205"/>
    </row>
    <row r="78" spans="7:11" x14ac:dyDescent="0.2">
      <c r="G78" t="s">
        <v>552</v>
      </c>
      <c r="H78">
        <v>0.38300000000000001</v>
      </c>
      <c r="I78">
        <v>0.187</v>
      </c>
      <c r="J78">
        <v>1.6857292974604139</v>
      </c>
      <c r="K78" s="205"/>
    </row>
    <row r="79" spans="7:11" x14ac:dyDescent="0.2">
      <c r="G79" t="s">
        <v>553</v>
      </c>
      <c r="H79">
        <v>0.24</v>
      </c>
      <c r="I79">
        <v>9.1999999999999998E-2</v>
      </c>
      <c r="J79">
        <v>1.7170435098736241</v>
      </c>
      <c r="K79" s="205"/>
    </row>
    <row r="80" spans="7:11" x14ac:dyDescent="0.2">
      <c r="G80" t="s">
        <v>458</v>
      </c>
      <c r="H80">
        <v>0.998</v>
      </c>
      <c r="I80">
        <v>0.94699999999999995</v>
      </c>
      <c r="J80">
        <v>1.7173331749790479</v>
      </c>
      <c r="K80" s="205"/>
    </row>
    <row r="81" spans="7:11" x14ac:dyDescent="0.2">
      <c r="G81" t="s">
        <v>554</v>
      </c>
      <c r="H81">
        <v>0.93400000000000005</v>
      </c>
      <c r="I81">
        <v>0.84599999999999997</v>
      </c>
      <c r="J81">
        <v>1.7229367213762219</v>
      </c>
      <c r="K81" s="205"/>
    </row>
    <row r="82" spans="7:11" x14ac:dyDescent="0.2">
      <c r="G82" t="s">
        <v>555</v>
      </c>
      <c r="H82">
        <v>0.27900000000000003</v>
      </c>
      <c r="I82">
        <v>0.10100000000000001</v>
      </c>
      <c r="J82">
        <v>1.7414451924805039</v>
      </c>
      <c r="K82" s="205"/>
    </row>
    <row r="83" spans="7:11" x14ac:dyDescent="0.2">
      <c r="G83" t="s">
        <v>556</v>
      </c>
      <c r="H83">
        <v>0.26500000000000001</v>
      </c>
      <c r="I83">
        <v>4.5999999999999999E-2</v>
      </c>
      <c r="J83">
        <v>1.75458259231369</v>
      </c>
      <c r="K83" s="205"/>
    </row>
    <row r="84" spans="7:11" x14ac:dyDescent="0.2">
      <c r="G84" t="s">
        <v>557</v>
      </c>
      <c r="H84">
        <v>0.56699999999999995</v>
      </c>
      <c r="I84">
        <v>0.38500000000000001</v>
      </c>
      <c r="J84">
        <v>1.7627423897668439</v>
      </c>
      <c r="K84" s="205"/>
    </row>
    <row r="85" spans="7:11" x14ac:dyDescent="0.2">
      <c r="G85" s="200" t="s">
        <v>451</v>
      </c>
      <c r="H85">
        <v>0.67100000000000004</v>
      </c>
      <c r="I85">
        <v>0.47399999999999998</v>
      </c>
      <c r="J85">
        <v>1.79300313362089</v>
      </c>
      <c r="K85" s="205"/>
    </row>
    <row r="86" spans="7:11" x14ac:dyDescent="0.2">
      <c r="G86" t="s">
        <v>558</v>
      </c>
      <c r="H86">
        <v>0.44700000000000001</v>
      </c>
      <c r="I86">
        <v>0.24399999999999999</v>
      </c>
      <c r="J86">
        <v>1.8017202771426699</v>
      </c>
      <c r="K86" s="205"/>
    </row>
    <row r="87" spans="7:11" x14ac:dyDescent="0.2">
      <c r="G87" t="s">
        <v>485</v>
      </c>
      <c r="H87">
        <v>0.52600000000000002</v>
      </c>
      <c r="I87">
        <v>0.32600000000000001</v>
      </c>
      <c r="J87">
        <v>1.8148017757336641</v>
      </c>
      <c r="K87" s="205"/>
    </row>
    <row r="88" spans="7:11" x14ac:dyDescent="0.2">
      <c r="G88" t="s">
        <v>559</v>
      </c>
      <c r="H88">
        <v>0.8</v>
      </c>
      <c r="I88">
        <v>0.68899999999999995</v>
      </c>
      <c r="J88">
        <v>1.826268764050438</v>
      </c>
      <c r="K88" s="205"/>
    </row>
    <row r="89" spans="7:11" x14ac:dyDescent="0.2">
      <c r="G89" t="s">
        <v>560</v>
      </c>
      <c r="H89">
        <v>0.85299999999999998</v>
      </c>
      <c r="I89">
        <v>0.77100000000000002</v>
      </c>
      <c r="J89">
        <v>1.839060202278612</v>
      </c>
      <c r="K89" s="205"/>
    </row>
    <row r="90" spans="7:11" x14ac:dyDescent="0.2">
      <c r="G90" t="s">
        <v>561</v>
      </c>
      <c r="H90">
        <v>0.29499999999999998</v>
      </c>
      <c r="I90">
        <v>5.5E-2</v>
      </c>
      <c r="J90">
        <v>1.8391908304174061</v>
      </c>
      <c r="K90" s="205"/>
    </row>
    <row r="91" spans="7:11" x14ac:dyDescent="0.2">
      <c r="G91" t="s">
        <v>464</v>
      </c>
      <c r="H91">
        <v>0.98899999999999999</v>
      </c>
      <c r="I91">
        <v>0.94699999999999995</v>
      </c>
      <c r="J91">
        <v>1.8512179955883681</v>
      </c>
      <c r="K91" s="205"/>
    </row>
    <row r="92" spans="7:11" x14ac:dyDescent="0.2">
      <c r="G92" s="200" t="s">
        <v>460</v>
      </c>
      <c r="H92">
        <v>0.83199999999999996</v>
      </c>
      <c r="I92">
        <v>0.755</v>
      </c>
      <c r="J92">
        <v>1.871863134706794</v>
      </c>
      <c r="K92" s="205"/>
    </row>
    <row r="93" spans="7:11" x14ac:dyDescent="0.2">
      <c r="G93" t="s">
        <v>562</v>
      </c>
      <c r="H93">
        <v>0.20399999999999999</v>
      </c>
      <c r="I93">
        <v>2.1999999999999999E-2</v>
      </c>
      <c r="J93">
        <v>1.880366608802168</v>
      </c>
      <c r="K93" s="205"/>
    </row>
    <row r="94" spans="7:11" x14ac:dyDescent="0.2">
      <c r="G94" t="s">
        <v>563</v>
      </c>
      <c r="H94">
        <v>0.624</v>
      </c>
      <c r="I94">
        <v>0.40500000000000003</v>
      </c>
      <c r="J94">
        <v>1.8921983125230459</v>
      </c>
      <c r="K94" s="205"/>
    </row>
    <row r="95" spans="7:11" x14ac:dyDescent="0.2">
      <c r="G95" s="200" t="s">
        <v>564</v>
      </c>
      <c r="H95">
        <v>0.33600000000000002</v>
      </c>
      <c r="I95">
        <v>8.5999999999999993E-2</v>
      </c>
      <c r="J95">
        <v>1.9426103382383899</v>
      </c>
      <c r="K95" s="205"/>
    </row>
    <row r="96" spans="7:11" x14ac:dyDescent="0.2">
      <c r="G96" t="s">
        <v>565</v>
      </c>
      <c r="H96">
        <v>0.33100000000000002</v>
      </c>
      <c r="I96">
        <v>0.10100000000000001</v>
      </c>
      <c r="J96">
        <v>1.963846647426142</v>
      </c>
      <c r="K96" s="205"/>
    </row>
    <row r="97" spans="7:11" x14ac:dyDescent="0.2">
      <c r="G97" t="s">
        <v>566</v>
      </c>
      <c r="H97">
        <v>0.90500000000000003</v>
      </c>
      <c r="I97">
        <v>0.69199999999999995</v>
      </c>
      <c r="J97">
        <v>2.0317597763173998</v>
      </c>
      <c r="K97" s="205"/>
    </row>
    <row r="98" spans="7:11" x14ac:dyDescent="0.2">
      <c r="G98" t="s">
        <v>567</v>
      </c>
      <c r="H98">
        <v>0.72299999999999998</v>
      </c>
      <c r="I98">
        <v>0.57899999999999996</v>
      </c>
      <c r="J98">
        <v>2.0607183916924798</v>
      </c>
      <c r="K98" s="205"/>
    </row>
    <row r="99" spans="7:11" x14ac:dyDescent="0.2">
      <c r="G99" t="s">
        <v>568</v>
      </c>
      <c r="H99">
        <v>0.52400000000000002</v>
      </c>
      <c r="I99">
        <v>0.26900000000000002</v>
      </c>
      <c r="J99">
        <v>2.0665737395069601</v>
      </c>
      <c r="K99" s="205"/>
    </row>
    <row r="100" spans="7:11" x14ac:dyDescent="0.2">
      <c r="G100" s="200" t="s">
        <v>569</v>
      </c>
      <c r="H100">
        <v>0.308</v>
      </c>
      <c r="I100">
        <v>3.6999999999999998E-2</v>
      </c>
      <c r="J100">
        <v>2.1375120096930802</v>
      </c>
      <c r="K100" s="205"/>
    </row>
    <row r="101" spans="7:11" x14ac:dyDescent="0.2">
      <c r="G101" t="s">
        <v>570</v>
      </c>
      <c r="H101">
        <v>0.35799999999999998</v>
      </c>
      <c r="I101">
        <v>0.104</v>
      </c>
      <c r="J101">
        <v>2.1384618530374002</v>
      </c>
      <c r="K101" s="205"/>
    </row>
    <row r="102" spans="7:11" x14ac:dyDescent="0.2">
      <c r="G102" t="s">
        <v>571</v>
      </c>
      <c r="H102">
        <v>0.79800000000000004</v>
      </c>
      <c r="I102">
        <v>0.53800000000000003</v>
      </c>
      <c r="J102">
        <v>2.1746258794887399</v>
      </c>
      <c r="K102" s="205"/>
    </row>
    <row r="103" spans="7:11" x14ac:dyDescent="0.2">
      <c r="G103" t="s">
        <v>572</v>
      </c>
      <c r="H103">
        <v>0.501</v>
      </c>
      <c r="I103">
        <v>0.222</v>
      </c>
      <c r="J103">
        <v>2.2472492763747001</v>
      </c>
      <c r="K103" s="205"/>
    </row>
    <row r="104" spans="7:11" x14ac:dyDescent="0.2">
      <c r="G104" t="s">
        <v>486</v>
      </c>
      <c r="H104">
        <v>0.95</v>
      </c>
      <c r="I104">
        <v>0.91</v>
      </c>
      <c r="J104">
        <v>2.2480912880583999</v>
      </c>
      <c r="K104" s="205"/>
    </row>
    <row r="105" spans="7:11" x14ac:dyDescent="0.2">
      <c r="G105" t="s">
        <v>573</v>
      </c>
      <c r="H105">
        <v>0.56200000000000006</v>
      </c>
      <c r="I105">
        <v>0.315</v>
      </c>
      <c r="J105">
        <v>2.2801980797676</v>
      </c>
      <c r="K105" s="205"/>
    </row>
    <row r="106" spans="7:11" x14ac:dyDescent="0.2">
      <c r="G106" t="s">
        <v>574</v>
      </c>
      <c r="H106">
        <v>0.249</v>
      </c>
      <c r="I106">
        <v>0.04</v>
      </c>
      <c r="J106">
        <v>2.3872694130554</v>
      </c>
      <c r="K106" s="205"/>
    </row>
    <row r="107" spans="7:11" x14ac:dyDescent="0.2">
      <c r="G107" t="s">
        <v>575</v>
      </c>
      <c r="H107">
        <v>0.34499999999999997</v>
      </c>
      <c r="I107">
        <v>1.7999999999999999E-2</v>
      </c>
      <c r="J107">
        <v>2.5877817167317398</v>
      </c>
      <c r="K107" s="205"/>
    </row>
    <row r="108" spans="7:11" x14ac:dyDescent="0.2">
      <c r="G108" s="200" t="s">
        <v>457</v>
      </c>
      <c r="H108">
        <v>0.89100000000000001</v>
      </c>
      <c r="I108">
        <v>0.69</v>
      </c>
      <c r="J108">
        <v>2.59660932425624</v>
      </c>
      <c r="K108" s="205"/>
    </row>
    <row r="109" spans="7:11" x14ac:dyDescent="0.2">
      <c r="G109" t="s">
        <v>576</v>
      </c>
      <c r="H109">
        <v>0.70099999999999996</v>
      </c>
      <c r="I109">
        <v>0.374</v>
      </c>
      <c r="J109">
        <v>2.7266516638078802</v>
      </c>
      <c r="K109" s="205"/>
    </row>
    <row r="110" spans="7:11" x14ac:dyDescent="0.2">
      <c r="G110" t="s">
        <v>577</v>
      </c>
      <c r="H110">
        <v>0.48299999999999998</v>
      </c>
      <c r="I110">
        <v>0.16500000000000001</v>
      </c>
      <c r="J110">
        <v>2.74343199743072</v>
      </c>
      <c r="K110" s="205"/>
    </row>
    <row r="111" spans="7:11" x14ac:dyDescent="0.2">
      <c r="G111" t="s">
        <v>578</v>
      </c>
      <c r="H111">
        <v>0.88</v>
      </c>
      <c r="I111">
        <v>0.65</v>
      </c>
      <c r="J111">
        <v>2.8357549400989601</v>
      </c>
      <c r="K111" s="205"/>
    </row>
    <row r="112" spans="7:11" x14ac:dyDescent="0.2">
      <c r="G112" t="s">
        <v>579</v>
      </c>
      <c r="H112">
        <v>0.34</v>
      </c>
      <c r="I112">
        <v>5.7000000000000002E-2</v>
      </c>
      <c r="J112">
        <v>2.8513854124318199</v>
      </c>
      <c r="K112" s="205"/>
    </row>
    <row r="113" spans="7:11" x14ac:dyDescent="0.2">
      <c r="G113" t="s">
        <v>580</v>
      </c>
      <c r="H113">
        <v>0.33600000000000002</v>
      </c>
      <c r="I113">
        <v>2E-3</v>
      </c>
      <c r="J113">
        <v>2.9190933466782001</v>
      </c>
      <c r="K113" s="205"/>
    </row>
    <row r="114" spans="7:11" x14ac:dyDescent="0.2">
      <c r="G114" t="s">
        <v>581</v>
      </c>
      <c r="H114">
        <v>0.80500000000000005</v>
      </c>
      <c r="I114">
        <v>0.52700000000000002</v>
      </c>
      <c r="J114">
        <v>2.9374989251892401</v>
      </c>
      <c r="K114" s="205"/>
    </row>
    <row r="115" spans="7:11" x14ac:dyDescent="0.2">
      <c r="G115" t="s">
        <v>582</v>
      </c>
      <c r="H115">
        <v>0.91400000000000003</v>
      </c>
      <c r="I115">
        <v>0.58099999999999996</v>
      </c>
      <c r="J115">
        <v>2.96170726776168</v>
      </c>
      <c r="K115" s="205"/>
    </row>
    <row r="116" spans="7:11" x14ac:dyDescent="0.2">
      <c r="G116" s="200" t="s">
        <v>583</v>
      </c>
      <c r="H116">
        <v>0.65300000000000002</v>
      </c>
      <c r="I116">
        <v>0.255</v>
      </c>
      <c r="J116">
        <v>3.00108848195286</v>
      </c>
      <c r="K116" s="205"/>
    </row>
    <row r="117" spans="7:11" x14ac:dyDescent="0.2">
      <c r="G117" t="s">
        <v>584</v>
      </c>
      <c r="H117">
        <v>0.76200000000000001</v>
      </c>
      <c r="I117">
        <v>0.22</v>
      </c>
      <c r="J117">
        <v>3.3612654862540601</v>
      </c>
      <c r="K117" s="205"/>
    </row>
    <row r="118" spans="7:11" x14ac:dyDescent="0.2">
      <c r="G118" t="s">
        <v>466</v>
      </c>
      <c r="H118">
        <v>0.57999999999999996</v>
      </c>
      <c r="I118">
        <v>1.4999999999999999E-2</v>
      </c>
      <c r="J118">
        <v>3.7794129447995601</v>
      </c>
      <c r="K118" s="205"/>
    </row>
    <row r="119" spans="7:11" x14ac:dyDescent="0.2">
      <c r="G119" t="s">
        <v>455</v>
      </c>
      <c r="H119">
        <v>0.56200000000000006</v>
      </c>
      <c r="I119">
        <v>4.3999999999999997E-2</v>
      </c>
      <c r="J119">
        <v>3.82296320910792</v>
      </c>
      <c r="K119" s="205"/>
    </row>
    <row r="120" spans="7:11" x14ac:dyDescent="0.2">
      <c r="G120" s="200" t="s">
        <v>585</v>
      </c>
      <c r="H120">
        <v>0.59899999999999998</v>
      </c>
      <c r="I120">
        <v>8.1000000000000003E-2</v>
      </c>
      <c r="J120">
        <v>4.0349144892470203</v>
      </c>
      <c r="K120" s="205"/>
    </row>
    <row r="121" spans="7:11" x14ac:dyDescent="0.2">
      <c r="G121" t="s">
        <v>450</v>
      </c>
      <c r="H121">
        <v>0.93400000000000005</v>
      </c>
      <c r="I121">
        <v>0.495</v>
      </c>
      <c r="J121">
        <v>4.4597023089832399</v>
      </c>
      <c r="K121" s="205"/>
    </row>
    <row r="122" spans="7:11" x14ac:dyDescent="0.2">
      <c r="G122" t="s">
        <v>459</v>
      </c>
      <c r="H122">
        <v>0.79400000000000004</v>
      </c>
      <c r="I122">
        <v>6.6000000000000003E-2</v>
      </c>
      <c r="J122">
        <v>6.4085390905023996</v>
      </c>
      <c r="K122" s="205"/>
    </row>
    <row r="123" spans="7:11" x14ac:dyDescent="0.2">
      <c r="G123" t="s">
        <v>454</v>
      </c>
      <c r="H123">
        <v>0.91400000000000003</v>
      </c>
      <c r="I123">
        <v>3.7999999999999999E-2</v>
      </c>
      <c r="J123">
        <v>6.5201540821003796</v>
      </c>
      <c r="K123" s="205"/>
    </row>
  </sheetData>
  <mergeCells count="5">
    <mergeCell ref="E17:E25"/>
    <mergeCell ref="G1:K1"/>
    <mergeCell ref="M1:Q1"/>
    <mergeCell ref="A1:E1"/>
    <mergeCell ref="E3:E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3293-8371-7045-86CE-36D21705BDDF}">
  <dimension ref="A1:O81"/>
  <sheetViews>
    <sheetView workbookViewId="0">
      <selection activeCell="G33" sqref="G33"/>
    </sheetView>
  </sheetViews>
  <sheetFormatPr baseColWidth="10" defaultRowHeight="16" x14ac:dyDescent="0.2"/>
  <cols>
    <col min="1" max="1" width="35.5" customWidth="1"/>
    <col min="4" max="4" width="13.33203125" customWidth="1"/>
    <col min="13" max="13" width="10.83203125" style="77"/>
    <col min="257" max="257" width="35.5" customWidth="1"/>
    <col min="260" max="260" width="13.33203125" customWidth="1"/>
    <col min="513" max="513" width="35.5" customWidth="1"/>
    <col min="516" max="516" width="13.33203125" customWidth="1"/>
    <col min="769" max="769" width="35.5" customWidth="1"/>
    <col min="772" max="772" width="13.33203125" customWidth="1"/>
    <col min="1025" max="1025" width="35.5" customWidth="1"/>
    <col min="1028" max="1028" width="13.33203125" customWidth="1"/>
    <col min="1281" max="1281" width="35.5" customWidth="1"/>
    <col min="1284" max="1284" width="13.33203125" customWidth="1"/>
    <col min="1537" max="1537" width="35.5" customWidth="1"/>
    <col min="1540" max="1540" width="13.33203125" customWidth="1"/>
    <col min="1793" max="1793" width="35.5" customWidth="1"/>
    <col min="1796" max="1796" width="13.33203125" customWidth="1"/>
    <col min="2049" max="2049" width="35.5" customWidth="1"/>
    <col min="2052" max="2052" width="13.33203125" customWidth="1"/>
    <col min="2305" max="2305" width="35.5" customWidth="1"/>
    <col min="2308" max="2308" width="13.33203125" customWidth="1"/>
    <col min="2561" max="2561" width="35.5" customWidth="1"/>
    <col min="2564" max="2564" width="13.33203125" customWidth="1"/>
    <col min="2817" max="2817" width="35.5" customWidth="1"/>
    <col min="2820" max="2820" width="13.33203125" customWidth="1"/>
    <col min="3073" max="3073" width="35.5" customWidth="1"/>
    <col min="3076" max="3076" width="13.33203125" customWidth="1"/>
    <col min="3329" max="3329" width="35.5" customWidth="1"/>
    <col min="3332" max="3332" width="13.33203125" customWidth="1"/>
    <col min="3585" max="3585" width="35.5" customWidth="1"/>
    <col min="3588" max="3588" width="13.33203125" customWidth="1"/>
    <col min="3841" max="3841" width="35.5" customWidth="1"/>
    <col min="3844" max="3844" width="13.33203125" customWidth="1"/>
    <col min="4097" max="4097" width="35.5" customWidth="1"/>
    <col min="4100" max="4100" width="13.33203125" customWidth="1"/>
    <col min="4353" max="4353" width="35.5" customWidth="1"/>
    <col min="4356" max="4356" width="13.33203125" customWidth="1"/>
    <col min="4609" max="4609" width="35.5" customWidth="1"/>
    <col min="4612" max="4612" width="13.33203125" customWidth="1"/>
    <col min="4865" max="4865" width="35.5" customWidth="1"/>
    <col min="4868" max="4868" width="13.33203125" customWidth="1"/>
    <col min="5121" max="5121" width="35.5" customWidth="1"/>
    <col min="5124" max="5124" width="13.33203125" customWidth="1"/>
    <col min="5377" max="5377" width="35.5" customWidth="1"/>
    <col min="5380" max="5380" width="13.33203125" customWidth="1"/>
    <col min="5633" max="5633" width="35.5" customWidth="1"/>
    <col min="5636" max="5636" width="13.33203125" customWidth="1"/>
    <col min="5889" max="5889" width="35.5" customWidth="1"/>
    <col min="5892" max="5892" width="13.33203125" customWidth="1"/>
    <col min="6145" max="6145" width="35.5" customWidth="1"/>
    <col min="6148" max="6148" width="13.33203125" customWidth="1"/>
    <col min="6401" max="6401" width="35.5" customWidth="1"/>
    <col min="6404" max="6404" width="13.33203125" customWidth="1"/>
    <col min="6657" max="6657" width="35.5" customWidth="1"/>
    <col min="6660" max="6660" width="13.33203125" customWidth="1"/>
    <col min="6913" max="6913" width="35.5" customWidth="1"/>
    <col min="6916" max="6916" width="13.33203125" customWidth="1"/>
    <col min="7169" max="7169" width="35.5" customWidth="1"/>
    <col min="7172" max="7172" width="13.33203125" customWidth="1"/>
    <col min="7425" max="7425" width="35.5" customWidth="1"/>
    <col min="7428" max="7428" width="13.33203125" customWidth="1"/>
    <col min="7681" max="7681" width="35.5" customWidth="1"/>
    <col min="7684" max="7684" width="13.33203125" customWidth="1"/>
    <col min="7937" max="7937" width="35.5" customWidth="1"/>
    <col min="7940" max="7940" width="13.33203125" customWidth="1"/>
    <col min="8193" max="8193" width="35.5" customWidth="1"/>
    <col min="8196" max="8196" width="13.33203125" customWidth="1"/>
    <col min="8449" max="8449" width="35.5" customWidth="1"/>
    <col min="8452" max="8452" width="13.33203125" customWidth="1"/>
    <col min="8705" max="8705" width="35.5" customWidth="1"/>
    <col min="8708" max="8708" width="13.33203125" customWidth="1"/>
    <col min="8961" max="8961" width="35.5" customWidth="1"/>
    <col min="8964" max="8964" width="13.33203125" customWidth="1"/>
    <col min="9217" max="9217" width="35.5" customWidth="1"/>
    <col min="9220" max="9220" width="13.33203125" customWidth="1"/>
    <col min="9473" max="9473" width="35.5" customWidth="1"/>
    <col min="9476" max="9476" width="13.33203125" customWidth="1"/>
    <col min="9729" max="9729" width="35.5" customWidth="1"/>
    <col min="9732" max="9732" width="13.33203125" customWidth="1"/>
    <col min="9985" max="9985" width="35.5" customWidth="1"/>
    <col min="9988" max="9988" width="13.33203125" customWidth="1"/>
    <col min="10241" max="10241" width="35.5" customWidth="1"/>
    <col min="10244" max="10244" width="13.33203125" customWidth="1"/>
    <col min="10497" max="10497" width="35.5" customWidth="1"/>
    <col min="10500" max="10500" width="13.33203125" customWidth="1"/>
    <col min="10753" max="10753" width="35.5" customWidth="1"/>
    <col min="10756" max="10756" width="13.33203125" customWidth="1"/>
    <col min="11009" max="11009" width="35.5" customWidth="1"/>
    <col min="11012" max="11012" width="13.33203125" customWidth="1"/>
    <col min="11265" max="11265" width="35.5" customWidth="1"/>
    <col min="11268" max="11268" width="13.33203125" customWidth="1"/>
    <col min="11521" max="11521" width="35.5" customWidth="1"/>
    <col min="11524" max="11524" width="13.33203125" customWidth="1"/>
    <col min="11777" max="11777" width="35.5" customWidth="1"/>
    <col min="11780" max="11780" width="13.33203125" customWidth="1"/>
    <col min="12033" max="12033" width="35.5" customWidth="1"/>
    <col min="12036" max="12036" width="13.33203125" customWidth="1"/>
    <col min="12289" max="12289" width="35.5" customWidth="1"/>
    <col min="12292" max="12292" width="13.33203125" customWidth="1"/>
    <col min="12545" max="12545" width="35.5" customWidth="1"/>
    <col min="12548" max="12548" width="13.33203125" customWidth="1"/>
    <col min="12801" max="12801" width="35.5" customWidth="1"/>
    <col min="12804" max="12804" width="13.33203125" customWidth="1"/>
    <col min="13057" max="13057" width="35.5" customWidth="1"/>
    <col min="13060" max="13060" width="13.33203125" customWidth="1"/>
    <col min="13313" max="13313" width="35.5" customWidth="1"/>
    <col min="13316" max="13316" width="13.33203125" customWidth="1"/>
    <col min="13569" max="13569" width="35.5" customWidth="1"/>
    <col min="13572" max="13572" width="13.33203125" customWidth="1"/>
    <col min="13825" max="13825" width="35.5" customWidth="1"/>
    <col min="13828" max="13828" width="13.33203125" customWidth="1"/>
    <col min="14081" max="14081" width="35.5" customWidth="1"/>
    <col min="14084" max="14084" width="13.33203125" customWidth="1"/>
    <col min="14337" max="14337" width="35.5" customWidth="1"/>
    <col min="14340" max="14340" width="13.33203125" customWidth="1"/>
    <col min="14593" max="14593" width="35.5" customWidth="1"/>
    <col min="14596" max="14596" width="13.33203125" customWidth="1"/>
    <col min="14849" max="14849" width="35.5" customWidth="1"/>
    <col min="14852" max="14852" width="13.33203125" customWidth="1"/>
    <col min="15105" max="15105" width="35.5" customWidth="1"/>
    <col min="15108" max="15108" width="13.33203125" customWidth="1"/>
    <col min="15361" max="15361" width="35.5" customWidth="1"/>
    <col min="15364" max="15364" width="13.33203125" customWidth="1"/>
    <col min="15617" max="15617" width="35.5" customWidth="1"/>
    <col min="15620" max="15620" width="13.33203125" customWidth="1"/>
    <col min="15873" max="15873" width="35.5" customWidth="1"/>
    <col min="15876" max="15876" width="13.33203125" customWidth="1"/>
    <col min="16129" max="16129" width="35.5" customWidth="1"/>
    <col min="16132" max="16132" width="13.33203125" customWidth="1"/>
  </cols>
  <sheetData>
    <row r="1" spans="1:15" x14ac:dyDescent="0.2"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6</v>
      </c>
      <c r="J1" t="s">
        <v>41</v>
      </c>
      <c r="K1" t="s">
        <v>42</v>
      </c>
      <c r="L1" t="s">
        <v>43</v>
      </c>
      <c r="M1" s="77" t="s">
        <v>7</v>
      </c>
      <c r="N1" t="s">
        <v>44</v>
      </c>
      <c r="O1" t="s">
        <v>45</v>
      </c>
    </row>
    <row r="2" spans="1:15" x14ac:dyDescent="0.2">
      <c r="A2" t="s">
        <v>46</v>
      </c>
      <c r="B2" t="s">
        <v>47</v>
      </c>
      <c r="C2">
        <v>1505</v>
      </c>
      <c r="D2">
        <v>770</v>
      </c>
      <c r="E2">
        <v>0</v>
      </c>
      <c r="F2" t="s">
        <v>47</v>
      </c>
      <c r="G2" t="s">
        <v>48</v>
      </c>
      <c r="H2">
        <v>3</v>
      </c>
      <c r="I2">
        <v>3</v>
      </c>
      <c r="J2" t="s">
        <v>47</v>
      </c>
      <c r="K2" t="s">
        <v>49</v>
      </c>
      <c r="L2" t="s">
        <v>50</v>
      </c>
      <c r="M2" s="77" t="s">
        <v>9</v>
      </c>
      <c r="N2" t="s">
        <v>51</v>
      </c>
      <c r="O2">
        <v>6.6445182724252497E-2</v>
      </c>
    </row>
    <row r="3" spans="1:15" x14ac:dyDescent="0.2">
      <c r="A3" t="s">
        <v>52</v>
      </c>
      <c r="B3" t="s">
        <v>47</v>
      </c>
      <c r="C3">
        <v>4261</v>
      </c>
      <c r="D3">
        <v>1897</v>
      </c>
      <c r="E3">
        <v>0</v>
      </c>
      <c r="F3" t="s">
        <v>47</v>
      </c>
      <c r="G3" t="s">
        <v>48</v>
      </c>
      <c r="H3">
        <v>0</v>
      </c>
      <c r="I3">
        <v>0</v>
      </c>
      <c r="J3" t="s">
        <v>47</v>
      </c>
      <c r="K3" t="s">
        <v>49</v>
      </c>
      <c r="L3" t="s">
        <v>50</v>
      </c>
      <c r="M3" s="77" t="s">
        <v>9</v>
      </c>
      <c r="N3" t="s">
        <v>51</v>
      </c>
      <c r="O3">
        <v>2.3468669326449199E-2</v>
      </c>
    </row>
    <row r="4" spans="1:15" x14ac:dyDescent="0.2">
      <c r="A4" t="s">
        <v>53</v>
      </c>
      <c r="B4" t="s">
        <v>47</v>
      </c>
      <c r="C4">
        <v>2281</v>
      </c>
      <c r="D4">
        <v>1212</v>
      </c>
      <c r="E4">
        <v>0</v>
      </c>
      <c r="F4" t="s">
        <v>47</v>
      </c>
      <c r="G4" t="s">
        <v>48</v>
      </c>
      <c r="H4">
        <v>3</v>
      </c>
      <c r="I4">
        <v>3</v>
      </c>
      <c r="J4" t="s">
        <v>47</v>
      </c>
      <c r="K4" t="s">
        <v>49</v>
      </c>
      <c r="L4" t="s">
        <v>50</v>
      </c>
      <c r="M4" s="77" t="s">
        <v>9</v>
      </c>
      <c r="N4" t="s">
        <v>51</v>
      </c>
      <c r="O4">
        <v>0.52608505041648401</v>
      </c>
    </row>
    <row r="5" spans="1:15" x14ac:dyDescent="0.2">
      <c r="A5" t="s">
        <v>54</v>
      </c>
      <c r="B5" t="s">
        <v>47</v>
      </c>
      <c r="C5">
        <v>1773</v>
      </c>
      <c r="D5">
        <v>776</v>
      </c>
      <c r="E5">
        <v>0</v>
      </c>
      <c r="F5" t="s">
        <v>47</v>
      </c>
      <c r="G5" t="s">
        <v>48</v>
      </c>
      <c r="H5">
        <v>3</v>
      </c>
      <c r="I5">
        <v>3</v>
      </c>
      <c r="J5" t="s">
        <v>47</v>
      </c>
      <c r="K5" t="s">
        <v>49</v>
      </c>
      <c r="L5" t="s">
        <v>50</v>
      </c>
      <c r="M5" s="77" t="s">
        <v>9</v>
      </c>
      <c r="N5" t="s">
        <v>51</v>
      </c>
      <c r="O5">
        <v>5.6401579244218798E-2</v>
      </c>
    </row>
    <row r="6" spans="1:15" s="78" customFormat="1" x14ac:dyDescent="0.2">
      <c r="A6" s="78" t="s">
        <v>55</v>
      </c>
      <c r="B6" s="78" t="s">
        <v>47</v>
      </c>
      <c r="C6" s="78">
        <v>3870</v>
      </c>
      <c r="D6" s="78">
        <v>1613</v>
      </c>
      <c r="E6" s="78">
        <v>0</v>
      </c>
      <c r="F6" s="78" t="s">
        <v>47</v>
      </c>
      <c r="G6" s="78" t="s">
        <v>48</v>
      </c>
      <c r="H6" s="78">
        <v>10</v>
      </c>
      <c r="I6" s="78">
        <v>10</v>
      </c>
      <c r="J6" s="78" t="s">
        <v>47</v>
      </c>
      <c r="K6" s="78" t="s">
        <v>56</v>
      </c>
      <c r="L6" s="78" t="s">
        <v>57</v>
      </c>
      <c r="M6" s="78" t="s">
        <v>13</v>
      </c>
      <c r="N6" s="78" t="s">
        <v>58</v>
      </c>
      <c r="O6" s="78">
        <v>2.58397932816537E-2</v>
      </c>
    </row>
    <row r="7" spans="1:15" x14ac:dyDescent="0.2">
      <c r="A7" t="s">
        <v>59</v>
      </c>
      <c r="B7" t="s">
        <v>47</v>
      </c>
      <c r="C7">
        <v>4302</v>
      </c>
      <c r="D7">
        <v>1320</v>
      </c>
      <c r="E7">
        <v>0</v>
      </c>
      <c r="F7" t="s">
        <v>47</v>
      </c>
      <c r="G7" t="s">
        <v>48</v>
      </c>
      <c r="H7">
        <v>3</v>
      </c>
      <c r="I7">
        <v>3</v>
      </c>
      <c r="J7" t="s">
        <v>47</v>
      </c>
      <c r="K7" t="s">
        <v>49</v>
      </c>
      <c r="L7" t="s">
        <v>50</v>
      </c>
      <c r="M7" s="77" t="s">
        <v>9</v>
      </c>
      <c r="N7" t="s">
        <v>51</v>
      </c>
      <c r="O7">
        <v>2.3245002324500198E-2</v>
      </c>
    </row>
    <row r="8" spans="1:15" x14ac:dyDescent="0.2">
      <c r="A8" t="s">
        <v>60</v>
      </c>
      <c r="B8" t="s">
        <v>47</v>
      </c>
      <c r="C8">
        <v>4318</v>
      </c>
      <c r="D8">
        <v>1917</v>
      </c>
      <c r="E8">
        <v>0</v>
      </c>
      <c r="F8" t="s">
        <v>47</v>
      </c>
      <c r="G8" t="s">
        <v>48</v>
      </c>
      <c r="H8">
        <v>9</v>
      </c>
      <c r="I8">
        <v>9</v>
      </c>
      <c r="J8" t="s">
        <v>47</v>
      </c>
      <c r="K8" t="s">
        <v>56</v>
      </c>
      <c r="L8" t="s">
        <v>50</v>
      </c>
      <c r="M8" s="77" t="s">
        <v>10</v>
      </c>
      <c r="N8" t="s">
        <v>51</v>
      </c>
      <c r="O8">
        <v>2.31588698471515E-2</v>
      </c>
    </row>
    <row r="9" spans="1:15" x14ac:dyDescent="0.2">
      <c r="A9" t="s">
        <v>61</v>
      </c>
      <c r="B9" t="s">
        <v>47</v>
      </c>
      <c r="C9">
        <v>8853</v>
      </c>
      <c r="D9">
        <v>2699</v>
      </c>
      <c r="E9">
        <v>0</v>
      </c>
      <c r="F9" t="s">
        <v>47</v>
      </c>
      <c r="G9" t="s">
        <v>48</v>
      </c>
      <c r="H9">
        <v>5</v>
      </c>
      <c r="I9">
        <v>5</v>
      </c>
      <c r="J9" t="s">
        <v>47</v>
      </c>
      <c r="K9" t="s">
        <v>62</v>
      </c>
      <c r="L9" t="s">
        <v>63</v>
      </c>
      <c r="M9" s="77" t="s">
        <v>12</v>
      </c>
      <c r="N9" t="s">
        <v>64</v>
      </c>
      <c r="O9">
        <v>2.2591212018524799E-2</v>
      </c>
    </row>
    <row r="10" spans="1:15" x14ac:dyDescent="0.2">
      <c r="A10" t="s">
        <v>65</v>
      </c>
      <c r="B10" t="s">
        <v>47</v>
      </c>
      <c r="C10">
        <v>2183</v>
      </c>
      <c r="D10">
        <v>1144</v>
      </c>
      <c r="E10">
        <v>0</v>
      </c>
      <c r="F10" t="s">
        <v>47</v>
      </c>
      <c r="G10" t="s">
        <v>48</v>
      </c>
      <c r="H10">
        <v>3</v>
      </c>
      <c r="I10">
        <v>3</v>
      </c>
      <c r="J10" t="s">
        <v>47</v>
      </c>
      <c r="K10" t="s">
        <v>49</v>
      </c>
      <c r="L10" t="s">
        <v>50</v>
      </c>
      <c r="M10" s="77" t="s">
        <v>9</v>
      </c>
      <c r="N10" t="s">
        <v>51</v>
      </c>
      <c r="O10">
        <v>4.58085203847916E-2</v>
      </c>
    </row>
    <row r="11" spans="1:15" x14ac:dyDescent="0.2">
      <c r="A11" t="s">
        <v>66</v>
      </c>
      <c r="B11" t="s">
        <v>47</v>
      </c>
      <c r="C11">
        <v>1335</v>
      </c>
      <c r="D11">
        <v>756</v>
      </c>
      <c r="E11">
        <v>0</v>
      </c>
      <c r="F11" t="s">
        <v>47</v>
      </c>
      <c r="G11" t="s">
        <v>48</v>
      </c>
      <c r="H11">
        <v>3</v>
      </c>
      <c r="I11">
        <v>3</v>
      </c>
      <c r="J11" t="s">
        <v>47</v>
      </c>
      <c r="K11" t="s">
        <v>49</v>
      </c>
      <c r="L11" t="s">
        <v>50</v>
      </c>
      <c r="M11" s="77" t="s">
        <v>9</v>
      </c>
      <c r="N11" t="s">
        <v>51</v>
      </c>
      <c r="O11">
        <v>7.4906367041198504E-2</v>
      </c>
    </row>
    <row r="12" spans="1:15" x14ac:dyDescent="0.2">
      <c r="A12" t="s">
        <v>67</v>
      </c>
      <c r="B12" t="s">
        <v>47</v>
      </c>
      <c r="C12">
        <v>4760</v>
      </c>
      <c r="D12">
        <v>2254</v>
      </c>
      <c r="E12">
        <v>0</v>
      </c>
      <c r="F12" t="s">
        <v>47</v>
      </c>
      <c r="G12" t="s">
        <v>48</v>
      </c>
      <c r="H12">
        <v>15</v>
      </c>
      <c r="I12">
        <v>15</v>
      </c>
      <c r="J12" t="s">
        <v>47</v>
      </c>
      <c r="K12" t="s">
        <v>49</v>
      </c>
      <c r="L12" t="s">
        <v>68</v>
      </c>
      <c r="M12" s="77" t="s">
        <v>9</v>
      </c>
      <c r="N12" t="s">
        <v>69</v>
      </c>
      <c r="O12">
        <v>2.1008403361344501E-2</v>
      </c>
    </row>
    <row r="13" spans="1:15" s="78" customFormat="1" x14ac:dyDescent="0.2">
      <c r="A13" s="78" t="s">
        <v>70</v>
      </c>
      <c r="B13" s="78" t="s">
        <v>47</v>
      </c>
      <c r="C13" s="78">
        <v>4675</v>
      </c>
      <c r="D13" s="78">
        <v>1899</v>
      </c>
      <c r="E13" s="78">
        <v>0</v>
      </c>
      <c r="F13" s="78" t="s">
        <v>47</v>
      </c>
      <c r="G13" s="78" t="s">
        <v>48</v>
      </c>
      <c r="H13" s="78">
        <v>10</v>
      </c>
      <c r="I13" s="78">
        <v>10</v>
      </c>
      <c r="J13" s="78" t="s">
        <v>47</v>
      </c>
      <c r="K13" s="78" t="s">
        <v>56</v>
      </c>
      <c r="L13" s="78" t="s">
        <v>57</v>
      </c>
      <c r="M13" s="78" t="s">
        <v>13</v>
      </c>
      <c r="N13" s="78" t="s">
        <v>58</v>
      </c>
      <c r="O13" s="78">
        <v>0.72727272727272696</v>
      </c>
    </row>
    <row r="14" spans="1:15" x14ac:dyDescent="0.2">
      <c r="O14">
        <f>AVERAGE(O2:O13)</f>
        <v>0.13635261477027469</v>
      </c>
    </row>
    <row r="15" spans="1:15" x14ac:dyDescent="0.2">
      <c r="A15" t="s">
        <v>71</v>
      </c>
      <c r="B15" t="s">
        <v>72</v>
      </c>
      <c r="C15">
        <v>2445</v>
      </c>
      <c r="D15">
        <v>1249</v>
      </c>
      <c r="E15">
        <v>0</v>
      </c>
      <c r="F15" t="s">
        <v>72</v>
      </c>
      <c r="G15" t="s">
        <v>48</v>
      </c>
      <c r="H15">
        <v>9</v>
      </c>
      <c r="I15">
        <v>9</v>
      </c>
      <c r="J15" t="s">
        <v>72</v>
      </c>
      <c r="K15" t="s">
        <v>56</v>
      </c>
      <c r="L15" t="s">
        <v>50</v>
      </c>
      <c r="M15" s="77" t="s">
        <v>10</v>
      </c>
      <c r="N15" t="s">
        <v>51</v>
      </c>
      <c r="O15">
        <v>4.0899795501022497E-2</v>
      </c>
    </row>
    <row r="16" spans="1:15" x14ac:dyDescent="0.2">
      <c r="A16" t="s">
        <v>73</v>
      </c>
      <c r="B16" t="s">
        <v>72</v>
      </c>
      <c r="C16">
        <v>1167</v>
      </c>
      <c r="D16">
        <v>515</v>
      </c>
      <c r="E16">
        <v>0</v>
      </c>
      <c r="F16" t="s">
        <v>72</v>
      </c>
      <c r="G16" t="s">
        <v>48</v>
      </c>
      <c r="H16">
        <v>3</v>
      </c>
      <c r="I16">
        <v>3</v>
      </c>
      <c r="J16" t="s">
        <v>72</v>
      </c>
      <c r="K16" t="s">
        <v>49</v>
      </c>
      <c r="L16" t="s">
        <v>50</v>
      </c>
      <c r="M16" s="77" t="s">
        <v>9</v>
      </c>
      <c r="N16" t="s">
        <v>51</v>
      </c>
      <c r="O16">
        <v>0.51413881748071999</v>
      </c>
    </row>
    <row r="17" spans="1:15" x14ac:dyDescent="0.2">
      <c r="A17" t="s">
        <v>74</v>
      </c>
      <c r="B17" t="s">
        <v>72</v>
      </c>
      <c r="C17">
        <v>6094</v>
      </c>
      <c r="D17">
        <v>2195</v>
      </c>
      <c r="E17">
        <v>0</v>
      </c>
      <c r="F17" t="s">
        <v>72</v>
      </c>
      <c r="G17" t="s">
        <v>48</v>
      </c>
      <c r="H17">
        <v>0</v>
      </c>
      <c r="I17">
        <v>0</v>
      </c>
      <c r="J17" t="s">
        <v>72</v>
      </c>
      <c r="K17" t="s">
        <v>49</v>
      </c>
      <c r="L17" t="s">
        <v>50</v>
      </c>
      <c r="M17" s="77" t="s">
        <v>9</v>
      </c>
      <c r="N17" t="s">
        <v>51</v>
      </c>
      <c r="O17">
        <v>3.2819166393173602E-2</v>
      </c>
    </row>
    <row r="18" spans="1:15" x14ac:dyDescent="0.2">
      <c r="A18" t="s">
        <v>75</v>
      </c>
      <c r="B18" t="s">
        <v>72</v>
      </c>
      <c r="C18">
        <v>4026</v>
      </c>
      <c r="D18">
        <v>1809</v>
      </c>
      <c r="E18">
        <v>0</v>
      </c>
      <c r="F18" t="s">
        <v>72</v>
      </c>
      <c r="G18" t="s">
        <v>48</v>
      </c>
      <c r="H18">
        <v>0</v>
      </c>
      <c r="I18">
        <v>0</v>
      </c>
      <c r="J18" t="s">
        <v>72</v>
      </c>
      <c r="K18" t="s">
        <v>49</v>
      </c>
      <c r="L18" t="s">
        <v>50</v>
      </c>
      <c r="M18" s="77" t="s">
        <v>9</v>
      </c>
      <c r="N18" t="s">
        <v>51</v>
      </c>
      <c r="O18">
        <v>2.48385494287134E-2</v>
      </c>
    </row>
    <row r="19" spans="1:15" x14ac:dyDescent="0.2">
      <c r="A19" t="s">
        <v>76</v>
      </c>
      <c r="B19" t="s">
        <v>72</v>
      </c>
      <c r="C19">
        <v>6138</v>
      </c>
      <c r="D19">
        <v>2215</v>
      </c>
      <c r="E19">
        <v>0</v>
      </c>
      <c r="F19" t="s">
        <v>72</v>
      </c>
      <c r="G19" t="s">
        <v>48</v>
      </c>
      <c r="H19">
        <v>0</v>
      </c>
      <c r="I19">
        <v>0</v>
      </c>
      <c r="J19" t="s">
        <v>72</v>
      </c>
      <c r="K19" t="s">
        <v>49</v>
      </c>
      <c r="L19" t="s">
        <v>50</v>
      </c>
      <c r="M19" s="77" t="s">
        <v>9</v>
      </c>
      <c r="N19" t="s">
        <v>51</v>
      </c>
      <c r="O19">
        <v>9.9380905832518707</v>
      </c>
    </row>
    <row r="20" spans="1:15" x14ac:dyDescent="0.2">
      <c r="A20" t="s">
        <v>77</v>
      </c>
      <c r="B20" t="s">
        <v>72</v>
      </c>
      <c r="C20">
        <v>2363</v>
      </c>
      <c r="D20">
        <v>1152</v>
      </c>
      <c r="E20">
        <v>0</v>
      </c>
      <c r="F20" t="s">
        <v>72</v>
      </c>
      <c r="G20" t="s">
        <v>48</v>
      </c>
      <c r="H20">
        <v>3</v>
      </c>
      <c r="I20">
        <v>3</v>
      </c>
      <c r="J20" t="s">
        <v>72</v>
      </c>
      <c r="K20" t="s">
        <v>49</v>
      </c>
      <c r="L20" t="s">
        <v>50</v>
      </c>
      <c r="M20" s="77" t="s">
        <v>9</v>
      </c>
      <c r="N20" t="s">
        <v>51</v>
      </c>
      <c r="O20">
        <v>4.23190859077444E-2</v>
      </c>
    </row>
    <row r="21" spans="1:15" x14ac:dyDescent="0.2">
      <c r="A21" t="s">
        <v>78</v>
      </c>
      <c r="B21" t="s">
        <v>72</v>
      </c>
      <c r="C21">
        <v>4599</v>
      </c>
      <c r="D21">
        <v>1863</v>
      </c>
      <c r="E21">
        <v>0</v>
      </c>
      <c r="F21" t="s">
        <v>72</v>
      </c>
      <c r="G21" t="s">
        <v>48</v>
      </c>
      <c r="H21">
        <v>0</v>
      </c>
      <c r="I21">
        <v>0</v>
      </c>
      <c r="J21" t="s">
        <v>72</v>
      </c>
      <c r="K21" t="s">
        <v>49</v>
      </c>
      <c r="L21" t="s">
        <v>50</v>
      </c>
      <c r="M21" s="77" t="s">
        <v>9</v>
      </c>
      <c r="N21" t="s">
        <v>51</v>
      </c>
      <c r="O21">
        <v>2.1743857360295701E-2</v>
      </c>
    </row>
    <row r="22" spans="1:15" x14ac:dyDescent="0.2">
      <c r="A22" t="s">
        <v>79</v>
      </c>
      <c r="B22" t="s">
        <v>72</v>
      </c>
      <c r="C22">
        <v>1364</v>
      </c>
      <c r="D22">
        <v>454</v>
      </c>
      <c r="E22">
        <v>0</v>
      </c>
      <c r="F22" t="s">
        <v>72</v>
      </c>
      <c r="G22" t="s">
        <v>48</v>
      </c>
      <c r="H22">
        <v>12</v>
      </c>
      <c r="I22">
        <v>12</v>
      </c>
      <c r="J22" t="s">
        <v>72</v>
      </c>
      <c r="K22" t="s">
        <v>49</v>
      </c>
      <c r="L22" t="s">
        <v>68</v>
      </c>
      <c r="M22" s="77" t="s">
        <v>9</v>
      </c>
      <c r="N22" t="s">
        <v>80</v>
      </c>
      <c r="O22">
        <v>7.3313782991202406E-2</v>
      </c>
    </row>
    <row r="23" spans="1:15" x14ac:dyDescent="0.2">
      <c r="A23" t="s">
        <v>81</v>
      </c>
      <c r="B23" t="s">
        <v>72</v>
      </c>
      <c r="C23">
        <v>7411</v>
      </c>
      <c r="D23">
        <v>2525</v>
      </c>
      <c r="E23">
        <v>0</v>
      </c>
      <c r="F23" t="s">
        <v>72</v>
      </c>
      <c r="G23" t="s">
        <v>48</v>
      </c>
      <c r="H23">
        <v>0</v>
      </c>
      <c r="I23">
        <v>0</v>
      </c>
      <c r="J23" t="s">
        <v>72</v>
      </c>
      <c r="K23" t="s">
        <v>49</v>
      </c>
      <c r="L23" t="s">
        <v>50</v>
      </c>
      <c r="M23" s="77" t="s">
        <v>9</v>
      </c>
      <c r="N23" t="s">
        <v>51</v>
      </c>
      <c r="O23">
        <v>4.56078801781136</v>
      </c>
    </row>
    <row r="24" spans="1:15" x14ac:dyDescent="0.2">
      <c r="A24" t="s">
        <v>82</v>
      </c>
      <c r="B24" t="s">
        <v>72</v>
      </c>
      <c r="C24">
        <v>6823</v>
      </c>
      <c r="D24">
        <v>2296</v>
      </c>
      <c r="E24">
        <v>0</v>
      </c>
      <c r="F24" t="s">
        <v>72</v>
      </c>
      <c r="G24" t="s">
        <v>48</v>
      </c>
      <c r="H24">
        <v>3</v>
      </c>
      <c r="I24">
        <v>3</v>
      </c>
      <c r="J24" t="s">
        <v>72</v>
      </c>
      <c r="K24" t="s">
        <v>49</v>
      </c>
      <c r="L24" t="s">
        <v>50</v>
      </c>
      <c r="M24" s="77" t="s">
        <v>9</v>
      </c>
      <c r="N24" t="s">
        <v>51</v>
      </c>
      <c r="O24">
        <v>3.1071376227465901</v>
      </c>
    </row>
    <row r="25" spans="1:15" x14ac:dyDescent="0.2">
      <c r="A25" t="s">
        <v>83</v>
      </c>
      <c r="B25" t="s">
        <v>72</v>
      </c>
      <c r="C25">
        <v>2962</v>
      </c>
      <c r="D25">
        <v>377</v>
      </c>
      <c r="E25">
        <v>0</v>
      </c>
      <c r="F25" t="s">
        <v>72</v>
      </c>
      <c r="G25" t="s">
        <v>48</v>
      </c>
      <c r="H25">
        <v>17</v>
      </c>
      <c r="I25">
        <v>17</v>
      </c>
      <c r="J25" t="s">
        <v>72</v>
      </c>
      <c r="K25" t="s">
        <v>56</v>
      </c>
      <c r="L25" t="s">
        <v>84</v>
      </c>
      <c r="M25" s="77" t="s">
        <v>15</v>
      </c>
      <c r="N25" t="s">
        <v>85</v>
      </c>
      <c r="O25">
        <v>3.3760972316002703E-2</v>
      </c>
    </row>
    <row r="26" spans="1:15" x14ac:dyDescent="0.2">
      <c r="A26" t="s">
        <v>86</v>
      </c>
      <c r="B26" t="s">
        <v>72</v>
      </c>
      <c r="C26">
        <v>4057</v>
      </c>
      <c r="D26">
        <v>1654</v>
      </c>
      <c r="E26">
        <v>0</v>
      </c>
      <c r="F26" t="s">
        <v>72</v>
      </c>
      <c r="G26" t="s">
        <v>48</v>
      </c>
      <c r="H26">
        <v>3</v>
      </c>
      <c r="I26">
        <v>3</v>
      </c>
      <c r="J26" t="s">
        <v>72</v>
      </c>
      <c r="K26" t="s">
        <v>49</v>
      </c>
      <c r="L26" t="s">
        <v>50</v>
      </c>
      <c r="M26" s="77" t="s">
        <v>9</v>
      </c>
      <c r="N26" t="s">
        <v>51</v>
      </c>
      <c r="O26">
        <v>2.46487552378605E-2</v>
      </c>
    </row>
    <row r="27" spans="1:15" x14ac:dyDescent="0.2">
      <c r="A27" t="s">
        <v>87</v>
      </c>
      <c r="B27" t="s">
        <v>72</v>
      </c>
      <c r="C27">
        <v>6028</v>
      </c>
      <c r="D27">
        <v>2272</v>
      </c>
      <c r="E27">
        <v>0</v>
      </c>
      <c r="F27" t="s">
        <v>72</v>
      </c>
      <c r="G27" t="s">
        <v>48</v>
      </c>
      <c r="H27">
        <v>0</v>
      </c>
      <c r="I27">
        <v>0</v>
      </c>
      <c r="J27" t="s">
        <v>72</v>
      </c>
      <c r="K27" t="s">
        <v>49</v>
      </c>
      <c r="L27" t="s">
        <v>50</v>
      </c>
      <c r="M27" s="77" t="s">
        <v>9</v>
      </c>
      <c r="N27" t="s">
        <v>51</v>
      </c>
      <c r="O27">
        <v>3.79893828798938</v>
      </c>
    </row>
    <row r="28" spans="1:15" x14ac:dyDescent="0.2">
      <c r="A28" t="s">
        <v>88</v>
      </c>
      <c r="B28" t="s">
        <v>72</v>
      </c>
      <c r="C28">
        <v>2076</v>
      </c>
      <c r="D28">
        <v>612</v>
      </c>
      <c r="E28">
        <v>0</v>
      </c>
      <c r="F28" t="s">
        <v>72</v>
      </c>
      <c r="G28" t="s">
        <v>48</v>
      </c>
      <c r="H28">
        <v>12</v>
      </c>
      <c r="I28">
        <v>12</v>
      </c>
      <c r="J28" t="s">
        <v>72</v>
      </c>
      <c r="K28" t="s">
        <v>49</v>
      </c>
      <c r="L28" t="s">
        <v>68</v>
      </c>
      <c r="M28" s="77" t="s">
        <v>9</v>
      </c>
      <c r="N28" t="s">
        <v>80</v>
      </c>
      <c r="O28">
        <v>4.81695568400771E-2</v>
      </c>
    </row>
    <row r="29" spans="1:15" x14ac:dyDescent="0.2">
      <c r="A29" t="s">
        <v>89</v>
      </c>
      <c r="B29" t="s">
        <v>72</v>
      </c>
      <c r="C29">
        <v>1861</v>
      </c>
      <c r="D29">
        <v>939</v>
      </c>
      <c r="E29">
        <v>0</v>
      </c>
      <c r="F29" t="s">
        <v>72</v>
      </c>
      <c r="G29" t="s">
        <v>48</v>
      </c>
      <c r="H29">
        <v>3</v>
      </c>
      <c r="I29">
        <v>3</v>
      </c>
      <c r="J29" t="s">
        <v>72</v>
      </c>
      <c r="K29" t="s">
        <v>49</v>
      </c>
      <c r="L29" t="s">
        <v>50</v>
      </c>
      <c r="M29" s="77" t="s">
        <v>9</v>
      </c>
      <c r="N29" t="s">
        <v>51</v>
      </c>
      <c r="O29">
        <v>2.5792584631918301</v>
      </c>
    </row>
    <row r="30" spans="1:15" x14ac:dyDescent="0.2">
      <c r="A30" t="s">
        <v>90</v>
      </c>
      <c r="B30" t="s">
        <v>72</v>
      </c>
      <c r="C30">
        <v>4709</v>
      </c>
      <c r="D30">
        <v>1966</v>
      </c>
      <c r="E30">
        <v>0</v>
      </c>
      <c r="F30" t="s">
        <v>72</v>
      </c>
      <c r="G30" t="s">
        <v>48</v>
      </c>
      <c r="H30">
        <v>0</v>
      </c>
      <c r="I30">
        <v>0</v>
      </c>
      <c r="J30" t="s">
        <v>72</v>
      </c>
      <c r="K30" t="s">
        <v>49</v>
      </c>
      <c r="L30" t="s">
        <v>50</v>
      </c>
      <c r="M30" s="77" t="s">
        <v>9</v>
      </c>
      <c r="N30" t="s">
        <v>51</v>
      </c>
      <c r="O30">
        <v>2.12359311955829E-2</v>
      </c>
    </row>
    <row r="31" spans="1:15" x14ac:dyDescent="0.2">
      <c r="A31" t="s">
        <v>91</v>
      </c>
      <c r="B31" t="s">
        <v>72</v>
      </c>
      <c r="C31">
        <v>5075</v>
      </c>
      <c r="D31">
        <v>2132</v>
      </c>
      <c r="E31">
        <v>0</v>
      </c>
      <c r="F31" t="s">
        <v>72</v>
      </c>
      <c r="G31" t="s">
        <v>48</v>
      </c>
      <c r="H31">
        <v>11</v>
      </c>
      <c r="I31">
        <v>11</v>
      </c>
      <c r="J31" t="s">
        <v>72</v>
      </c>
      <c r="K31" t="s">
        <v>49</v>
      </c>
      <c r="L31" t="s">
        <v>92</v>
      </c>
      <c r="M31" s="77" t="s">
        <v>9</v>
      </c>
      <c r="N31" t="s">
        <v>51</v>
      </c>
      <c r="O31">
        <v>1.9704433497536901E-2</v>
      </c>
    </row>
    <row r="32" spans="1:15" x14ac:dyDescent="0.2">
      <c r="A32" t="s">
        <v>93</v>
      </c>
      <c r="B32" t="s">
        <v>72</v>
      </c>
      <c r="C32">
        <v>5284</v>
      </c>
      <c r="D32">
        <v>2103</v>
      </c>
      <c r="E32">
        <v>0</v>
      </c>
      <c r="F32" t="s">
        <v>72</v>
      </c>
      <c r="G32" t="s">
        <v>48</v>
      </c>
      <c r="H32">
        <v>0</v>
      </c>
      <c r="I32">
        <v>0</v>
      </c>
      <c r="J32" t="s">
        <v>72</v>
      </c>
      <c r="K32" t="s">
        <v>49</v>
      </c>
      <c r="L32" t="s">
        <v>50</v>
      </c>
      <c r="M32" s="77" t="s">
        <v>9</v>
      </c>
      <c r="N32" t="s">
        <v>51</v>
      </c>
      <c r="O32">
        <v>0.54882664647993995</v>
      </c>
    </row>
    <row r="33" spans="1:15" x14ac:dyDescent="0.2">
      <c r="A33" t="s">
        <v>94</v>
      </c>
      <c r="B33" t="s">
        <v>72</v>
      </c>
      <c r="C33">
        <v>5650</v>
      </c>
      <c r="D33">
        <v>2235</v>
      </c>
      <c r="E33">
        <v>0</v>
      </c>
      <c r="F33" t="s">
        <v>72</v>
      </c>
      <c r="G33" t="s">
        <v>48</v>
      </c>
      <c r="H33">
        <v>0</v>
      </c>
      <c r="I33">
        <v>0</v>
      </c>
      <c r="J33" t="s">
        <v>72</v>
      </c>
      <c r="K33" t="s">
        <v>49</v>
      </c>
      <c r="L33" t="s">
        <v>50</v>
      </c>
      <c r="M33" s="77" t="s">
        <v>9</v>
      </c>
      <c r="N33" t="s">
        <v>51</v>
      </c>
      <c r="O33">
        <v>3.5398230088495602E-2</v>
      </c>
    </row>
    <row r="34" spans="1:15" x14ac:dyDescent="0.2">
      <c r="A34" t="s">
        <v>95</v>
      </c>
      <c r="B34" t="s">
        <v>72</v>
      </c>
      <c r="C34">
        <v>2199</v>
      </c>
      <c r="D34">
        <v>915</v>
      </c>
      <c r="E34">
        <v>0</v>
      </c>
      <c r="F34" t="s">
        <v>72</v>
      </c>
      <c r="G34" t="s">
        <v>48</v>
      </c>
      <c r="H34">
        <v>3</v>
      </c>
      <c r="I34">
        <v>3</v>
      </c>
      <c r="J34" t="s">
        <v>72</v>
      </c>
      <c r="K34" t="s">
        <v>49</v>
      </c>
      <c r="L34" t="s">
        <v>50</v>
      </c>
      <c r="M34" s="77" t="s">
        <v>9</v>
      </c>
      <c r="N34" t="s">
        <v>51</v>
      </c>
      <c r="O34">
        <v>4.5475216007275998E-2</v>
      </c>
    </row>
    <row r="35" spans="1:15" x14ac:dyDescent="0.2">
      <c r="A35" t="s">
        <v>96</v>
      </c>
      <c r="B35" t="s">
        <v>72</v>
      </c>
      <c r="C35">
        <v>4036</v>
      </c>
      <c r="D35">
        <v>1433</v>
      </c>
      <c r="E35">
        <v>0</v>
      </c>
      <c r="F35" t="s">
        <v>72</v>
      </c>
      <c r="G35" t="s">
        <v>48</v>
      </c>
      <c r="H35">
        <v>6</v>
      </c>
      <c r="I35">
        <v>6</v>
      </c>
      <c r="J35" t="s">
        <v>72</v>
      </c>
      <c r="K35" t="s">
        <v>97</v>
      </c>
      <c r="L35" t="s">
        <v>63</v>
      </c>
      <c r="M35" s="77" t="s">
        <v>12</v>
      </c>
      <c r="N35" t="s">
        <v>64</v>
      </c>
      <c r="O35">
        <v>2.47770069375619E-2</v>
      </c>
    </row>
    <row r="36" spans="1:15" x14ac:dyDescent="0.2">
      <c r="A36" t="s">
        <v>98</v>
      </c>
      <c r="B36" t="s">
        <v>72</v>
      </c>
      <c r="C36">
        <v>4633</v>
      </c>
      <c r="D36">
        <v>1787</v>
      </c>
      <c r="E36">
        <v>0</v>
      </c>
      <c r="F36" t="s">
        <v>72</v>
      </c>
      <c r="G36" t="s">
        <v>48</v>
      </c>
      <c r="H36">
        <v>10</v>
      </c>
      <c r="I36">
        <v>10</v>
      </c>
      <c r="J36" t="s">
        <v>72</v>
      </c>
      <c r="K36" t="s">
        <v>56</v>
      </c>
      <c r="L36" t="s">
        <v>57</v>
      </c>
      <c r="M36" s="77" t="s">
        <v>13</v>
      </c>
      <c r="N36" t="s">
        <v>58</v>
      </c>
      <c r="O36">
        <v>4.3168573278653102E-2</v>
      </c>
    </row>
    <row r="37" spans="1:15" x14ac:dyDescent="0.2">
      <c r="A37" t="s">
        <v>99</v>
      </c>
      <c r="B37" t="s">
        <v>72</v>
      </c>
      <c r="C37">
        <v>5322</v>
      </c>
      <c r="D37">
        <v>1923</v>
      </c>
      <c r="E37">
        <v>0</v>
      </c>
      <c r="F37" t="s">
        <v>72</v>
      </c>
      <c r="G37" t="s">
        <v>48</v>
      </c>
      <c r="H37">
        <v>0</v>
      </c>
      <c r="I37">
        <v>0</v>
      </c>
      <c r="J37" t="s">
        <v>72</v>
      </c>
      <c r="K37" t="s">
        <v>49</v>
      </c>
      <c r="L37" t="s">
        <v>50</v>
      </c>
      <c r="M37" s="77" t="s">
        <v>9</v>
      </c>
      <c r="N37" t="s">
        <v>51</v>
      </c>
      <c r="O37">
        <v>6.1255167230364496</v>
      </c>
    </row>
    <row r="38" spans="1:15" x14ac:dyDescent="0.2">
      <c r="A38" t="s">
        <v>100</v>
      </c>
      <c r="B38" t="s">
        <v>72</v>
      </c>
      <c r="C38">
        <v>4166</v>
      </c>
      <c r="D38">
        <v>1651</v>
      </c>
      <c r="E38">
        <v>0</v>
      </c>
      <c r="F38" t="s">
        <v>72</v>
      </c>
      <c r="G38" t="s">
        <v>48</v>
      </c>
      <c r="H38">
        <v>3</v>
      </c>
      <c r="I38">
        <v>3</v>
      </c>
      <c r="J38" t="s">
        <v>72</v>
      </c>
      <c r="K38" t="s">
        <v>49</v>
      </c>
      <c r="L38" t="s">
        <v>50</v>
      </c>
      <c r="M38" s="77" t="s">
        <v>9</v>
      </c>
      <c r="N38" t="s">
        <v>51</v>
      </c>
      <c r="O38">
        <v>2.4003840614498301E-2</v>
      </c>
    </row>
    <row r="39" spans="1:15" x14ac:dyDescent="0.2">
      <c r="A39" t="s">
        <v>101</v>
      </c>
      <c r="B39" t="s">
        <v>72</v>
      </c>
      <c r="C39">
        <v>7926</v>
      </c>
      <c r="D39">
        <v>2814</v>
      </c>
      <c r="E39">
        <v>0</v>
      </c>
      <c r="F39" t="s">
        <v>72</v>
      </c>
      <c r="G39" t="s">
        <v>48</v>
      </c>
      <c r="H39">
        <v>0</v>
      </c>
      <c r="I39">
        <v>0</v>
      </c>
      <c r="J39" t="s">
        <v>72</v>
      </c>
      <c r="K39" t="s">
        <v>49</v>
      </c>
      <c r="L39" t="s">
        <v>50</v>
      </c>
      <c r="M39" s="77" t="s">
        <v>9</v>
      </c>
      <c r="N39" t="s">
        <v>51</v>
      </c>
      <c r="O39">
        <v>2.5864244259399398</v>
      </c>
    </row>
    <row r="40" spans="1:15" x14ac:dyDescent="0.2">
      <c r="A40" t="s">
        <v>102</v>
      </c>
      <c r="B40" t="s">
        <v>72</v>
      </c>
      <c r="C40">
        <v>995</v>
      </c>
      <c r="D40">
        <v>463</v>
      </c>
      <c r="E40">
        <v>0</v>
      </c>
      <c r="F40" t="s">
        <v>72</v>
      </c>
      <c r="G40" t="s">
        <v>48</v>
      </c>
      <c r="H40">
        <v>12</v>
      </c>
      <c r="I40">
        <v>12</v>
      </c>
      <c r="J40" t="s">
        <v>72</v>
      </c>
      <c r="K40" t="s">
        <v>49</v>
      </c>
      <c r="L40" t="s">
        <v>68</v>
      </c>
      <c r="M40" s="77" t="s">
        <v>9</v>
      </c>
      <c r="N40" t="s">
        <v>80</v>
      </c>
      <c r="O40">
        <v>0.10050251256281401</v>
      </c>
    </row>
    <row r="41" spans="1:15" x14ac:dyDescent="0.2">
      <c r="A41" t="s">
        <v>103</v>
      </c>
      <c r="B41" t="s">
        <v>72</v>
      </c>
      <c r="C41">
        <v>5997</v>
      </c>
      <c r="D41">
        <v>2332</v>
      </c>
      <c r="E41">
        <v>0</v>
      </c>
      <c r="F41" t="s">
        <v>72</v>
      </c>
      <c r="G41" t="s">
        <v>48</v>
      </c>
      <c r="H41">
        <v>10</v>
      </c>
      <c r="I41">
        <v>10</v>
      </c>
      <c r="J41" t="s">
        <v>72</v>
      </c>
      <c r="K41" t="s">
        <v>56</v>
      </c>
      <c r="L41" t="s">
        <v>57</v>
      </c>
      <c r="M41" s="77" t="s">
        <v>13</v>
      </c>
      <c r="N41" t="s">
        <v>58</v>
      </c>
      <c r="O41">
        <v>4.7690511922627996</v>
      </c>
    </row>
    <row r="42" spans="1:15" x14ac:dyDescent="0.2">
      <c r="A42" t="s">
        <v>104</v>
      </c>
      <c r="B42" t="s">
        <v>72</v>
      </c>
      <c r="C42">
        <v>2448</v>
      </c>
      <c r="D42">
        <v>967</v>
      </c>
      <c r="E42">
        <v>0</v>
      </c>
      <c r="F42" t="s">
        <v>72</v>
      </c>
      <c r="G42" t="s">
        <v>48</v>
      </c>
      <c r="H42">
        <v>3</v>
      </c>
      <c r="I42">
        <v>3</v>
      </c>
      <c r="J42" t="s">
        <v>72</v>
      </c>
      <c r="K42" t="s">
        <v>49</v>
      </c>
      <c r="L42" t="s">
        <v>50</v>
      </c>
      <c r="M42" s="77" t="s">
        <v>9</v>
      </c>
      <c r="N42" t="s">
        <v>51</v>
      </c>
      <c r="O42">
        <v>19.321895424836601</v>
      </c>
    </row>
    <row r="43" spans="1:15" x14ac:dyDescent="0.2">
      <c r="A43" t="s">
        <v>105</v>
      </c>
      <c r="B43" t="s">
        <v>72</v>
      </c>
      <c r="C43">
        <v>4529</v>
      </c>
      <c r="D43">
        <v>1920</v>
      </c>
      <c r="E43">
        <v>0</v>
      </c>
      <c r="F43" t="s">
        <v>72</v>
      </c>
      <c r="G43" t="s">
        <v>48</v>
      </c>
      <c r="H43">
        <v>0</v>
      </c>
      <c r="I43">
        <v>0</v>
      </c>
      <c r="J43" t="s">
        <v>72</v>
      </c>
      <c r="K43" t="s">
        <v>49</v>
      </c>
      <c r="L43" t="s">
        <v>50</v>
      </c>
      <c r="M43" s="77" t="s">
        <v>9</v>
      </c>
      <c r="N43" t="s">
        <v>51</v>
      </c>
      <c r="O43">
        <v>8.1254139986751994</v>
      </c>
    </row>
    <row r="44" spans="1:15" x14ac:dyDescent="0.2">
      <c r="A44" t="s">
        <v>106</v>
      </c>
      <c r="B44" t="s">
        <v>72</v>
      </c>
      <c r="C44">
        <v>2372</v>
      </c>
      <c r="D44">
        <v>1241</v>
      </c>
      <c r="E44">
        <v>0</v>
      </c>
      <c r="F44" t="s">
        <v>72</v>
      </c>
      <c r="G44" t="s">
        <v>48</v>
      </c>
      <c r="H44">
        <v>3</v>
      </c>
      <c r="I44">
        <v>3</v>
      </c>
      <c r="J44" t="s">
        <v>72</v>
      </c>
      <c r="K44" t="s">
        <v>49</v>
      </c>
      <c r="L44" t="s">
        <v>50</v>
      </c>
      <c r="M44" s="77" t="s">
        <v>9</v>
      </c>
      <c r="N44" t="s">
        <v>51</v>
      </c>
      <c r="O44">
        <v>2.6981450252951098</v>
      </c>
    </row>
    <row r="45" spans="1:15" x14ac:dyDescent="0.2">
      <c r="A45" t="s">
        <v>107</v>
      </c>
      <c r="B45" t="s">
        <v>72</v>
      </c>
      <c r="C45">
        <v>5722</v>
      </c>
      <c r="D45">
        <v>2118</v>
      </c>
      <c r="E45">
        <v>0</v>
      </c>
      <c r="F45" t="s">
        <v>72</v>
      </c>
      <c r="G45" t="s">
        <v>48</v>
      </c>
      <c r="H45">
        <v>10</v>
      </c>
      <c r="I45">
        <v>10</v>
      </c>
      <c r="J45" t="s">
        <v>72</v>
      </c>
      <c r="K45" t="s">
        <v>56</v>
      </c>
      <c r="L45" t="s">
        <v>57</v>
      </c>
      <c r="M45" s="77" t="s">
        <v>13</v>
      </c>
      <c r="N45" t="s">
        <v>58</v>
      </c>
      <c r="O45">
        <v>1.74764068507515E-2</v>
      </c>
    </row>
    <row r="46" spans="1:15" x14ac:dyDescent="0.2">
      <c r="A46" t="s">
        <v>108</v>
      </c>
      <c r="B46" t="s">
        <v>72</v>
      </c>
      <c r="C46">
        <v>2935</v>
      </c>
      <c r="D46">
        <v>1373</v>
      </c>
      <c r="E46">
        <v>0</v>
      </c>
      <c r="F46" t="s">
        <v>72</v>
      </c>
      <c r="G46" t="s">
        <v>48</v>
      </c>
      <c r="H46">
        <v>3</v>
      </c>
      <c r="I46">
        <v>3</v>
      </c>
      <c r="J46" t="s">
        <v>72</v>
      </c>
      <c r="K46" t="s">
        <v>49</v>
      </c>
      <c r="L46" t="s">
        <v>50</v>
      </c>
      <c r="M46" s="77" t="s">
        <v>9</v>
      </c>
      <c r="N46" t="s">
        <v>51</v>
      </c>
      <c r="O46">
        <v>0.51107325383304902</v>
      </c>
    </row>
    <row r="47" spans="1:15" x14ac:dyDescent="0.2">
      <c r="A47" t="s">
        <v>109</v>
      </c>
      <c r="B47" t="s">
        <v>72</v>
      </c>
      <c r="C47">
        <v>3541</v>
      </c>
      <c r="D47">
        <v>1685</v>
      </c>
      <c r="E47">
        <v>0</v>
      </c>
      <c r="F47" t="s">
        <v>72</v>
      </c>
      <c r="G47" t="s">
        <v>48</v>
      </c>
      <c r="H47">
        <v>3</v>
      </c>
      <c r="I47">
        <v>3</v>
      </c>
      <c r="J47" t="s">
        <v>72</v>
      </c>
      <c r="K47" t="s">
        <v>49</v>
      </c>
      <c r="L47" t="s">
        <v>50</v>
      </c>
      <c r="M47" s="77" t="s">
        <v>9</v>
      </c>
      <c r="N47" t="s">
        <v>51</v>
      </c>
      <c r="O47">
        <v>5.4504377294549604</v>
      </c>
    </row>
    <row r="48" spans="1:15" x14ac:dyDescent="0.2">
      <c r="A48" t="s">
        <v>110</v>
      </c>
      <c r="B48" t="s">
        <v>72</v>
      </c>
      <c r="C48">
        <v>5706</v>
      </c>
      <c r="D48">
        <v>1974</v>
      </c>
      <c r="E48">
        <v>0</v>
      </c>
      <c r="F48" t="s">
        <v>72</v>
      </c>
      <c r="G48" t="s">
        <v>48</v>
      </c>
      <c r="H48">
        <v>0</v>
      </c>
      <c r="I48">
        <v>0</v>
      </c>
      <c r="J48" t="s">
        <v>72</v>
      </c>
      <c r="K48" t="s">
        <v>49</v>
      </c>
      <c r="L48" t="s">
        <v>50</v>
      </c>
      <c r="M48" s="77" t="s">
        <v>9</v>
      </c>
      <c r="N48" t="s">
        <v>51</v>
      </c>
      <c r="O48">
        <v>10.4977216964599</v>
      </c>
    </row>
    <row r="49" spans="1:15" x14ac:dyDescent="0.2">
      <c r="A49" t="s">
        <v>111</v>
      </c>
      <c r="B49" t="s">
        <v>72</v>
      </c>
      <c r="C49">
        <v>7291</v>
      </c>
      <c r="D49">
        <v>2852</v>
      </c>
      <c r="E49">
        <v>0</v>
      </c>
      <c r="F49" t="s">
        <v>72</v>
      </c>
      <c r="G49" t="s">
        <v>48</v>
      </c>
      <c r="H49">
        <v>11</v>
      </c>
      <c r="I49">
        <v>11</v>
      </c>
      <c r="J49" t="s">
        <v>72</v>
      </c>
      <c r="K49" t="s">
        <v>49</v>
      </c>
      <c r="L49" t="s">
        <v>92</v>
      </c>
      <c r="M49" s="77" t="s">
        <v>9</v>
      </c>
      <c r="N49" t="s">
        <v>51</v>
      </c>
      <c r="O49">
        <v>3.8266355781099999</v>
      </c>
    </row>
    <row r="50" spans="1:15" x14ac:dyDescent="0.2">
      <c r="A50" t="s">
        <v>112</v>
      </c>
      <c r="B50" t="s">
        <v>72</v>
      </c>
      <c r="C50">
        <v>2628</v>
      </c>
      <c r="D50">
        <v>1043</v>
      </c>
      <c r="E50">
        <v>0</v>
      </c>
      <c r="F50" t="s">
        <v>72</v>
      </c>
      <c r="G50" t="s">
        <v>48</v>
      </c>
      <c r="H50">
        <v>6</v>
      </c>
      <c r="I50">
        <v>6</v>
      </c>
      <c r="J50" t="s">
        <v>72</v>
      </c>
      <c r="K50" t="s">
        <v>97</v>
      </c>
      <c r="L50" t="s">
        <v>63</v>
      </c>
      <c r="M50" s="77" t="s">
        <v>12</v>
      </c>
      <c r="N50" t="s">
        <v>64</v>
      </c>
      <c r="O50">
        <v>3.8051750380517502E-2</v>
      </c>
    </row>
    <row r="51" spans="1:15" x14ac:dyDescent="0.2">
      <c r="A51" t="s">
        <v>113</v>
      </c>
      <c r="B51" t="s">
        <v>72</v>
      </c>
      <c r="C51">
        <v>3464</v>
      </c>
      <c r="D51">
        <v>1467</v>
      </c>
      <c r="E51">
        <v>0</v>
      </c>
      <c r="F51" t="s">
        <v>72</v>
      </c>
      <c r="G51" t="s">
        <v>48</v>
      </c>
      <c r="H51">
        <v>3</v>
      </c>
      <c r="I51">
        <v>3</v>
      </c>
      <c r="J51" t="s">
        <v>72</v>
      </c>
      <c r="K51" t="s">
        <v>49</v>
      </c>
      <c r="L51" t="s">
        <v>50</v>
      </c>
      <c r="M51" s="77" t="s">
        <v>9</v>
      </c>
      <c r="N51" t="s">
        <v>51</v>
      </c>
      <c r="O51">
        <v>8.6605080831408804E-2</v>
      </c>
    </row>
    <row r="52" spans="1:15" x14ac:dyDescent="0.2">
      <c r="A52" t="s">
        <v>114</v>
      </c>
      <c r="B52" t="s">
        <v>72</v>
      </c>
      <c r="C52">
        <v>1948</v>
      </c>
      <c r="D52">
        <v>728</v>
      </c>
      <c r="E52">
        <v>0</v>
      </c>
      <c r="F52" t="s">
        <v>72</v>
      </c>
      <c r="G52" t="s">
        <v>48</v>
      </c>
      <c r="H52">
        <v>3</v>
      </c>
      <c r="I52">
        <v>3</v>
      </c>
      <c r="J52" t="s">
        <v>72</v>
      </c>
      <c r="K52" t="s">
        <v>49</v>
      </c>
      <c r="L52" t="s">
        <v>50</v>
      </c>
      <c r="M52" s="77" t="s">
        <v>9</v>
      </c>
      <c r="N52" t="s">
        <v>51</v>
      </c>
      <c r="O52">
        <v>2.25872689938398</v>
      </c>
    </row>
    <row r="53" spans="1:15" x14ac:dyDescent="0.2">
      <c r="A53" t="s">
        <v>115</v>
      </c>
      <c r="B53" t="s">
        <v>72</v>
      </c>
      <c r="C53">
        <v>5975</v>
      </c>
      <c r="D53">
        <v>2257</v>
      </c>
      <c r="E53">
        <v>0</v>
      </c>
      <c r="F53" t="s">
        <v>72</v>
      </c>
      <c r="G53" t="s">
        <v>48</v>
      </c>
      <c r="H53">
        <v>0</v>
      </c>
      <c r="I53">
        <v>0</v>
      </c>
      <c r="J53" t="s">
        <v>72</v>
      </c>
      <c r="K53" t="s">
        <v>49</v>
      </c>
      <c r="L53" t="s">
        <v>50</v>
      </c>
      <c r="M53" s="77" t="s">
        <v>9</v>
      </c>
      <c r="N53" t="s">
        <v>51</v>
      </c>
      <c r="O53">
        <v>3.1799163179916299</v>
      </c>
    </row>
    <row r="54" spans="1:15" x14ac:dyDescent="0.2">
      <c r="A54" t="s">
        <v>116</v>
      </c>
      <c r="B54" t="s">
        <v>72</v>
      </c>
      <c r="C54">
        <v>4540</v>
      </c>
      <c r="D54">
        <v>1822</v>
      </c>
      <c r="E54">
        <v>0</v>
      </c>
      <c r="F54" t="s">
        <v>72</v>
      </c>
      <c r="G54" t="s">
        <v>48</v>
      </c>
      <c r="H54">
        <v>0</v>
      </c>
      <c r="I54">
        <v>0</v>
      </c>
      <c r="J54" t="s">
        <v>72</v>
      </c>
      <c r="K54" t="s">
        <v>49</v>
      </c>
      <c r="L54" t="s">
        <v>50</v>
      </c>
      <c r="M54" s="77" t="s">
        <v>9</v>
      </c>
      <c r="N54" t="s">
        <v>51</v>
      </c>
      <c r="O54">
        <v>11.497797356828199</v>
      </c>
    </row>
    <row r="55" spans="1:15" x14ac:dyDescent="0.2">
      <c r="A55" t="s">
        <v>117</v>
      </c>
      <c r="B55" t="s">
        <v>72</v>
      </c>
      <c r="C55">
        <v>4561</v>
      </c>
      <c r="D55">
        <v>1651</v>
      </c>
      <c r="E55">
        <v>0</v>
      </c>
      <c r="F55" t="s">
        <v>72</v>
      </c>
      <c r="G55" t="s">
        <v>48</v>
      </c>
      <c r="H55">
        <v>11</v>
      </c>
      <c r="I55">
        <v>11</v>
      </c>
      <c r="J55" t="s">
        <v>72</v>
      </c>
      <c r="K55" t="s">
        <v>49</v>
      </c>
      <c r="L55" t="s">
        <v>92</v>
      </c>
      <c r="M55" s="77" t="s">
        <v>9</v>
      </c>
      <c r="N55" t="s">
        <v>51</v>
      </c>
      <c r="O55">
        <v>8.8138566103924596</v>
      </c>
    </row>
    <row r="56" spans="1:15" x14ac:dyDescent="0.2">
      <c r="A56" t="s">
        <v>118</v>
      </c>
      <c r="B56" t="s">
        <v>72</v>
      </c>
      <c r="C56">
        <v>3711</v>
      </c>
      <c r="D56">
        <v>1689</v>
      </c>
      <c r="E56">
        <v>0</v>
      </c>
      <c r="F56" t="s">
        <v>72</v>
      </c>
      <c r="G56" t="s">
        <v>48</v>
      </c>
      <c r="H56">
        <v>3</v>
      </c>
      <c r="I56">
        <v>3</v>
      </c>
      <c r="J56" t="s">
        <v>72</v>
      </c>
      <c r="K56" t="s">
        <v>49</v>
      </c>
      <c r="L56" t="s">
        <v>50</v>
      </c>
      <c r="M56" s="77" t="s">
        <v>9</v>
      </c>
      <c r="N56" t="s">
        <v>51</v>
      </c>
      <c r="O56">
        <v>4.9043384532471004</v>
      </c>
    </row>
    <row r="57" spans="1:15" x14ac:dyDescent="0.2">
      <c r="A57" t="s">
        <v>119</v>
      </c>
      <c r="B57" t="s">
        <v>72</v>
      </c>
      <c r="C57">
        <v>6604</v>
      </c>
      <c r="D57">
        <v>2348</v>
      </c>
      <c r="E57">
        <v>0</v>
      </c>
      <c r="F57" t="s">
        <v>72</v>
      </c>
      <c r="G57" t="s">
        <v>48</v>
      </c>
      <c r="H57">
        <v>0</v>
      </c>
      <c r="I57">
        <v>0</v>
      </c>
      <c r="J57" t="s">
        <v>72</v>
      </c>
      <c r="K57" t="s">
        <v>49</v>
      </c>
      <c r="L57" t="s">
        <v>50</v>
      </c>
      <c r="M57" s="77" t="s">
        <v>9</v>
      </c>
      <c r="N57" t="s">
        <v>51</v>
      </c>
      <c r="O57">
        <v>0.16656571774682</v>
      </c>
    </row>
    <row r="58" spans="1:15" x14ac:dyDescent="0.2">
      <c r="A58" t="s">
        <v>120</v>
      </c>
      <c r="B58" t="s">
        <v>72</v>
      </c>
      <c r="C58">
        <v>4306</v>
      </c>
      <c r="D58">
        <v>1890</v>
      </c>
      <c r="E58">
        <v>0</v>
      </c>
      <c r="F58" t="s">
        <v>72</v>
      </c>
      <c r="G58" t="s">
        <v>48</v>
      </c>
      <c r="H58">
        <v>3</v>
      </c>
      <c r="I58">
        <v>3</v>
      </c>
      <c r="J58" t="s">
        <v>72</v>
      </c>
      <c r="K58" t="s">
        <v>49</v>
      </c>
      <c r="L58" t="s">
        <v>50</v>
      </c>
      <c r="M58" s="77" t="s">
        <v>9</v>
      </c>
      <c r="N58" t="s">
        <v>51</v>
      </c>
      <c r="O58">
        <v>5.4342777519739904</v>
      </c>
    </row>
    <row r="59" spans="1:15" x14ac:dyDescent="0.2">
      <c r="A59" t="s">
        <v>121</v>
      </c>
      <c r="B59" t="s">
        <v>72</v>
      </c>
      <c r="C59">
        <v>3633</v>
      </c>
      <c r="D59">
        <v>1570</v>
      </c>
      <c r="E59">
        <v>0</v>
      </c>
      <c r="F59" t="s">
        <v>72</v>
      </c>
      <c r="G59" t="s">
        <v>48</v>
      </c>
      <c r="H59">
        <v>0</v>
      </c>
      <c r="I59">
        <v>0</v>
      </c>
      <c r="J59" t="s">
        <v>72</v>
      </c>
      <c r="K59" t="s">
        <v>49</v>
      </c>
      <c r="L59" t="s">
        <v>50</v>
      </c>
      <c r="M59" s="77" t="s">
        <v>9</v>
      </c>
      <c r="N59" t="s">
        <v>51</v>
      </c>
      <c r="O59">
        <v>2.7525461051472602E-2</v>
      </c>
    </row>
    <row r="60" spans="1:15" x14ac:dyDescent="0.2">
      <c r="A60" t="s">
        <v>122</v>
      </c>
      <c r="B60" t="s">
        <v>72</v>
      </c>
      <c r="C60">
        <v>1712</v>
      </c>
      <c r="D60">
        <v>430</v>
      </c>
      <c r="E60">
        <v>0</v>
      </c>
      <c r="F60" t="s">
        <v>72</v>
      </c>
      <c r="G60" t="s">
        <v>48</v>
      </c>
      <c r="H60">
        <v>12</v>
      </c>
      <c r="I60">
        <v>12</v>
      </c>
      <c r="J60" t="s">
        <v>72</v>
      </c>
      <c r="K60" t="s">
        <v>49</v>
      </c>
      <c r="L60" t="s">
        <v>68</v>
      </c>
      <c r="M60" s="77" t="s">
        <v>9</v>
      </c>
      <c r="N60" t="s">
        <v>80</v>
      </c>
      <c r="O60">
        <v>5.8411214953271E-2</v>
      </c>
    </row>
    <row r="61" spans="1:15" x14ac:dyDescent="0.2">
      <c r="A61" t="s">
        <v>123</v>
      </c>
      <c r="B61" t="s">
        <v>72</v>
      </c>
      <c r="C61">
        <v>1271</v>
      </c>
      <c r="D61">
        <v>542</v>
      </c>
      <c r="E61">
        <v>0</v>
      </c>
      <c r="F61" t="s">
        <v>72</v>
      </c>
      <c r="G61" t="s">
        <v>48</v>
      </c>
      <c r="H61">
        <v>3</v>
      </c>
      <c r="I61">
        <v>3</v>
      </c>
      <c r="J61" t="s">
        <v>72</v>
      </c>
      <c r="K61" t="s">
        <v>49</v>
      </c>
      <c r="L61" t="s">
        <v>50</v>
      </c>
      <c r="M61" s="77" t="s">
        <v>9</v>
      </c>
      <c r="N61" t="s">
        <v>51</v>
      </c>
      <c r="O61">
        <v>0.62942564909520105</v>
      </c>
    </row>
    <row r="62" spans="1:15" x14ac:dyDescent="0.2">
      <c r="A62" t="s">
        <v>124</v>
      </c>
      <c r="B62" t="s">
        <v>72</v>
      </c>
      <c r="C62">
        <v>4100</v>
      </c>
      <c r="D62">
        <v>1799</v>
      </c>
      <c r="E62">
        <v>0</v>
      </c>
      <c r="F62" t="s">
        <v>72</v>
      </c>
      <c r="G62" t="s">
        <v>48</v>
      </c>
      <c r="H62">
        <v>3</v>
      </c>
      <c r="I62">
        <v>3</v>
      </c>
      <c r="J62" t="s">
        <v>72</v>
      </c>
      <c r="K62" t="s">
        <v>49</v>
      </c>
      <c r="L62" t="s">
        <v>50</v>
      </c>
      <c r="M62" s="77" t="s">
        <v>9</v>
      </c>
      <c r="N62" t="s">
        <v>51</v>
      </c>
      <c r="O62">
        <v>2.4390243902439001E-2</v>
      </c>
    </row>
    <row r="63" spans="1:15" x14ac:dyDescent="0.2">
      <c r="A63" t="s">
        <v>125</v>
      </c>
      <c r="B63" t="s">
        <v>72</v>
      </c>
      <c r="C63">
        <v>2158</v>
      </c>
      <c r="D63">
        <v>884</v>
      </c>
      <c r="E63">
        <v>0</v>
      </c>
      <c r="F63" t="s">
        <v>72</v>
      </c>
      <c r="G63" t="s">
        <v>48</v>
      </c>
      <c r="H63">
        <v>6</v>
      </c>
      <c r="I63">
        <v>6</v>
      </c>
      <c r="J63" t="s">
        <v>72</v>
      </c>
      <c r="K63" t="s">
        <v>97</v>
      </c>
      <c r="L63" t="s">
        <v>63</v>
      </c>
      <c r="M63" s="77" t="s">
        <v>12</v>
      </c>
      <c r="N63" t="s">
        <v>64</v>
      </c>
      <c r="O63">
        <v>4.6339202965709002E-2</v>
      </c>
    </row>
    <row r="64" spans="1:15" x14ac:dyDescent="0.2">
      <c r="A64" t="s">
        <v>126</v>
      </c>
      <c r="B64" t="s">
        <v>72</v>
      </c>
      <c r="C64">
        <v>2145</v>
      </c>
      <c r="D64">
        <v>1183</v>
      </c>
      <c r="E64">
        <v>0</v>
      </c>
      <c r="F64" t="s">
        <v>72</v>
      </c>
      <c r="G64" t="s">
        <v>48</v>
      </c>
      <c r="H64">
        <v>3</v>
      </c>
      <c r="I64">
        <v>3</v>
      </c>
      <c r="J64" t="s">
        <v>72</v>
      </c>
      <c r="K64" t="s">
        <v>49</v>
      </c>
      <c r="L64" t="s">
        <v>50</v>
      </c>
      <c r="M64" s="77" t="s">
        <v>9</v>
      </c>
      <c r="N64" t="s">
        <v>51</v>
      </c>
      <c r="O64">
        <v>1.2587412587412601</v>
      </c>
    </row>
    <row r="65" spans="1:15" x14ac:dyDescent="0.2">
      <c r="A65" t="s">
        <v>127</v>
      </c>
      <c r="B65" t="s">
        <v>72</v>
      </c>
      <c r="C65">
        <v>1021</v>
      </c>
      <c r="D65">
        <v>373</v>
      </c>
      <c r="E65">
        <v>0</v>
      </c>
      <c r="F65" t="s">
        <v>72</v>
      </c>
      <c r="G65" t="s">
        <v>48</v>
      </c>
      <c r="H65">
        <v>12</v>
      </c>
      <c r="I65">
        <v>12</v>
      </c>
      <c r="J65" t="s">
        <v>72</v>
      </c>
      <c r="K65" t="s">
        <v>49</v>
      </c>
      <c r="L65" t="s">
        <v>68</v>
      </c>
      <c r="M65" s="77" t="s">
        <v>9</v>
      </c>
      <c r="N65" t="s">
        <v>80</v>
      </c>
      <c r="O65">
        <v>9.7943192948090105E-2</v>
      </c>
    </row>
    <row r="66" spans="1:15" x14ac:dyDescent="0.2">
      <c r="A66" t="s">
        <v>128</v>
      </c>
      <c r="B66" t="s">
        <v>72</v>
      </c>
      <c r="C66">
        <v>3332</v>
      </c>
      <c r="D66">
        <v>1185</v>
      </c>
      <c r="E66">
        <v>0</v>
      </c>
      <c r="F66" t="s">
        <v>72</v>
      </c>
      <c r="G66" t="s">
        <v>48</v>
      </c>
      <c r="H66">
        <v>6</v>
      </c>
      <c r="I66">
        <v>6</v>
      </c>
      <c r="J66" t="s">
        <v>72</v>
      </c>
      <c r="K66" t="s">
        <v>97</v>
      </c>
      <c r="L66" t="s">
        <v>63</v>
      </c>
      <c r="M66" s="77" t="s">
        <v>12</v>
      </c>
      <c r="N66" t="s">
        <v>64</v>
      </c>
      <c r="O66">
        <v>3.0012004801920799E-2</v>
      </c>
    </row>
    <row r="67" spans="1:15" x14ac:dyDescent="0.2">
      <c r="A67" t="s">
        <v>129</v>
      </c>
      <c r="B67" t="s">
        <v>72</v>
      </c>
      <c r="C67">
        <v>4677</v>
      </c>
      <c r="D67">
        <v>1842</v>
      </c>
      <c r="E67">
        <v>0</v>
      </c>
      <c r="F67" t="s">
        <v>72</v>
      </c>
      <c r="G67" t="s">
        <v>48</v>
      </c>
      <c r="H67">
        <v>0</v>
      </c>
      <c r="I67">
        <v>0</v>
      </c>
      <c r="J67" t="s">
        <v>72</v>
      </c>
      <c r="K67" t="s">
        <v>49</v>
      </c>
      <c r="L67" t="s">
        <v>50</v>
      </c>
      <c r="M67" s="77" t="s">
        <v>9</v>
      </c>
      <c r="N67" t="s">
        <v>51</v>
      </c>
      <c r="O67">
        <v>2.1381227282446E-2</v>
      </c>
    </row>
    <row r="68" spans="1:15" x14ac:dyDescent="0.2">
      <c r="A68" t="s">
        <v>130</v>
      </c>
      <c r="B68" t="s">
        <v>72</v>
      </c>
      <c r="C68">
        <v>8052</v>
      </c>
      <c r="D68">
        <v>2600</v>
      </c>
      <c r="E68">
        <v>0</v>
      </c>
      <c r="F68" t="s">
        <v>72</v>
      </c>
      <c r="G68" t="s">
        <v>48</v>
      </c>
      <c r="H68">
        <v>0</v>
      </c>
      <c r="I68">
        <v>0</v>
      </c>
      <c r="J68" t="s">
        <v>72</v>
      </c>
      <c r="K68" t="s">
        <v>49</v>
      </c>
      <c r="L68" t="s">
        <v>50</v>
      </c>
      <c r="M68" s="77" t="s">
        <v>9</v>
      </c>
      <c r="N68" t="s">
        <v>51</v>
      </c>
      <c r="O68">
        <v>3.8375558867362098</v>
      </c>
    </row>
    <row r="69" spans="1:15" x14ac:dyDescent="0.2">
      <c r="A69" t="s">
        <v>131</v>
      </c>
      <c r="B69" t="s">
        <v>72</v>
      </c>
      <c r="C69">
        <v>1863</v>
      </c>
      <c r="D69">
        <v>1042</v>
      </c>
      <c r="E69">
        <v>0</v>
      </c>
      <c r="F69" t="s">
        <v>72</v>
      </c>
      <c r="G69" t="s">
        <v>48</v>
      </c>
      <c r="H69">
        <v>3</v>
      </c>
      <c r="I69">
        <v>3</v>
      </c>
      <c r="J69" t="s">
        <v>72</v>
      </c>
      <c r="K69" t="s">
        <v>49</v>
      </c>
      <c r="L69" t="s">
        <v>50</v>
      </c>
      <c r="M69" s="77" t="s">
        <v>9</v>
      </c>
      <c r="N69" t="s">
        <v>51</v>
      </c>
      <c r="O69">
        <v>5.36768652710682E-2</v>
      </c>
    </row>
    <row r="70" spans="1:15" x14ac:dyDescent="0.2">
      <c r="A70" t="s">
        <v>132</v>
      </c>
      <c r="B70" t="s">
        <v>72</v>
      </c>
      <c r="C70">
        <v>7010</v>
      </c>
      <c r="D70">
        <v>2278</v>
      </c>
      <c r="E70">
        <v>0</v>
      </c>
      <c r="F70" t="s">
        <v>72</v>
      </c>
      <c r="G70" t="s">
        <v>48</v>
      </c>
      <c r="H70">
        <v>0</v>
      </c>
      <c r="I70">
        <v>0</v>
      </c>
      <c r="J70" t="s">
        <v>72</v>
      </c>
      <c r="K70" t="s">
        <v>49</v>
      </c>
      <c r="L70" t="s">
        <v>50</v>
      </c>
      <c r="M70" s="77" t="s">
        <v>9</v>
      </c>
      <c r="N70" t="s">
        <v>51</v>
      </c>
      <c r="O70">
        <v>13.395149786019999</v>
      </c>
    </row>
    <row r="71" spans="1:15" x14ac:dyDescent="0.2">
      <c r="A71" t="s">
        <v>133</v>
      </c>
      <c r="B71" t="s">
        <v>72</v>
      </c>
      <c r="C71">
        <v>5539</v>
      </c>
      <c r="D71">
        <v>1641</v>
      </c>
      <c r="E71">
        <v>0</v>
      </c>
      <c r="F71" t="s">
        <v>72</v>
      </c>
      <c r="G71" t="s">
        <v>48</v>
      </c>
      <c r="H71">
        <v>3</v>
      </c>
      <c r="I71">
        <v>3</v>
      </c>
      <c r="J71" t="s">
        <v>72</v>
      </c>
      <c r="K71" t="s">
        <v>49</v>
      </c>
      <c r="L71" t="s">
        <v>50</v>
      </c>
      <c r="M71" s="77" t="s">
        <v>9</v>
      </c>
      <c r="N71" t="s">
        <v>51</v>
      </c>
      <c r="O71">
        <v>1.8053800324968401E-2</v>
      </c>
    </row>
    <row r="72" spans="1:15" x14ac:dyDescent="0.2">
      <c r="A72" t="s">
        <v>134</v>
      </c>
      <c r="B72" t="s">
        <v>72</v>
      </c>
      <c r="C72">
        <v>1830</v>
      </c>
      <c r="D72">
        <v>608</v>
      </c>
      <c r="E72">
        <v>0</v>
      </c>
      <c r="F72" t="s">
        <v>72</v>
      </c>
      <c r="G72" t="s">
        <v>48</v>
      </c>
      <c r="H72">
        <v>6</v>
      </c>
      <c r="I72">
        <v>6</v>
      </c>
      <c r="J72" t="s">
        <v>72</v>
      </c>
      <c r="K72" t="s">
        <v>97</v>
      </c>
      <c r="L72" t="s">
        <v>63</v>
      </c>
      <c r="M72" s="77" t="s">
        <v>12</v>
      </c>
      <c r="N72" t="s">
        <v>64</v>
      </c>
      <c r="O72">
        <v>5.4644808743169397E-2</v>
      </c>
    </row>
    <row r="73" spans="1:15" x14ac:dyDescent="0.2">
      <c r="A73" t="s">
        <v>135</v>
      </c>
      <c r="B73" t="s">
        <v>72</v>
      </c>
      <c r="C73">
        <v>3319</v>
      </c>
      <c r="D73">
        <v>1546</v>
      </c>
      <c r="E73">
        <v>0</v>
      </c>
      <c r="F73" t="s">
        <v>72</v>
      </c>
      <c r="G73" t="s">
        <v>48</v>
      </c>
      <c r="H73">
        <v>0</v>
      </c>
      <c r="I73">
        <v>0</v>
      </c>
      <c r="J73" t="s">
        <v>72</v>
      </c>
      <c r="K73" t="s">
        <v>49</v>
      </c>
      <c r="L73" t="s">
        <v>50</v>
      </c>
      <c r="M73" s="77" t="s">
        <v>9</v>
      </c>
      <c r="N73" t="s">
        <v>51</v>
      </c>
      <c r="O73">
        <v>3.0129557095510701E-2</v>
      </c>
    </row>
    <row r="74" spans="1:15" x14ac:dyDescent="0.2">
      <c r="A74" t="s">
        <v>136</v>
      </c>
      <c r="B74" t="s">
        <v>72</v>
      </c>
      <c r="C74">
        <v>2317</v>
      </c>
      <c r="D74">
        <v>986</v>
      </c>
      <c r="E74">
        <v>0</v>
      </c>
      <c r="F74" t="s">
        <v>72</v>
      </c>
      <c r="G74" t="s">
        <v>48</v>
      </c>
      <c r="H74">
        <v>8</v>
      </c>
      <c r="I74">
        <v>8</v>
      </c>
      <c r="J74" t="s">
        <v>72</v>
      </c>
      <c r="K74" t="s">
        <v>97</v>
      </c>
      <c r="L74" t="s">
        <v>137</v>
      </c>
      <c r="M74" s="77" t="s">
        <v>12</v>
      </c>
      <c r="N74" t="s">
        <v>138</v>
      </c>
      <c r="O74">
        <v>4.3159257660768197E-2</v>
      </c>
    </row>
    <row r="75" spans="1:15" x14ac:dyDescent="0.2">
      <c r="A75" t="s">
        <v>139</v>
      </c>
      <c r="B75" t="s">
        <v>72</v>
      </c>
      <c r="C75">
        <v>2190</v>
      </c>
      <c r="D75">
        <v>997</v>
      </c>
      <c r="E75">
        <v>0</v>
      </c>
      <c r="F75" t="s">
        <v>72</v>
      </c>
      <c r="G75" t="s">
        <v>48</v>
      </c>
      <c r="H75">
        <v>3</v>
      </c>
      <c r="I75">
        <v>3</v>
      </c>
      <c r="J75" t="s">
        <v>72</v>
      </c>
      <c r="K75" t="s">
        <v>49</v>
      </c>
      <c r="L75" t="s">
        <v>50</v>
      </c>
      <c r="M75" s="77" t="s">
        <v>9</v>
      </c>
      <c r="N75" t="s">
        <v>51</v>
      </c>
      <c r="O75">
        <v>1.3242009132420101</v>
      </c>
    </row>
    <row r="76" spans="1:15" x14ac:dyDescent="0.2">
      <c r="A76" t="s">
        <v>140</v>
      </c>
      <c r="B76" t="s">
        <v>72</v>
      </c>
      <c r="C76">
        <v>4162</v>
      </c>
      <c r="D76">
        <v>1989</v>
      </c>
      <c r="E76">
        <v>0</v>
      </c>
      <c r="F76" t="s">
        <v>72</v>
      </c>
      <c r="G76" t="s">
        <v>48</v>
      </c>
      <c r="H76">
        <v>17</v>
      </c>
      <c r="I76">
        <v>17</v>
      </c>
      <c r="J76" t="s">
        <v>72</v>
      </c>
      <c r="K76" t="s">
        <v>56</v>
      </c>
      <c r="L76" t="s">
        <v>84</v>
      </c>
      <c r="M76" s="77" t="s">
        <v>15</v>
      </c>
      <c r="N76" t="s">
        <v>85</v>
      </c>
      <c r="O76">
        <v>2.4026910139356102E-2</v>
      </c>
    </row>
    <row r="77" spans="1:15" x14ac:dyDescent="0.2">
      <c r="A77" t="s">
        <v>141</v>
      </c>
      <c r="B77" t="s">
        <v>72</v>
      </c>
      <c r="C77">
        <v>1602</v>
      </c>
      <c r="D77">
        <v>769</v>
      </c>
      <c r="E77">
        <v>0</v>
      </c>
      <c r="F77" t="s">
        <v>72</v>
      </c>
      <c r="G77" t="s">
        <v>48</v>
      </c>
      <c r="H77">
        <v>3</v>
      </c>
      <c r="I77">
        <v>3</v>
      </c>
      <c r="J77" t="s">
        <v>72</v>
      </c>
      <c r="K77" t="s">
        <v>49</v>
      </c>
      <c r="L77" t="s">
        <v>50</v>
      </c>
      <c r="M77" s="77" t="s">
        <v>9</v>
      </c>
      <c r="N77" t="s">
        <v>51</v>
      </c>
      <c r="O77">
        <v>6.2421972534332099E-2</v>
      </c>
    </row>
    <row r="78" spans="1:15" x14ac:dyDescent="0.2">
      <c r="A78" t="s">
        <v>142</v>
      </c>
      <c r="B78" t="s">
        <v>72</v>
      </c>
      <c r="C78">
        <v>3061</v>
      </c>
      <c r="D78">
        <v>1389</v>
      </c>
      <c r="E78">
        <v>0</v>
      </c>
      <c r="F78" t="s">
        <v>72</v>
      </c>
      <c r="G78" t="s">
        <v>48</v>
      </c>
      <c r="H78">
        <v>0</v>
      </c>
      <c r="I78">
        <v>0</v>
      </c>
      <c r="J78" t="s">
        <v>72</v>
      </c>
      <c r="K78" t="s">
        <v>49</v>
      </c>
      <c r="L78" t="s">
        <v>50</v>
      </c>
      <c r="M78" s="77" t="s">
        <v>9</v>
      </c>
      <c r="N78" t="s">
        <v>51</v>
      </c>
      <c r="O78">
        <v>3.2669062397909197E-2</v>
      </c>
    </row>
    <row r="79" spans="1:15" x14ac:dyDescent="0.2">
      <c r="A79" t="s">
        <v>143</v>
      </c>
      <c r="B79" t="s">
        <v>72</v>
      </c>
      <c r="C79">
        <v>625</v>
      </c>
      <c r="D79">
        <v>355</v>
      </c>
      <c r="E79">
        <v>0</v>
      </c>
      <c r="F79" t="s">
        <v>72</v>
      </c>
      <c r="G79" t="s">
        <v>48</v>
      </c>
      <c r="H79">
        <v>3</v>
      </c>
      <c r="I79">
        <v>3</v>
      </c>
      <c r="J79" t="s">
        <v>72</v>
      </c>
      <c r="K79" t="s">
        <v>49</v>
      </c>
      <c r="L79" t="s">
        <v>50</v>
      </c>
      <c r="M79" s="77" t="s">
        <v>9</v>
      </c>
      <c r="N79" t="s">
        <v>51</v>
      </c>
      <c r="O79">
        <v>0.16</v>
      </c>
    </row>
    <row r="80" spans="1:15" x14ac:dyDescent="0.2">
      <c r="A80" t="s">
        <v>144</v>
      </c>
      <c r="B80" t="s">
        <v>72</v>
      </c>
      <c r="C80">
        <v>3011</v>
      </c>
      <c r="D80">
        <v>1330</v>
      </c>
      <c r="E80">
        <v>0</v>
      </c>
      <c r="F80" t="s">
        <v>72</v>
      </c>
      <c r="G80" t="s">
        <v>48</v>
      </c>
      <c r="H80">
        <v>3</v>
      </c>
      <c r="I80">
        <v>3</v>
      </c>
      <c r="J80" t="s">
        <v>72</v>
      </c>
      <c r="K80" t="s">
        <v>49</v>
      </c>
      <c r="L80" t="s">
        <v>50</v>
      </c>
      <c r="M80" s="77" t="s">
        <v>9</v>
      </c>
      <c r="N80" t="s">
        <v>51</v>
      </c>
      <c r="O80">
        <v>6.60909996678844</v>
      </c>
    </row>
    <row r="81" spans="15:15" x14ac:dyDescent="0.2">
      <c r="O81">
        <f>AVERAGE(O15:O80)</f>
        <v>2.3311036869899482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4356-1D0E-D643-B135-C48E4B571E84}">
  <dimension ref="B1:L34"/>
  <sheetViews>
    <sheetView workbookViewId="0">
      <selection activeCell="I39" sqref="I39"/>
    </sheetView>
  </sheetViews>
  <sheetFormatPr baseColWidth="10" defaultRowHeight="16" x14ac:dyDescent="0.2"/>
  <cols>
    <col min="2" max="2" width="15.83203125" customWidth="1"/>
    <col min="3" max="3" width="38.83203125" customWidth="1"/>
    <col min="7" max="7" width="6.1640625" customWidth="1"/>
    <col min="9" max="10" width="18.6640625" customWidth="1"/>
    <col min="11" max="11" width="14" customWidth="1"/>
    <col min="252" max="252" width="16.6640625" customWidth="1"/>
    <col min="253" max="253" width="38.83203125" customWidth="1"/>
    <col min="258" max="259" width="18.6640625" customWidth="1"/>
    <col min="260" max="260" width="14" customWidth="1"/>
    <col min="265" max="265" width="15" customWidth="1"/>
    <col min="508" max="508" width="16.6640625" customWidth="1"/>
    <col min="509" max="509" width="38.83203125" customWidth="1"/>
    <col min="514" max="515" width="18.6640625" customWidth="1"/>
    <col min="516" max="516" width="14" customWidth="1"/>
    <col min="521" max="521" width="15" customWidth="1"/>
    <col min="764" max="764" width="16.6640625" customWidth="1"/>
    <col min="765" max="765" width="38.83203125" customWidth="1"/>
    <col min="770" max="771" width="18.6640625" customWidth="1"/>
    <col min="772" max="772" width="14" customWidth="1"/>
    <col min="777" max="777" width="15" customWidth="1"/>
    <col min="1020" max="1020" width="16.6640625" customWidth="1"/>
    <col min="1021" max="1021" width="38.83203125" customWidth="1"/>
    <col min="1026" max="1027" width="18.6640625" customWidth="1"/>
    <col min="1028" max="1028" width="14" customWidth="1"/>
    <col min="1033" max="1033" width="15" customWidth="1"/>
    <col min="1276" max="1276" width="16.6640625" customWidth="1"/>
    <col min="1277" max="1277" width="38.83203125" customWidth="1"/>
    <col min="1282" max="1283" width="18.6640625" customWidth="1"/>
    <col min="1284" max="1284" width="14" customWidth="1"/>
    <col min="1289" max="1289" width="15" customWidth="1"/>
    <col min="1532" max="1532" width="16.6640625" customWidth="1"/>
    <col min="1533" max="1533" width="38.83203125" customWidth="1"/>
    <col min="1538" max="1539" width="18.6640625" customWidth="1"/>
    <col min="1540" max="1540" width="14" customWidth="1"/>
    <col min="1545" max="1545" width="15" customWidth="1"/>
    <col min="1788" max="1788" width="16.6640625" customWidth="1"/>
    <col min="1789" max="1789" width="38.83203125" customWidth="1"/>
    <col min="1794" max="1795" width="18.6640625" customWidth="1"/>
    <col min="1796" max="1796" width="14" customWidth="1"/>
    <col min="1801" max="1801" width="15" customWidth="1"/>
    <col min="2044" max="2044" width="16.6640625" customWidth="1"/>
    <col min="2045" max="2045" width="38.83203125" customWidth="1"/>
    <col min="2050" max="2051" width="18.6640625" customWidth="1"/>
    <col min="2052" max="2052" width="14" customWidth="1"/>
    <col min="2057" max="2057" width="15" customWidth="1"/>
    <col min="2300" max="2300" width="16.6640625" customWidth="1"/>
    <col min="2301" max="2301" width="38.83203125" customWidth="1"/>
    <col min="2306" max="2307" width="18.6640625" customWidth="1"/>
    <col min="2308" max="2308" width="14" customWidth="1"/>
    <col min="2313" max="2313" width="15" customWidth="1"/>
    <col min="2556" max="2556" width="16.6640625" customWidth="1"/>
    <col min="2557" max="2557" width="38.83203125" customWidth="1"/>
    <col min="2562" max="2563" width="18.6640625" customWidth="1"/>
    <col min="2564" max="2564" width="14" customWidth="1"/>
    <col min="2569" max="2569" width="15" customWidth="1"/>
    <col min="2812" max="2812" width="16.6640625" customWidth="1"/>
    <col min="2813" max="2813" width="38.83203125" customWidth="1"/>
    <col min="2818" max="2819" width="18.6640625" customWidth="1"/>
    <col min="2820" max="2820" width="14" customWidth="1"/>
    <col min="2825" max="2825" width="15" customWidth="1"/>
    <col min="3068" max="3068" width="16.6640625" customWidth="1"/>
    <col min="3069" max="3069" width="38.83203125" customWidth="1"/>
    <col min="3074" max="3075" width="18.6640625" customWidth="1"/>
    <col min="3076" max="3076" width="14" customWidth="1"/>
    <col min="3081" max="3081" width="15" customWidth="1"/>
    <col min="3324" max="3324" width="16.6640625" customWidth="1"/>
    <col min="3325" max="3325" width="38.83203125" customWidth="1"/>
    <col min="3330" max="3331" width="18.6640625" customWidth="1"/>
    <col min="3332" max="3332" width="14" customWidth="1"/>
    <col min="3337" max="3337" width="15" customWidth="1"/>
    <col min="3580" max="3580" width="16.6640625" customWidth="1"/>
    <col min="3581" max="3581" width="38.83203125" customWidth="1"/>
    <col min="3586" max="3587" width="18.6640625" customWidth="1"/>
    <col min="3588" max="3588" width="14" customWidth="1"/>
    <col min="3593" max="3593" width="15" customWidth="1"/>
    <col min="3836" max="3836" width="16.6640625" customWidth="1"/>
    <col min="3837" max="3837" width="38.83203125" customWidth="1"/>
    <col min="3842" max="3843" width="18.6640625" customWidth="1"/>
    <col min="3844" max="3844" width="14" customWidth="1"/>
    <col min="3849" max="3849" width="15" customWidth="1"/>
    <col min="4092" max="4092" width="16.6640625" customWidth="1"/>
    <col min="4093" max="4093" width="38.83203125" customWidth="1"/>
    <col min="4098" max="4099" width="18.6640625" customWidth="1"/>
    <col min="4100" max="4100" width="14" customWidth="1"/>
    <col min="4105" max="4105" width="15" customWidth="1"/>
    <col min="4348" max="4348" width="16.6640625" customWidth="1"/>
    <col min="4349" max="4349" width="38.83203125" customWidth="1"/>
    <col min="4354" max="4355" width="18.6640625" customWidth="1"/>
    <col min="4356" max="4356" width="14" customWidth="1"/>
    <col min="4361" max="4361" width="15" customWidth="1"/>
    <col min="4604" max="4604" width="16.6640625" customWidth="1"/>
    <col min="4605" max="4605" width="38.83203125" customWidth="1"/>
    <col min="4610" max="4611" width="18.6640625" customWidth="1"/>
    <col min="4612" max="4612" width="14" customWidth="1"/>
    <col min="4617" max="4617" width="15" customWidth="1"/>
    <col min="4860" max="4860" width="16.6640625" customWidth="1"/>
    <col min="4861" max="4861" width="38.83203125" customWidth="1"/>
    <col min="4866" max="4867" width="18.6640625" customWidth="1"/>
    <col min="4868" max="4868" width="14" customWidth="1"/>
    <col min="4873" max="4873" width="15" customWidth="1"/>
    <col min="5116" max="5116" width="16.6640625" customWidth="1"/>
    <col min="5117" max="5117" width="38.83203125" customWidth="1"/>
    <col min="5122" max="5123" width="18.6640625" customWidth="1"/>
    <col min="5124" max="5124" width="14" customWidth="1"/>
    <col min="5129" max="5129" width="15" customWidth="1"/>
    <col min="5372" max="5372" width="16.6640625" customWidth="1"/>
    <col min="5373" max="5373" width="38.83203125" customWidth="1"/>
    <col min="5378" max="5379" width="18.6640625" customWidth="1"/>
    <col min="5380" max="5380" width="14" customWidth="1"/>
    <col min="5385" max="5385" width="15" customWidth="1"/>
    <col min="5628" max="5628" width="16.6640625" customWidth="1"/>
    <col min="5629" max="5629" width="38.83203125" customWidth="1"/>
    <col min="5634" max="5635" width="18.6640625" customWidth="1"/>
    <col min="5636" max="5636" width="14" customWidth="1"/>
    <col min="5641" max="5641" width="15" customWidth="1"/>
    <col min="5884" max="5884" width="16.6640625" customWidth="1"/>
    <col min="5885" max="5885" width="38.83203125" customWidth="1"/>
    <col min="5890" max="5891" width="18.6640625" customWidth="1"/>
    <col min="5892" max="5892" width="14" customWidth="1"/>
    <col min="5897" max="5897" width="15" customWidth="1"/>
    <col min="6140" max="6140" width="16.6640625" customWidth="1"/>
    <col min="6141" max="6141" width="38.83203125" customWidth="1"/>
    <col min="6146" max="6147" width="18.6640625" customWidth="1"/>
    <col min="6148" max="6148" width="14" customWidth="1"/>
    <col min="6153" max="6153" width="15" customWidth="1"/>
    <col min="6396" max="6396" width="16.6640625" customWidth="1"/>
    <col min="6397" max="6397" width="38.83203125" customWidth="1"/>
    <col min="6402" max="6403" width="18.6640625" customWidth="1"/>
    <col min="6404" max="6404" width="14" customWidth="1"/>
    <col min="6409" max="6409" width="15" customWidth="1"/>
    <col min="6652" max="6652" width="16.6640625" customWidth="1"/>
    <col min="6653" max="6653" width="38.83203125" customWidth="1"/>
    <col min="6658" max="6659" width="18.6640625" customWidth="1"/>
    <col min="6660" max="6660" width="14" customWidth="1"/>
    <col min="6665" max="6665" width="15" customWidth="1"/>
    <col min="6908" max="6908" width="16.6640625" customWidth="1"/>
    <col min="6909" max="6909" width="38.83203125" customWidth="1"/>
    <col min="6914" max="6915" width="18.6640625" customWidth="1"/>
    <col min="6916" max="6916" width="14" customWidth="1"/>
    <col min="6921" max="6921" width="15" customWidth="1"/>
    <col min="7164" max="7164" width="16.6640625" customWidth="1"/>
    <col min="7165" max="7165" width="38.83203125" customWidth="1"/>
    <col min="7170" max="7171" width="18.6640625" customWidth="1"/>
    <col min="7172" max="7172" width="14" customWidth="1"/>
    <col min="7177" max="7177" width="15" customWidth="1"/>
    <col min="7420" max="7420" width="16.6640625" customWidth="1"/>
    <col min="7421" max="7421" width="38.83203125" customWidth="1"/>
    <col min="7426" max="7427" width="18.6640625" customWidth="1"/>
    <col min="7428" max="7428" width="14" customWidth="1"/>
    <col min="7433" max="7433" width="15" customWidth="1"/>
    <col min="7676" max="7676" width="16.6640625" customWidth="1"/>
    <col min="7677" max="7677" width="38.83203125" customWidth="1"/>
    <col min="7682" max="7683" width="18.6640625" customWidth="1"/>
    <col min="7684" max="7684" width="14" customWidth="1"/>
    <col min="7689" max="7689" width="15" customWidth="1"/>
    <col min="7932" max="7932" width="16.6640625" customWidth="1"/>
    <col min="7933" max="7933" width="38.83203125" customWidth="1"/>
    <col min="7938" max="7939" width="18.6640625" customWidth="1"/>
    <col min="7940" max="7940" width="14" customWidth="1"/>
    <col min="7945" max="7945" width="15" customWidth="1"/>
    <col min="8188" max="8188" width="16.6640625" customWidth="1"/>
    <col min="8189" max="8189" width="38.83203125" customWidth="1"/>
    <col min="8194" max="8195" width="18.6640625" customWidth="1"/>
    <col min="8196" max="8196" width="14" customWidth="1"/>
    <col min="8201" max="8201" width="15" customWidth="1"/>
    <col min="8444" max="8444" width="16.6640625" customWidth="1"/>
    <col min="8445" max="8445" width="38.83203125" customWidth="1"/>
    <col min="8450" max="8451" width="18.6640625" customWidth="1"/>
    <col min="8452" max="8452" width="14" customWidth="1"/>
    <col min="8457" max="8457" width="15" customWidth="1"/>
    <col min="8700" max="8700" width="16.6640625" customWidth="1"/>
    <col min="8701" max="8701" width="38.83203125" customWidth="1"/>
    <col min="8706" max="8707" width="18.6640625" customWidth="1"/>
    <col min="8708" max="8708" width="14" customWidth="1"/>
    <col min="8713" max="8713" width="15" customWidth="1"/>
    <col min="8956" max="8956" width="16.6640625" customWidth="1"/>
    <col min="8957" max="8957" width="38.83203125" customWidth="1"/>
    <col min="8962" max="8963" width="18.6640625" customWidth="1"/>
    <col min="8964" max="8964" width="14" customWidth="1"/>
    <col min="8969" max="8969" width="15" customWidth="1"/>
    <col min="9212" max="9212" width="16.6640625" customWidth="1"/>
    <col min="9213" max="9213" width="38.83203125" customWidth="1"/>
    <col min="9218" max="9219" width="18.6640625" customWidth="1"/>
    <col min="9220" max="9220" width="14" customWidth="1"/>
    <col min="9225" max="9225" width="15" customWidth="1"/>
    <col min="9468" max="9468" width="16.6640625" customWidth="1"/>
    <col min="9469" max="9469" width="38.83203125" customWidth="1"/>
    <col min="9474" max="9475" width="18.6640625" customWidth="1"/>
    <col min="9476" max="9476" width="14" customWidth="1"/>
    <col min="9481" max="9481" width="15" customWidth="1"/>
    <col min="9724" max="9724" width="16.6640625" customWidth="1"/>
    <col min="9725" max="9725" width="38.83203125" customWidth="1"/>
    <col min="9730" max="9731" width="18.6640625" customWidth="1"/>
    <col min="9732" max="9732" width="14" customWidth="1"/>
    <col min="9737" max="9737" width="15" customWidth="1"/>
    <col min="9980" max="9980" width="16.6640625" customWidth="1"/>
    <col min="9981" max="9981" width="38.83203125" customWidth="1"/>
    <col min="9986" max="9987" width="18.6640625" customWidth="1"/>
    <col min="9988" max="9988" width="14" customWidth="1"/>
    <col min="9993" max="9993" width="15" customWidth="1"/>
    <col min="10236" max="10236" width="16.6640625" customWidth="1"/>
    <col min="10237" max="10237" width="38.83203125" customWidth="1"/>
    <col min="10242" max="10243" width="18.6640625" customWidth="1"/>
    <col min="10244" max="10244" width="14" customWidth="1"/>
    <col min="10249" max="10249" width="15" customWidth="1"/>
    <col min="10492" max="10492" width="16.6640625" customWidth="1"/>
    <col min="10493" max="10493" width="38.83203125" customWidth="1"/>
    <col min="10498" max="10499" width="18.6640625" customWidth="1"/>
    <col min="10500" max="10500" width="14" customWidth="1"/>
    <col min="10505" max="10505" width="15" customWidth="1"/>
    <col min="10748" max="10748" width="16.6640625" customWidth="1"/>
    <col min="10749" max="10749" width="38.83203125" customWidth="1"/>
    <col min="10754" max="10755" width="18.6640625" customWidth="1"/>
    <col min="10756" max="10756" width="14" customWidth="1"/>
    <col min="10761" max="10761" width="15" customWidth="1"/>
    <col min="11004" max="11004" width="16.6640625" customWidth="1"/>
    <col min="11005" max="11005" width="38.83203125" customWidth="1"/>
    <col min="11010" max="11011" width="18.6640625" customWidth="1"/>
    <col min="11012" max="11012" width="14" customWidth="1"/>
    <col min="11017" max="11017" width="15" customWidth="1"/>
    <col min="11260" max="11260" width="16.6640625" customWidth="1"/>
    <col min="11261" max="11261" width="38.83203125" customWidth="1"/>
    <col min="11266" max="11267" width="18.6640625" customWidth="1"/>
    <col min="11268" max="11268" width="14" customWidth="1"/>
    <col min="11273" max="11273" width="15" customWidth="1"/>
    <col min="11516" max="11516" width="16.6640625" customWidth="1"/>
    <col min="11517" max="11517" width="38.83203125" customWidth="1"/>
    <col min="11522" max="11523" width="18.6640625" customWidth="1"/>
    <col min="11524" max="11524" width="14" customWidth="1"/>
    <col min="11529" max="11529" width="15" customWidth="1"/>
    <col min="11772" max="11772" width="16.6640625" customWidth="1"/>
    <col min="11773" max="11773" width="38.83203125" customWidth="1"/>
    <col min="11778" max="11779" width="18.6640625" customWidth="1"/>
    <col min="11780" max="11780" width="14" customWidth="1"/>
    <col min="11785" max="11785" width="15" customWidth="1"/>
    <col min="12028" max="12028" width="16.6640625" customWidth="1"/>
    <col min="12029" max="12029" width="38.83203125" customWidth="1"/>
    <col min="12034" max="12035" width="18.6640625" customWidth="1"/>
    <col min="12036" max="12036" width="14" customWidth="1"/>
    <col min="12041" max="12041" width="15" customWidth="1"/>
    <col min="12284" max="12284" width="16.6640625" customWidth="1"/>
    <col min="12285" max="12285" width="38.83203125" customWidth="1"/>
    <col min="12290" max="12291" width="18.6640625" customWidth="1"/>
    <col min="12292" max="12292" width="14" customWidth="1"/>
    <col min="12297" max="12297" width="15" customWidth="1"/>
    <col min="12540" max="12540" width="16.6640625" customWidth="1"/>
    <col min="12541" max="12541" width="38.83203125" customWidth="1"/>
    <col min="12546" max="12547" width="18.6640625" customWidth="1"/>
    <col min="12548" max="12548" width="14" customWidth="1"/>
    <col min="12553" max="12553" width="15" customWidth="1"/>
    <col min="12796" max="12796" width="16.6640625" customWidth="1"/>
    <col min="12797" max="12797" width="38.83203125" customWidth="1"/>
    <col min="12802" max="12803" width="18.6640625" customWidth="1"/>
    <col min="12804" max="12804" width="14" customWidth="1"/>
    <col min="12809" max="12809" width="15" customWidth="1"/>
    <col min="13052" max="13052" width="16.6640625" customWidth="1"/>
    <col min="13053" max="13053" width="38.83203125" customWidth="1"/>
    <col min="13058" max="13059" width="18.6640625" customWidth="1"/>
    <col min="13060" max="13060" width="14" customWidth="1"/>
    <col min="13065" max="13065" width="15" customWidth="1"/>
    <col min="13308" max="13308" width="16.6640625" customWidth="1"/>
    <col min="13309" max="13309" width="38.83203125" customWidth="1"/>
    <col min="13314" max="13315" width="18.6640625" customWidth="1"/>
    <col min="13316" max="13316" width="14" customWidth="1"/>
    <col min="13321" max="13321" width="15" customWidth="1"/>
    <col min="13564" max="13564" width="16.6640625" customWidth="1"/>
    <col min="13565" max="13565" width="38.83203125" customWidth="1"/>
    <col min="13570" max="13571" width="18.6640625" customWidth="1"/>
    <col min="13572" max="13572" width="14" customWidth="1"/>
    <col min="13577" max="13577" width="15" customWidth="1"/>
    <col min="13820" max="13820" width="16.6640625" customWidth="1"/>
    <col min="13821" max="13821" width="38.83203125" customWidth="1"/>
    <col min="13826" max="13827" width="18.6640625" customWidth="1"/>
    <col min="13828" max="13828" width="14" customWidth="1"/>
    <col min="13833" max="13833" width="15" customWidth="1"/>
    <col min="14076" max="14076" width="16.6640625" customWidth="1"/>
    <col min="14077" max="14077" width="38.83203125" customWidth="1"/>
    <col min="14082" max="14083" width="18.6640625" customWidth="1"/>
    <col min="14084" max="14084" width="14" customWidth="1"/>
    <col min="14089" max="14089" width="15" customWidth="1"/>
    <col min="14332" max="14332" width="16.6640625" customWidth="1"/>
    <col min="14333" max="14333" width="38.83203125" customWidth="1"/>
    <col min="14338" max="14339" width="18.6640625" customWidth="1"/>
    <col min="14340" max="14340" width="14" customWidth="1"/>
    <col min="14345" max="14345" width="15" customWidth="1"/>
    <col min="14588" max="14588" width="16.6640625" customWidth="1"/>
    <col min="14589" max="14589" width="38.83203125" customWidth="1"/>
    <col min="14594" max="14595" width="18.6640625" customWidth="1"/>
    <col min="14596" max="14596" width="14" customWidth="1"/>
    <col min="14601" max="14601" width="15" customWidth="1"/>
    <col min="14844" max="14844" width="16.6640625" customWidth="1"/>
    <col min="14845" max="14845" width="38.83203125" customWidth="1"/>
    <col min="14850" max="14851" width="18.6640625" customWidth="1"/>
    <col min="14852" max="14852" width="14" customWidth="1"/>
    <col min="14857" max="14857" width="15" customWidth="1"/>
    <col min="15100" max="15100" width="16.6640625" customWidth="1"/>
    <col min="15101" max="15101" width="38.83203125" customWidth="1"/>
    <col min="15106" max="15107" width="18.6640625" customWidth="1"/>
    <col min="15108" max="15108" width="14" customWidth="1"/>
    <col min="15113" max="15113" width="15" customWidth="1"/>
    <col min="15356" max="15356" width="16.6640625" customWidth="1"/>
    <col min="15357" max="15357" width="38.83203125" customWidth="1"/>
    <col min="15362" max="15363" width="18.6640625" customWidth="1"/>
    <col min="15364" max="15364" width="14" customWidth="1"/>
    <col min="15369" max="15369" width="15" customWidth="1"/>
    <col min="15612" max="15612" width="16.6640625" customWidth="1"/>
    <col min="15613" max="15613" width="38.83203125" customWidth="1"/>
    <col min="15618" max="15619" width="18.6640625" customWidth="1"/>
    <col min="15620" max="15620" width="14" customWidth="1"/>
    <col min="15625" max="15625" width="15" customWidth="1"/>
    <col min="15868" max="15868" width="16.6640625" customWidth="1"/>
    <col min="15869" max="15869" width="38.83203125" customWidth="1"/>
    <col min="15874" max="15875" width="18.6640625" customWidth="1"/>
    <col min="15876" max="15876" width="14" customWidth="1"/>
    <col min="15881" max="15881" width="15" customWidth="1"/>
    <col min="16124" max="16124" width="16.6640625" customWidth="1"/>
    <col min="16125" max="16125" width="38.83203125" customWidth="1"/>
    <col min="16130" max="16131" width="18.6640625" customWidth="1"/>
    <col min="16132" max="16132" width="14" customWidth="1"/>
    <col min="16137" max="16137" width="15" customWidth="1"/>
  </cols>
  <sheetData>
    <row r="1" spans="2:12" ht="17" thickBot="1" x14ac:dyDescent="0.25">
      <c r="B1" s="58" t="s">
        <v>28</v>
      </c>
      <c r="C1" s="57"/>
      <c r="D1" s="46" t="s">
        <v>0</v>
      </c>
      <c r="E1" s="46" t="s">
        <v>1</v>
      </c>
      <c r="F1" s="52" t="s">
        <v>2</v>
      </c>
      <c r="G1" s="54"/>
      <c r="H1" s="31"/>
      <c r="I1" s="32"/>
      <c r="J1" s="48" t="s">
        <v>0</v>
      </c>
      <c r="K1" s="48" t="s">
        <v>1</v>
      </c>
      <c r="L1" s="49" t="s">
        <v>2</v>
      </c>
    </row>
    <row r="2" spans="2:12" ht="17" thickBot="1" x14ac:dyDescent="0.25">
      <c r="D2" s="359" t="s">
        <v>23</v>
      </c>
      <c r="E2" s="360"/>
      <c r="F2" s="360"/>
      <c r="G2" s="54"/>
      <c r="H2" s="6"/>
      <c r="I2" s="1"/>
      <c r="J2" s="347" t="s">
        <v>24</v>
      </c>
      <c r="K2" s="348"/>
      <c r="L2" s="349"/>
    </row>
    <row r="3" spans="2:12" x14ac:dyDescent="0.2">
      <c r="B3" s="59" t="s">
        <v>6</v>
      </c>
      <c r="C3" s="60" t="s">
        <v>7</v>
      </c>
      <c r="D3" s="60" t="s">
        <v>8</v>
      </c>
      <c r="E3" s="60" t="s">
        <v>8</v>
      </c>
      <c r="F3" s="61" t="s">
        <v>8</v>
      </c>
      <c r="G3" s="1"/>
      <c r="H3" s="6"/>
      <c r="I3" s="1"/>
      <c r="J3" s="1"/>
      <c r="K3" s="1" t="s">
        <v>8</v>
      </c>
      <c r="L3" s="55" t="s">
        <v>8</v>
      </c>
    </row>
    <row r="4" spans="2:12" x14ac:dyDescent="0.2">
      <c r="B4" s="62">
        <v>0</v>
      </c>
      <c r="C4" s="63" t="s">
        <v>12</v>
      </c>
      <c r="D4" s="63">
        <v>372</v>
      </c>
      <c r="E4" s="63">
        <v>1218</v>
      </c>
      <c r="F4" s="64">
        <v>232</v>
      </c>
      <c r="G4" s="1"/>
      <c r="H4" s="6">
        <v>0</v>
      </c>
      <c r="I4" s="270" t="s">
        <v>12</v>
      </c>
      <c r="J4" s="271">
        <f>D4/3156*100</f>
        <v>11.787072243346007</v>
      </c>
      <c r="K4" s="270">
        <v>18.3</v>
      </c>
      <c r="L4" s="272">
        <v>6.7</v>
      </c>
    </row>
    <row r="5" spans="2:12" x14ac:dyDescent="0.2">
      <c r="B5" s="62">
        <v>1</v>
      </c>
      <c r="C5" s="63" t="s">
        <v>9</v>
      </c>
      <c r="D5" s="63">
        <v>318</v>
      </c>
      <c r="E5" s="63">
        <v>801</v>
      </c>
      <c r="F5" s="64">
        <v>191</v>
      </c>
      <c r="G5" s="1"/>
      <c r="H5" s="6">
        <v>1</v>
      </c>
      <c r="I5" s="1" t="s">
        <v>9</v>
      </c>
      <c r="J5" s="53">
        <f t="shared" ref="J5:J26" si="0">D5/3156*100</f>
        <v>10.076045627376425</v>
      </c>
      <c r="K5" s="1">
        <v>12</v>
      </c>
      <c r="L5" s="55">
        <v>5.5</v>
      </c>
    </row>
    <row r="6" spans="2:12" x14ac:dyDescent="0.2">
      <c r="B6" s="62">
        <v>2</v>
      </c>
      <c r="C6" s="63" t="s">
        <v>9</v>
      </c>
      <c r="D6" s="63">
        <v>564</v>
      </c>
      <c r="E6" s="63">
        <v>540</v>
      </c>
      <c r="F6" s="64">
        <v>140</v>
      </c>
      <c r="G6" s="1"/>
      <c r="H6" s="6">
        <v>2</v>
      </c>
      <c r="I6" s="1" t="s">
        <v>9</v>
      </c>
      <c r="J6" s="53">
        <f t="shared" si="0"/>
        <v>17.870722433460077</v>
      </c>
      <c r="K6" s="1">
        <v>8.1</v>
      </c>
      <c r="L6" s="55">
        <v>4</v>
      </c>
    </row>
    <row r="7" spans="2:12" x14ac:dyDescent="0.2">
      <c r="B7" s="62">
        <v>3</v>
      </c>
      <c r="C7" s="63" t="s">
        <v>29</v>
      </c>
      <c r="D7" s="63">
        <v>69</v>
      </c>
      <c r="E7" s="63">
        <v>471</v>
      </c>
      <c r="F7" s="64">
        <v>675</v>
      </c>
      <c r="G7" s="1"/>
      <c r="H7" s="6">
        <v>3</v>
      </c>
      <c r="I7" s="1" t="s">
        <v>29</v>
      </c>
      <c r="J7" s="53">
        <f t="shared" si="0"/>
        <v>2.1863117870722433</v>
      </c>
      <c r="K7" s="1">
        <v>7.1</v>
      </c>
      <c r="L7" s="55">
        <v>19.5</v>
      </c>
    </row>
    <row r="8" spans="2:12" x14ac:dyDescent="0.2">
      <c r="B8" s="62">
        <v>4</v>
      </c>
      <c r="C8" s="63" t="s">
        <v>13</v>
      </c>
      <c r="D8" s="63">
        <v>309</v>
      </c>
      <c r="E8" s="63">
        <v>293</v>
      </c>
      <c r="F8" s="64">
        <v>459</v>
      </c>
      <c r="G8" s="1"/>
      <c r="H8" s="6">
        <v>4</v>
      </c>
      <c r="I8" s="1" t="s">
        <v>13</v>
      </c>
      <c r="J8" s="53">
        <f t="shared" si="0"/>
        <v>9.7908745247148286</v>
      </c>
      <c r="K8" s="1">
        <v>4.4000000000000004</v>
      </c>
      <c r="L8" s="55">
        <v>13.3</v>
      </c>
    </row>
    <row r="9" spans="2:12" x14ac:dyDescent="0.2">
      <c r="B9" s="62">
        <v>5</v>
      </c>
      <c r="C9" s="63" t="s">
        <v>10</v>
      </c>
      <c r="D9" s="63">
        <v>226</v>
      </c>
      <c r="E9" s="63">
        <v>506</v>
      </c>
      <c r="F9" s="64">
        <v>171</v>
      </c>
      <c r="G9" s="1"/>
      <c r="H9" s="273">
        <v>5</v>
      </c>
      <c r="I9" s="274" t="s">
        <v>10</v>
      </c>
      <c r="J9" s="275">
        <f t="shared" si="0"/>
        <v>7.1609632446134341</v>
      </c>
      <c r="K9" s="274">
        <v>7.6</v>
      </c>
      <c r="L9" s="276">
        <v>4.9000000000000004</v>
      </c>
    </row>
    <row r="10" spans="2:12" x14ac:dyDescent="0.2">
      <c r="B10" s="62">
        <v>6</v>
      </c>
      <c r="C10" s="63" t="s">
        <v>11</v>
      </c>
      <c r="D10" s="63">
        <v>152</v>
      </c>
      <c r="E10" s="63">
        <v>487</v>
      </c>
      <c r="F10" s="64">
        <v>86</v>
      </c>
      <c r="G10" s="1"/>
      <c r="H10" s="6">
        <v>6</v>
      </c>
      <c r="I10" s="1" t="s">
        <v>11</v>
      </c>
      <c r="J10" s="53">
        <f t="shared" si="0"/>
        <v>4.8162230671736372</v>
      </c>
      <c r="K10" s="1">
        <v>7.3</v>
      </c>
      <c r="L10" s="55">
        <v>2.5</v>
      </c>
    </row>
    <row r="11" spans="2:12" x14ac:dyDescent="0.2">
      <c r="B11" s="62">
        <v>7</v>
      </c>
      <c r="C11" s="63" t="s">
        <v>12</v>
      </c>
      <c r="D11" s="63">
        <v>106</v>
      </c>
      <c r="E11" s="63">
        <v>555</v>
      </c>
      <c r="F11" s="64">
        <v>40</v>
      </c>
      <c r="G11" s="1"/>
      <c r="H11" s="6">
        <v>7</v>
      </c>
      <c r="I11" s="270" t="s">
        <v>12</v>
      </c>
      <c r="J11" s="271">
        <f t="shared" si="0"/>
        <v>3.3586818757921417</v>
      </c>
      <c r="K11" s="270">
        <v>8.3000000000000007</v>
      </c>
      <c r="L11" s="55">
        <v>1.2</v>
      </c>
    </row>
    <row r="12" spans="2:12" x14ac:dyDescent="0.2">
      <c r="B12" s="62">
        <v>8</v>
      </c>
      <c r="C12" s="63" t="s">
        <v>29</v>
      </c>
      <c r="D12" s="63">
        <v>35</v>
      </c>
      <c r="E12" s="63">
        <v>224</v>
      </c>
      <c r="F12" s="64">
        <v>387</v>
      </c>
      <c r="G12" s="1"/>
      <c r="H12" s="6">
        <v>8</v>
      </c>
      <c r="I12" s="1" t="s">
        <v>29</v>
      </c>
      <c r="J12" s="53">
        <f t="shared" si="0"/>
        <v>1.1089987325728772</v>
      </c>
      <c r="K12" s="1">
        <v>3.4</v>
      </c>
      <c r="L12" s="55">
        <v>11.2</v>
      </c>
    </row>
    <row r="13" spans="2:12" x14ac:dyDescent="0.2">
      <c r="B13" s="62">
        <v>9</v>
      </c>
      <c r="C13" s="63" t="s">
        <v>11</v>
      </c>
      <c r="D13" s="63">
        <v>259</v>
      </c>
      <c r="E13" s="63">
        <v>353</v>
      </c>
      <c r="F13" s="64">
        <v>32</v>
      </c>
      <c r="G13" s="1"/>
      <c r="H13" s="6">
        <v>9</v>
      </c>
      <c r="I13" s="1" t="s">
        <v>11</v>
      </c>
      <c r="J13" s="53">
        <f t="shared" si="0"/>
        <v>8.2065906210392914</v>
      </c>
      <c r="K13" s="1">
        <v>5.3</v>
      </c>
      <c r="L13" s="55">
        <v>0.9</v>
      </c>
    </row>
    <row r="14" spans="2:12" x14ac:dyDescent="0.2">
      <c r="B14" s="62">
        <v>10</v>
      </c>
      <c r="C14" s="63" t="s">
        <v>12</v>
      </c>
      <c r="D14" s="63">
        <v>249</v>
      </c>
      <c r="E14" s="63">
        <v>303</v>
      </c>
      <c r="F14" s="64">
        <v>76</v>
      </c>
      <c r="G14" s="1"/>
      <c r="H14" s="6">
        <v>10</v>
      </c>
      <c r="I14" s="270" t="s">
        <v>12</v>
      </c>
      <c r="J14" s="271">
        <f t="shared" si="0"/>
        <v>7.8897338403041823</v>
      </c>
      <c r="K14" s="270">
        <v>4.5999999999999996</v>
      </c>
      <c r="L14" s="55">
        <v>2.2000000000000002</v>
      </c>
    </row>
    <row r="15" spans="2:12" x14ac:dyDescent="0.2">
      <c r="B15" s="62">
        <v>11</v>
      </c>
      <c r="C15" s="63" t="s">
        <v>30</v>
      </c>
      <c r="D15" s="63">
        <v>55</v>
      </c>
      <c r="E15" s="63">
        <v>123</v>
      </c>
      <c r="F15" s="64">
        <v>409</v>
      </c>
      <c r="G15" s="1"/>
      <c r="H15" s="6">
        <v>11</v>
      </c>
      <c r="I15" s="1" t="s">
        <v>30</v>
      </c>
      <c r="J15" s="53">
        <f t="shared" si="0"/>
        <v>1.7427122940430924</v>
      </c>
      <c r="K15" s="1">
        <v>1.8</v>
      </c>
      <c r="L15" s="55">
        <v>11.8</v>
      </c>
    </row>
    <row r="16" spans="2:12" x14ac:dyDescent="0.2">
      <c r="B16" s="62">
        <v>12</v>
      </c>
      <c r="C16" s="63" t="s">
        <v>14</v>
      </c>
      <c r="D16" s="63">
        <v>14</v>
      </c>
      <c r="E16" s="63">
        <v>47</v>
      </c>
      <c r="F16" s="64">
        <v>325</v>
      </c>
      <c r="G16" s="1"/>
      <c r="H16" s="6">
        <v>12</v>
      </c>
      <c r="I16" s="1" t="s">
        <v>14</v>
      </c>
      <c r="J16" s="53">
        <f t="shared" si="0"/>
        <v>0.4435994930291508</v>
      </c>
      <c r="K16" s="1">
        <v>0.7</v>
      </c>
      <c r="L16" s="55">
        <v>9.4</v>
      </c>
    </row>
    <row r="17" spans="2:12" x14ac:dyDescent="0.2">
      <c r="B17" s="62">
        <v>13</v>
      </c>
      <c r="C17" s="63" t="s">
        <v>9</v>
      </c>
      <c r="D17" s="63">
        <v>173</v>
      </c>
      <c r="E17" s="63">
        <v>162</v>
      </c>
      <c r="F17" s="64">
        <v>41</v>
      </c>
      <c r="G17" s="1"/>
      <c r="H17" s="6">
        <v>13</v>
      </c>
      <c r="I17" s="1" t="s">
        <v>9</v>
      </c>
      <c r="J17" s="53">
        <f t="shared" si="0"/>
        <v>5.4816223067173642</v>
      </c>
      <c r="K17" s="1">
        <v>2.4</v>
      </c>
      <c r="L17" s="55">
        <v>1.2</v>
      </c>
    </row>
    <row r="18" spans="2:12" x14ac:dyDescent="0.2">
      <c r="B18" s="62">
        <v>14</v>
      </c>
      <c r="C18" s="63" t="s">
        <v>9</v>
      </c>
      <c r="D18" s="63">
        <v>27</v>
      </c>
      <c r="E18" s="63">
        <v>169</v>
      </c>
      <c r="F18" s="64">
        <v>30</v>
      </c>
      <c r="G18" s="1"/>
      <c r="H18" s="6">
        <v>14</v>
      </c>
      <c r="I18" s="1" t="s">
        <v>9</v>
      </c>
      <c r="J18" s="53">
        <f t="shared" si="0"/>
        <v>0.85551330798479086</v>
      </c>
      <c r="K18" s="1">
        <v>2.5</v>
      </c>
      <c r="L18" s="55">
        <v>0.9</v>
      </c>
    </row>
    <row r="19" spans="2:12" x14ac:dyDescent="0.2">
      <c r="B19" s="62">
        <v>15</v>
      </c>
      <c r="C19" s="63" t="s">
        <v>12</v>
      </c>
      <c r="D19" s="63">
        <v>29</v>
      </c>
      <c r="E19" s="63">
        <v>119</v>
      </c>
      <c r="F19" s="64">
        <v>68</v>
      </c>
      <c r="G19" s="1"/>
      <c r="H19" s="6">
        <v>15</v>
      </c>
      <c r="I19" s="270" t="s">
        <v>12</v>
      </c>
      <c r="J19" s="271">
        <f t="shared" si="0"/>
        <v>0.91888466413181247</v>
      </c>
      <c r="K19" s="270">
        <v>1.8</v>
      </c>
      <c r="L19" s="272">
        <v>2</v>
      </c>
    </row>
    <row r="20" spans="2:12" x14ac:dyDescent="0.2">
      <c r="B20" s="62">
        <v>16</v>
      </c>
      <c r="C20" s="63" t="s">
        <v>31</v>
      </c>
      <c r="D20" s="63">
        <v>41</v>
      </c>
      <c r="E20" s="63">
        <v>58</v>
      </c>
      <c r="F20" s="64">
        <v>25</v>
      </c>
      <c r="G20" s="1"/>
      <c r="H20" s="6">
        <v>16</v>
      </c>
      <c r="I20" s="1" t="s">
        <v>31</v>
      </c>
      <c r="J20" s="53">
        <f t="shared" si="0"/>
        <v>1.2991128010139417</v>
      </c>
      <c r="K20" s="1">
        <v>0.9</v>
      </c>
      <c r="L20" s="55">
        <v>0.7</v>
      </c>
    </row>
    <row r="21" spans="2:12" x14ac:dyDescent="0.2">
      <c r="B21" s="62">
        <v>17</v>
      </c>
      <c r="C21" s="63" t="s">
        <v>16</v>
      </c>
      <c r="D21" s="63">
        <v>68</v>
      </c>
      <c r="E21" s="63">
        <v>31</v>
      </c>
      <c r="F21" s="64">
        <v>14</v>
      </c>
      <c r="G21" s="1"/>
      <c r="H21" s="6">
        <v>17</v>
      </c>
      <c r="I21" s="1" t="s">
        <v>16</v>
      </c>
      <c r="J21" s="53">
        <f t="shared" si="0"/>
        <v>2.1546261089987326</v>
      </c>
      <c r="K21" s="1">
        <v>0.5</v>
      </c>
      <c r="L21" s="55">
        <v>0.4</v>
      </c>
    </row>
    <row r="22" spans="2:12" x14ac:dyDescent="0.2">
      <c r="B22" s="62">
        <v>18</v>
      </c>
      <c r="C22" s="63" t="s">
        <v>12</v>
      </c>
      <c r="D22" s="63">
        <v>35</v>
      </c>
      <c r="E22" s="63">
        <v>43</v>
      </c>
      <c r="F22" s="64">
        <v>25</v>
      </c>
      <c r="G22" s="1"/>
      <c r="H22" s="6">
        <v>18</v>
      </c>
      <c r="I22" s="270" t="s">
        <v>12</v>
      </c>
      <c r="J22" s="271">
        <f t="shared" si="0"/>
        <v>1.1089987325728772</v>
      </c>
      <c r="K22" s="270">
        <v>0.6</v>
      </c>
      <c r="L22" s="272">
        <v>0.7</v>
      </c>
    </row>
    <row r="23" spans="2:12" x14ac:dyDescent="0.2">
      <c r="B23" s="62">
        <v>19</v>
      </c>
      <c r="C23" s="63" t="s">
        <v>12</v>
      </c>
      <c r="D23" s="63">
        <v>7</v>
      </c>
      <c r="E23" s="63">
        <v>71</v>
      </c>
      <c r="F23" s="64">
        <v>1</v>
      </c>
      <c r="G23" s="1"/>
      <c r="H23" s="6">
        <v>19</v>
      </c>
      <c r="I23" s="270" t="s">
        <v>12</v>
      </c>
      <c r="J23" s="271">
        <f t="shared" si="0"/>
        <v>0.2217997465145754</v>
      </c>
      <c r="K23" s="270">
        <v>1.1000000000000001</v>
      </c>
      <c r="L23" s="272">
        <v>0</v>
      </c>
    </row>
    <row r="24" spans="2:12" x14ac:dyDescent="0.2">
      <c r="B24" s="62">
        <v>20</v>
      </c>
      <c r="C24" s="63" t="s">
        <v>29</v>
      </c>
      <c r="D24" s="63">
        <v>5</v>
      </c>
      <c r="E24" s="63">
        <v>54</v>
      </c>
      <c r="F24" s="64">
        <v>18</v>
      </c>
      <c r="G24" s="1"/>
      <c r="H24" s="6">
        <v>20</v>
      </c>
      <c r="I24" s="1" t="s">
        <v>29</v>
      </c>
      <c r="J24" s="53">
        <f t="shared" si="0"/>
        <v>0.15842839036755385</v>
      </c>
      <c r="K24" s="1">
        <v>0.8</v>
      </c>
      <c r="L24" s="55">
        <v>0.5</v>
      </c>
    </row>
    <row r="25" spans="2:12" x14ac:dyDescent="0.2">
      <c r="B25" s="62">
        <v>21</v>
      </c>
      <c r="C25" s="63" t="s">
        <v>12</v>
      </c>
      <c r="D25" s="63">
        <v>43</v>
      </c>
      <c r="E25" s="63">
        <v>15</v>
      </c>
      <c r="F25" s="64">
        <v>9</v>
      </c>
      <c r="G25" s="1"/>
      <c r="H25" s="6">
        <v>21</v>
      </c>
      <c r="I25" s="270" t="s">
        <v>12</v>
      </c>
      <c r="J25" s="271">
        <f t="shared" si="0"/>
        <v>1.3624841571609634</v>
      </c>
      <c r="K25" s="270">
        <v>0.2</v>
      </c>
      <c r="L25" s="272">
        <v>0.3</v>
      </c>
    </row>
    <row r="26" spans="2:12" x14ac:dyDescent="0.2">
      <c r="B26" s="62">
        <v>22</v>
      </c>
      <c r="C26" s="63" t="s">
        <v>32</v>
      </c>
      <c r="D26" s="63">
        <v>0</v>
      </c>
      <c r="E26" s="63">
        <v>14</v>
      </c>
      <c r="F26" s="64">
        <v>9</v>
      </c>
      <c r="G26" s="1"/>
      <c r="H26" s="6">
        <v>22</v>
      </c>
      <c r="I26" s="1" t="s">
        <v>32</v>
      </c>
      <c r="J26" s="53">
        <f t="shared" si="0"/>
        <v>0</v>
      </c>
      <c r="K26" s="1">
        <v>0.2</v>
      </c>
      <c r="L26" s="55">
        <v>0.3</v>
      </c>
    </row>
    <row r="27" spans="2:12" x14ac:dyDescent="0.2">
      <c r="B27" s="62"/>
      <c r="C27" s="63"/>
      <c r="D27" s="65">
        <f>SUM(D4:D26)</f>
        <v>3156</v>
      </c>
      <c r="E27" s="65">
        <f>SUM(E4:E26)</f>
        <v>6657</v>
      </c>
      <c r="F27" s="66">
        <f>SUM(F4:F26)</f>
        <v>3463</v>
      </c>
      <c r="G27" s="29"/>
      <c r="H27" s="6"/>
      <c r="I27" s="1"/>
      <c r="J27" s="1"/>
      <c r="K27" s="1"/>
      <c r="L27" s="55"/>
    </row>
    <row r="28" spans="2:12" ht="17" thickBot="1" x14ac:dyDescent="0.25">
      <c r="B28" s="67" t="s">
        <v>18</v>
      </c>
      <c r="C28" s="68"/>
      <c r="D28" s="68" t="s">
        <v>33</v>
      </c>
      <c r="E28" s="68" t="s">
        <v>33</v>
      </c>
      <c r="F28" s="69" t="s">
        <v>33</v>
      </c>
      <c r="G28" s="36"/>
      <c r="H28" s="21"/>
      <c r="I28" s="36"/>
      <c r="J28" s="36"/>
      <c r="K28" s="36"/>
      <c r="L28" s="56"/>
    </row>
    <row r="29" spans="2:12" ht="17" thickBot="1" x14ac:dyDescent="0.25"/>
    <row r="30" spans="2:12" x14ac:dyDescent="0.2">
      <c r="I30" s="31" t="s">
        <v>19</v>
      </c>
      <c r="J30" s="7">
        <f>J5+J6+J17+J18</f>
        <v>34.28390367553866</v>
      </c>
      <c r="K30" s="8">
        <f t="shared" ref="K30:L30" si="1">K5+K6+K17+K18</f>
        <v>25</v>
      </c>
      <c r="L30" s="9">
        <f t="shared" si="1"/>
        <v>11.6</v>
      </c>
    </row>
    <row r="31" spans="2:12" x14ac:dyDescent="0.2">
      <c r="I31" s="6" t="s">
        <v>3</v>
      </c>
      <c r="J31" s="70">
        <f>J9</f>
        <v>7.1609632446134341</v>
      </c>
      <c r="K31" s="12">
        <f>K9</f>
        <v>7.6</v>
      </c>
      <c r="L31" s="75">
        <f>L9</f>
        <v>4.9000000000000004</v>
      </c>
    </row>
    <row r="32" spans="2:12" x14ac:dyDescent="0.2">
      <c r="I32" s="6" t="s">
        <v>20</v>
      </c>
      <c r="J32" s="70">
        <f>J8</f>
        <v>9.7908745247148286</v>
      </c>
      <c r="K32" s="12">
        <f t="shared" ref="K32:L32" si="2">K8</f>
        <v>4.4000000000000004</v>
      </c>
      <c r="L32" s="13">
        <f t="shared" si="2"/>
        <v>13.3</v>
      </c>
    </row>
    <row r="33" spans="9:12" x14ac:dyDescent="0.2">
      <c r="I33" s="6" t="s">
        <v>21</v>
      </c>
      <c r="J33" s="70">
        <f>J10+J13</f>
        <v>13.022813688212928</v>
      </c>
      <c r="K33" s="12">
        <f t="shared" ref="K33:L33" si="3">K10+K13</f>
        <v>12.6</v>
      </c>
      <c r="L33" s="75">
        <f t="shared" si="3"/>
        <v>3.4</v>
      </c>
    </row>
    <row r="34" spans="9:12" ht="17" thickBot="1" x14ac:dyDescent="0.25">
      <c r="I34" s="21" t="s">
        <v>22</v>
      </c>
      <c r="J34" s="71">
        <f>J4+J11+J14+J22+J23+J25</f>
        <v>25.728770595690751</v>
      </c>
      <c r="K34" s="24">
        <f t="shared" ref="K34:L34" si="4">K4+K11+K14+K22+K23+K25</f>
        <v>33.100000000000009</v>
      </c>
      <c r="L34" s="74">
        <f t="shared" si="4"/>
        <v>11.100000000000001</v>
      </c>
    </row>
  </sheetData>
  <mergeCells count="2">
    <mergeCell ref="D2:F2"/>
    <mergeCell ref="J2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57BA4-5BBF-5245-A73E-69A1BD0EF64B}">
  <dimension ref="A1:D272"/>
  <sheetViews>
    <sheetView workbookViewId="0">
      <selection activeCell="G15" sqref="G15"/>
    </sheetView>
  </sheetViews>
  <sheetFormatPr baseColWidth="10" defaultRowHeight="13" x14ac:dyDescent="0.15"/>
  <cols>
    <col min="1" max="1" width="12.1640625" style="216" customWidth="1"/>
    <col min="2" max="2" width="10.83203125" style="216"/>
    <col min="3" max="3" width="38.5" style="216" customWidth="1"/>
    <col min="4" max="4" width="18" style="217" customWidth="1"/>
    <col min="5" max="16384" width="10.83203125" style="217"/>
  </cols>
  <sheetData>
    <row r="1" spans="1:4" x14ac:dyDescent="0.15">
      <c r="A1" s="361" t="s">
        <v>3661</v>
      </c>
      <c r="B1" s="361"/>
      <c r="C1" s="361"/>
    </row>
    <row r="2" spans="1:4" x14ac:dyDescent="0.15">
      <c r="A2" s="216" t="s">
        <v>3662</v>
      </c>
      <c r="B2" s="216">
        <v>-1.379</v>
      </c>
      <c r="C2" s="216">
        <v>3.2000000000000003E-4</v>
      </c>
      <c r="D2" s="218"/>
    </row>
    <row r="3" spans="1:4" x14ac:dyDescent="0.15">
      <c r="A3" s="216" t="s">
        <v>3663</v>
      </c>
      <c r="B3" s="216">
        <v>-1.3520000000000001</v>
      </c>
      <c r="C3" s="216">
        <v>1.9E-3</v>
      </c>
      <c r="D3" s="218"/>
    </row>
    <row r="4" spans="1:4" x14ac:dyDescent="0.15">
      <c r="A4" s="216" t="s">
        <v>3664</v>
      </c>
      <c r="B4" s="216">
        <v>-1.29</v>
      </c>
      <c r="C4" s="216">
        <v>4.2000000000000002E-4</v>
      </c>
      <c r="D4" s="218"/>
    </row>
    <row r="5" spans="1:4" x14ac:dyDescent="0.15">
      <c r="A5" s="216" t="s">
        <v>3665</v>
      </c>
      <c r="B5" s="216">
        <v>-1.2410000000000001</v>
      </c>
      <c r="C5" s="216">
        <v>2.5000000000000001E-4</v>
      </c>
      <c r="D5" s="218"/>
    </row>
    <row r="6" spans="1:4" x14ac:dyDescent="0.15">
      <c r="A6" s="216" t="s">
        <v>3666</v>
      </c>
      <c r="B6" s="216">
        <v>-1.206</v>
      </c>
      <c r="C6" s="216">
        <v>5.0000000000000001E-3</v>
      </c>
      <c r="D6" s="218"/>
    </row>
    <row r="7" spans="1:4" x14ac:dyDescent="0.15">
      <c r="A7" s="216" t="s">
        <v>3667</v>
      </c>
      <c r="B7" s="216">
        <v>-1.161</v>
      </c>
      <c r="C7" s="216">
        <v>7.5000000000000002E-4</v>
      </c>
      <c r="D7" s="218"/>
    </row>
    <row r="8" spans="1:4" x14ac:dyDescent="0.15">
      <c r="A8" s="216" t="s">
        <v>3668</v>
      </c>
      <c r="B8" s="216">
        <v>-1.1599999999999999</v>
      </c>
      <c r="C8" s="216">
        <v>4.0000000000000002E-4</v>
      </c>
      <c r="D8" s="218"/>
    </row>
    <row r="9" spans="1:4" x14ac:dyDescent="0.15">
      <c r="A9" s="216" t="s">
        <v>3669</v>
      </c>
      <c r="B9" s="216">
        <v>-1.117</v>
      </c>
      <c r="C9" s="216">
        <v>1.9E-3</v>
      </c>
      <c r="D9" s="218"/>
    </row>
    <row r="10" spans="1:4" x14ac:dyDescent="0.15">
      <c r="A10" s="216" t="s">
        <v>3670</v>
      </c>
      <c r="B10" s="216">
        <v>-1.109</v>
      </c>
      <c r="C10" s="216">
        <v>1.6000000000000001E-3</v>
      </c>
      <c r="D10" s="218"/>
    </row>
    <row r="11" spans="1:4" x14ac:dyDescent="0.15">
      <c r="A11" s="216" t="s">
        <v>3671</v>
      </c>
      <c r="B11" s="216">
        <v>-1.1000000000000001</v>
      </c>
      <c r="C11" s="216">
        <v>2.3000000000000001E-4</v>
      </c>
      <c r="D11" s="218"/>
    </row>
    <row r="12" spans="1:4" x14ac:dyDescent="0.15">
      <c r="A12" s="216" t="s">
        <v>3672</v>
      </c>
      <c r="B12" s="216">
        <v>-1.095</v>
      </c>
      <c r="C12" s="216">
        <v>4.7000000000000002E-3</v>
      </c>
      <c r="D12" s="218"/>
    </row>
    <row r="13" spans="1:4" x14ac:dyDescent="0.15">
      <c r="A13" s="216" t="s">
        <v>3673</v>
      </c>
      <c r="B13" s="216">
        <v>-1.0940000000000001</v>
      </c>
      <c r="C13" s="216">
        <v>4.4999999999999997E-3</v>
      </c>
      <c r="D13" s="218"/>
    </row>
    <row r="14" spans="1:4" x14ac:dyDescent="0.15">
      <c r="A14" s="216" t="s">
        <v>3674</v>
      </c>
      <c r="B14" s="216">
        <v>-1.0920000000000001</v>
      </c>
      <c r="C14" s="216">
        <v>1.8E-3</v>
      </c>
      <c r="D14" s="218"/>
    </row>
    <row r="15" spans="1:4" x14ac:dyDescent="0.15">
      <c r="A15" s="216" t="s">
        <v>3675</v>
      </c>
      <c r="B15" s="216">
        <v>-1.091</v>
      </c>
      <c r="C15" s="216">
        <v>6.1000000000000004E-3</v>
      </c>
      <c r="D15" s="218"/>
    </row>
    <row r="16" spans="1:4" x14ac:dyDescent="0.15">
      <c r="A16" s="216" t="s">
        <v>3676</v>
      </c>
      <c r="B16" s="216">
        <v>-1.069</v>
      </c>
      <c r="C16" s="216">
        <v>1.9000000000000001E-4</v>
      </c>
      <c r="D16" s="218"/>
    </row>
    <row r="17" spans="1:4" x14ac:dyDescent="0.15">
      <c r="A17" s="216" t="s">
        <v>3677</v>
      </c>
      <c r="B17" s="216">
        <v>-1.0680000000000001</v>
      </c>
      <c r="C17" s="216">
        <v>5.5999999999999999E-3</v>
      </c>
      <c r="D17" s="218"/>
    </row>
    <row r="18" spans="1:4" x14ac:dyDescent="0.15">
      <c r="A18" s="216" t="s">
        <v>3678</v>
      </c>
      <c r="B18" s="216">
        <v>-1.044</v>
      </c>
      <c r="C18" s="216">
        <v>1.1E-4</v>
      </c>
      <c r="D18" s="218"/>
    </row>
    <row r="19" spans="1:4" x14ac:dyDescent="0.15">
      <c r="A19" s="216" t="s">
        <v>3679</v>
      </c>
      <c r="B19" s="216">
        <v>-1.02</v>
      </c>
      <c r="C19" s="216">
        <v>1.1000000000000001E-3</v>
      </c>
      <c r="D19" s="219" t="s">
        <v>3680</v>
      </c>
    </row>
    <row r="20" spans="1:4" x14ac:dyDescent="0.15">
      <c r="A20" s="216" t="s">
        <v>3681</v>
      </c>
      <c r="B20" s="216">
        <v>-1.0129999999999999</v>
      </c>
      <c r="C20" s="216">
        <v>1.6000000000000001E-3</v>
      </c>
      <c r="D20" s="218"/>
    </row>
    <row r="21" spans="1:4" x14ac:dyDescent="0.15">
      <c r="A21" s="216" t="s">
        <v>3682</v>
      </c>
      <c r="B21" s="216">
        <v>-0.99399999999999999</v>
      </c>
      <c r="C21" s="216">
        <v>1.2999999999999999E-3</v>
      </c>
      <c r="D21" s="218"/>
    </row>
    <row r="22" spans="1:4" x14ac:dyDescent="0.15">
      <c r="A22" s="216" t="s">
        <v>3683</v>
      </c>
      <c r="B22" s="216">
        <v>-0.98899999999999999</v>
      </c>
      <c r="C22" s="216">
        <v>3.6999999999999999E-4</v>
      </c>
      <c r="D22" s="218"/>
    </row>
    <row r="23" spans="1:4" x14ac:dyDescent="0.15">
      <c r="A23" s="216" t="s">
        <v>3684</v>
      </c>
      <c r="B23" s="216">
        <v>-0.98399999999999999</v>
      </c>
      <c r="C23" s="216">
        <v>3.3E-3</v>
      </c>
      <c r="D23" s="218"/>
    </row>
    <row r="24" spans="1:4" x14ac:dyDescent="0.15">
      <c r="A24" s="216" t="s">
        <v>3685</v>
      </c>
      <c r="B24" s="216">
        <v>-0.95699999999999996</v>
      </c>
      <c r="C24" s="216">
        <v>4.4999999999999997E-3</v>
      </c>
      <c r="D24" s="218"/>
    </row>
    <row r="25" spans="1:4" x14ac:dyDescent="0.15">
      <c r="A25" s="216" t="s">
        <v>3686</v>
      </c>
      <c r="B25" s="216">
        <v>-0.95099999999999996</v>
      </c>
      <c r="C25" s="216">
        <v>4.1999999999999997E-3</v>
      </c>
      <c r="D25" s="218"/>
    </row>
    <row r="26" spans="1:4" x14ac:dyDescent="0.15">
      <c r="A26" s="216" t="s">
        <v>3687</v>
      </c>
      <c r="B26" s="216">
        <v>-0.94699999999999995</v>
      </c>
      <c r="C26" s="216">
        <v>4.0000000000000001E-3</v>
      </c>
      <c r="D26" s="218"/>
    </row>
    <row r="27" spans="1:4" x14ac:dyDescent="0.15">
      <c r="A27" s="216" t="s">
        <v>3688</v>
      </c>
      <c r="B27" s="216">
        <v>-0.94399999999999995</v>
      </c>
      <c r="C27" s="216">
        <v>3.4000000000000002E-4</v>
      </c>
      <c r="D27" s="218"/>
    </row>
    <row r="28" spans="1:4" x14ac:dyDescent="0.15">
      <c r="A28" s="216" t="s">
        <v>3689</v>
      </c>
      <c r="B28" s="216">
        <v>-0.93700000000000006</v>
      </c>
      <c r="C28" s="216">
        <v>8.4000000000000003E-4</v>
      </c>
      <c r="D28" s="218"/>
    </row>
    <row r="29" spans="1:4" x14ac:dyDescent="0.15">
      <c r="A29" s="216" t="s">
        <v>3690</v>
      </c>
      <c r="B29" s="216">
        <v>-0.91400000000000003</v>
      </c>
      <c r="C29" s="216">
        <v>8.9999999999999993E-3</v>
      </c>
      <c r="D29" s="218"/>
    </row>
    <row r="30" spans="1:4" x14ac:dyDescent="0.15">
      <c r="A30" s="216" t="s">
        <v>3691</v>
      </c>
      <c r="B30" s="216">
        <v>-0.90900000000000003</v>
      </c>
      <c r="C30" s="216">
        <v>3.3999999999999998E-3</v>
      </c>
      <c r="D30" s="218"/>
    </row>
    <row r="31" spans="1:4" x14ac:dyDescent="0.15">
      <c r="A31" s="216" t="s">
        <v>3692</v>
      </c>
      <c r="B31" s="216">
        <v>-0.90200000000000002</v>
      </c>
      <c r="C31" s="216">
        <v>3.1E-4</v>
      </c>
      <c r="D31" s="218"/>
    </row>
    <row r="32" spans="1:4" x14ac:dyDescent="0.15">
      <c r="A32" s="216" t="s">
        <v>3693</v>
      </c>
      <c r="B32" s="216">
        <v>-0.90200000000000002</v>
      </c>
      <c r="C32" s="216">
        <v>8.8999999999999999E-3</v>
      </c>
      <c r="D32" s="218"/>
    </row>
    <row r="33" spans="1:4" x14ac:dyDescent="0.15">
      <c r="A33" s="216" t="s">
        <v>3694</v>
      </c>
      <c r="B33" s="216">
        <v>-0.89600000000000002</v>
      </c>
      <c r="C33" s="216">
        <v>3.0999999999999999E-3</v>
      </c>
      <c r="D33" s="218"/>
    </row>
    <row r="34" spans="1:4" x14ac:dyDescent="0.15">
      <c r="A34" s="216" t="s">
        <v>3695</v>
      </c>
      <c r="B34" s="216">
        <v>-0.89600000000000002</v>
      </c>
      <c r="C34" s="216">
        <v>3.5000000000000001E-3</v>
      </c>
      <c r="D34" s="218"/>
    </row>
    <row r="35" spans="1:4" x14ac:dyDescent="0.15">
      <c r="A35" s="216" t="s">
        <v>3696</v>
      </c>
      <c r="B35" s="216">
        <v>-0.875</v>
      </c>
      <c r="C35" s="216">
        <v>5.9999999999999995E-4</v>
      </c>
      <c r="D35" s="218"/>
    </row>
    <row r="36" spans="1:4" x14ac:dyDescent="0.15">
      <c r="A36" s="216" t="s">
        <v>3697</v>
      </c>
      <c r="B36" s="216">
        <v>-0.872</v>
      </c>
      <c r="C36" s="216">
        <v>1.3999999999999999E-4</v>
      </c>
      <c r="D36" s="218"/>
    </row>
    <row r="37" spans="1:4" x14ac:dyDescent="0.15">
      <c r="A37" s="216" t="s">
        <v>3698</v>
      </c>
      <c r="B37" s="216">
        <v>-0.87</v>
      </c>
      <c r="C37" s="216">
        <v>2.3000000000000001E-4</v>
      </c>
      <c r="D37" s="218"/>
    </row>
    <row r="38" spans="1:4" x14ac:dyDescent="0.15">
      <c r="A38" s="216" t="s">
        <v>3699</v>
      </c>
      <c r="B38" s="216">
        <v>-0.86299999999999999</v>
      </c>
      <c r="C38" s="216">
        <v>1.3999999999999999E-4</v>
      </c>
      <c r="D38" s="218"/>
    </row>
    <row r="39" spans="1:4" x14ac:dyDescent="0.15">
      <c r="A39" s="216" t="s">
        <v>3700</v>
      </c>
      <c r="B39" s="216">
        <v>-0.86099999999999999</v>
      </c>
      <c r="C39" s="216">
        <v>7.4999999999999997E-3</v>
      </c>
      <c r="D39" s="218"/>
    </row>
    <row r="40" spans="1:4" x14ac:dyDescent="0.15">
      <c r="A40" s="216" t="s">
        <v>3701</v>
      </c>
      <c r="B40" s="216">
        <v>-0.85599999999999998</v>
      </c>
      <c r="C40" s="216">
        <v>4.4999999999999997E-3</v>
      </c>
      <c r="D40" s="218"/>
    </row>
    <row r="41" spans="1:4" x14ac:dyDescent="0.15">
      <c r="A41" s="216" t="s">
        <v>3702</v>
      </c>
      <c r="B41" s="216">
        <v>-0.84699999999999998</v>
      </c>
      <c r="C41" s="216">
        <v>4.1000000000000003E-3</v>
      </c>
      <c r="D41" s="218"/>
    </row>
    <row r="42" spans="1:4" x14ac:dyDescent="0.15">
      <c r="A42" s="216" t="s">
        <v>3703</v>
      </c>
      <c r="B42" s="216">
        <v>-0.84199999999999997</v>
      </c>
      <c r="C42" s="216">
        <v>2.3999999999999998E-3</v>
      </c>
      <c r="D42" s="218"/>
    </row>
    <row r="43" spans="1:4" x14ac:dyDescent="0.15">
      <c r="A43" s="216" t="s">
        <v>3704</v>
      </c>
      <c r="B43" s="216">
        <v>-0.83499999999999996</v>
      </c>
      <c r="C43" s="216">
        <v>2E-3</v>
      </c>
      <c r="D43" s="218"/>
    </row>
    <row r="44" spans="1:4" x14ac:dyDescent="0.15">
      <c r="A44" s="216" t="s">
        <v>493</v>
      </c>
      <c r="B44" s="216">
        <v>-0.83099999999999996</v>
      </c>
      <c r="C44" s="216">
        <v>3.4000000000000002E-4</v>
      </c>
      <c r="D44" s="218"/>
    </row>
    <row r="45" spans="1:4" x14ac:dyDescent="0.15">
      <c r="A45" s="216" t="s">
        <v>3705</v>
      </c>
      <c r="B45" s="216">
        <v>-0.81899999999999995</v>
      </c>
      <c r="C45" s="216">
        <v>5.4000000000000003E-3</v>
      </c>
      <c r="D45" s="218"/>
    </row>
    <row r="46" spans="1:4" x14ac:dyDescent="0.15">
      <c r="A46" s="216" t="s">
        <v>3706</v>
      </c>
      <c r="B46" s="216">
        <v>-0.81699999999999995</v>
      </c>
      <c r="C46" s="216">
        <v>1.7000000000000001E-4</v>
      </c>
      <c r="D46" s="218"/>
    </row>
    <row r="47" spans="1:4" x14ac:dyDescent="0.15">
      <c r="A47" s="216" t="s">
        <v>3707</v>
      </c>
      <c r="B47" s="216">
        <v>-0.81299999999999994</v>
      </c>
      <c r="C47" s="216">
        <v>2.2000000000000001E-3</v>
      </c>
      <c r="D47" s="218"/>
    </row>
    <row r="48" spans="1:4" x14ac:dyDescent="0.15">
      <c r="A48" s="216" t="s">
        <v>3708</v>
      </c>
      <c r="B48" s="216">
        <v>-0.80500000000000005</v>
      </c>
      <c r="C48" s="216">
        <v>3.0000000000000001E-3</v>
      </c>
      <c r="D48" s="218"/>
    </row>
    <row r="49" spans="1:4" x14ac:dyDescent="0.15">
      <c r="A49" s="216" t="s">
        <v>3709</v>
      </c>
      <c r="B49" s="216">
        <v>-0.79800000000000004</v>
      </c>
      <c r="C49" s="216">
        <v>2.2000000000000001E-3</v>
      </c>
      <c r="D49" s="218"/>
    </row>
    <row r="50" spans="1:4" x14ac:dyDescent="0.15">
      <c r="A50" s="216" t="s">
        <v>3710</v>
      </c>
      <c r="B50" s="216">
        <v>-0.78800000000000003</v>
      </c>
      <c r="C50" s="216">
        <v>1.5E-3</v>
      </c>
      <c r="D50" s="218"/>
    </row>
    <row r="51" spans="1:4" x14ac:dyDescent="0.15">
      <c r="A51" s="216" t="s">
        <v>3711</v>
      </c>
      <c r="B51" s="216">
        <v>-0.78500000000000003</v>
      </c>
      <c r="C51" s="216">
        <v>3.2000000000000002E-3</v>
      </c>
      <c r="D51" s="218"/>
    </row>
    <row r="52" spans="1:4" x14ac:dyDescent="0.15">
      <c r="A52" s="216" t="s">
        <v>3712</v>
      </c>
      <c r="B52" s="216">
        <v>-0.77700000000000002</v>
      </c>
      <c r="C52" s="216">
        <v>5.8E-4</v>
      </c>
      <c r="D52" s="218"/>
    </row>
    <row r="53" spans="1:4" x14ac:dyDescent="0.15">
      <c r="A53" s="216" t="s">
        <v>3713</v>
      </c>
      <c r="B53" s="216">
        <v>-0.76900000000000002</v>
      </c>
      <c r="C53" s="216">
        <v>5.5999999999999999E-3</v>
      </c>
      <c r="D53" s="218"/>
    </row>
    <row r="54" spans="1:4" x14ac:dyDescent="0.15">
      <c r="A54" s="216" t="s">
        <v>3714</v>
      </c>
      <c r="B54" s="216">
        <v>-0.76400000000000001</v>
      </c>
      <c r="C54" s="216">
        <v>1.5E-3</v>
      </c>
      <c r="D54" s="218"/>
    </row>
    <row r="55" spans="1:4" x14ac:dyDescent="0.15">
      <c r="A55" s="216" t="s">
        <v>3715</v>
      </c>
      <c r="B55" s="216">
        <v>-0.76400000000000001</v>
      </c>
      <c r="C55" s="216">
        <v>1.2E-2</v>
      </c>
      <c r="D55" s="218"/>
    </row>
    <row r="56" spans="1:4" x14ac:dyDescent="0.15">
      <c r="A56" s="216" t="s">
        <v>3716</v>
      </c>
      <c r="B56" s="216">
        <v>-0.76200000000000001</v>
      </c>
      <c r="C56" s="216">
        <v>2.9E-4</v>
      </c>
      <c r="D56" s="218"/>
    </row>
    <row r="57" spans="1:4" x14ac:dyDescent="0.15">
      <c r="A57" s="216" t="s">
        <v>3717</v>
      </c>
      <c r="B57" s="216">
        <v>-0.76</v>
      </c>
      <c r="C57" s="216">
        <v>0.01</v>
      </c>
      <c r="D57" s="218"/>
    </row>
    <row r="58" spans="1:4" x14ac:dyDescent="0.15">
      <c r="A58" s="216" t="s">
        <v>3718</v>
      </c>
      <c r="B58" s="216">
        <v>-0.749</v>
      </c>
      <c r="C58" s="216">
        <v>1.9000000000000001E-4</v>
      </c>
      <c r="D58" s="218"/>
    </row>
    <row r="59" spans="1:4" x14ac:dyDescent="0.15">
      <c r="A59" s="216" t="s">
        <v>3719</v>
      </c>
      <c r="B59" s="216">
        <v>-0.74299999999999999</v>
      </c>
      <c r="C59" s="216">
        <v>1.7999999999999999E-2</v>
      </c>
      <c r="D59" s="218"/>
    </row>
    <row r="60" spans="1:4" x14ac:dyDescent="0.15">
      <c r="A60" s="216" t="s">
        <v>3720</v>
      </c>
      <c r="B60" s="216">
        <v>-0.73499999999999999</v>
      </c>
      <c r="C60" s="216">
        <v>1.6E-2</v>
      </c>
      <c r="D60" s="218"/>
    </row>
    <row r="61" spans="1:4" x14ac:dyDescent="0.15">
      <c r="A61" s="216" t="s">
        <v>3721</v>
      </c>
      <c r="B61" s="216">
        <v>-0.73199999999999998</v>
      </c>
      <c r="C61" s="216">
        <v>7.1000000000000005E-5</v>
      </c>
      <c r="D61" s="218"/>
    </row>
    <row r="62" spans="1:4" x14ac:dyDescent="0.15">
      <c r="A62" s="216" t="s">
        <v>3722</v>
      </c>
      <c r="B62" s="216">
        <v>-0.72799999999999998</v>
      </c>
      <c r="C62" s="216">
        <v>4.1999999999999997E-3</v>
      </c>
      <c r="D62" s="218"/>
    </row>
    <row r="63" spans="1:4" x14ac:dyDescent="0.15">
      <c r="A63" s="216" t="s">
        <v>3723</v>
      </c>
      <c r="B63" s="216">
        <v>-0.72599999999999998</v>
      </c>
      <c r="C63" s="216">
        <v>1.9E-3</v>
      </c>
      <c r="D63" s="218"/>
    </row>
    <row r="64" spans="1:4" x14ac:dyDescent="0.15">
      <c r="A64" s="216" t="s">
        <v>3724</v>
      </c>
      <c r="B64" s="216">
        <v>-0.72199999999999998</v>
      </c>
      <c r="C64" s="216">
        <v>2.3E-3</v>
      </c>
      <c r="D64" s="218"/>
    </row>
    <row r="65" spans="1:4" x14ac:dyDescent="0.15">
      <c r="A65" s="216" t="s">
        <v>3725</v>
      </c>
      <c r="B65" s="216">
        <v>-0.71299999999999997</v>
      </c>
      <c r="C65" s="216">
        <v>5.0000000000000001E-3</v>
      </c>
      <c r="D65" s="218"/>
    </row>
    <row r="66" spans="1:4" x14ac:dyDescent="0.15">
      <c r="A66" s="216" t="s">
        <v>3726</v>
      </c>
      <c r="B66" s="216">
        <v>-0.71199999999999997</v>
      </c>
      <c r="C66" s="216">
        <v>1.1999999999999999E-3</v>
      </c>
      <c r="D66" s="218"/>
    </row>
    <row r="67" spans="1:4" x14ac:dyDescent="0.15">
      <c r="A67" s="216" t="s">
        <v>3727</v>
      </c>
      <c r="B67" s="216">
        <v>-0.70699999999999996</v>
      </c>
      <c r="C67" s="216">
        <v>3.8999999999999998E-3</v>
      </c>
      <c r="D67" s="218"/>
    </row>
    <row r="68" spans="1:4" x14ac:dyDescent="0.15">
      <c r="A68" s="216" t="s">
        <v>3728</v>
      </c>
      <c r="B68" s="216">
        <v>-0.70199999999999996</v>
      </c>
      <c r="C68" s="216">
        <v>1.8E-3</v>
      </c>
      <c r="D68" s="218"/>
    </row>
    <row r="69" spans="1:4" x14ac:dyDescent="0.15">
      <c r="A69" s="216" t="s">
        <v>3729</v>
      </c>
      <c r="B69" s="216">
        <v>-0.69299999999999995</v>
      </c>
      <c r="C69" s="216">
        <v>7.2000000000000005E-4</v>
      </c>
      <c r="D69" s="218"/>
    </row>
    <row r="70" spans="1:4" x14ac:dyDescent="0.15">
      <c r="A70" s="216" t="s">
        <v>3730</v>
      </c>
      <c r="B70" s="216">
        <v>-0.69299999999999995</v>
      </c>
      <c r="C70" s="216">
        <v>0.01</v>
      </c>
      <c r="D70" s="218"/>
    </row>
    <row r="71" spans="1:4" x14ac:dyDescent="0.15">
      <c r="A71" s="216" t="s">
        <v>3731</v>
      </c>
      <c r="B71" s="216">
        <v>-0.69099999999999995</v>
      </c>
      <c r="C71" s="216">
        <v>2.3E-3</v>
      </c>
      <c r="D71" s="218"/>
    </row>
    <row r="72" spans="1:4" x14ac:dyDescent="0.15">
      <c r="A72" s="216" t="s">
        <v>3732</v>
      </c>
      <c r="B72" s="216">
        <v>-0.68799999999999994</v>
      </c>
      <c r="C72" s="216">
        <v>3.8E-3</v>
      </c>
      <c r="D72" s="218"/>
    </row>
    <row r="73" spans="1:4" x14ac:dyDescent="0.15">
      <c r="A73" s="216" t="s">
        <v>3733</v>
      </c>
      <c r="B73" s="216">
        <v>-0.68700000000000006</v>
      </c>
      <c r="C73" s="216">
        <v>1.4E-3</v>
      </c>
      <c r="D73" s="218"/>
    </row>
    <row r="74" spans="1:4" x14ac:dyDescent="0.15">
      <c r="A74" s="216" t="s">
        <v>3734</v>
      </c>
      <c r="B74" s="216">
        <v>-0.68600000000000005</v>
      </c>
      <c r="C74" s="216">
        <v>1.7000000000000001E-2</v>
      </c>
      <c r="D74" s="218"/>
    </row>
    <row r="75" spans="1:4" x14ac:dyDescent="0.15">
      <c r="A75" s="216" t="s">
        <v>3735</v>
      </c>
      <c r="B75" s="216">
        <v>-0.68100000000000005</v>
      </c>
      <c r="C75" s="216">
        <v>2.8999999999999998E-3</v>
      </c>
      <c r="D75" s="218"/>
    </row>
    <row r="76" spans="1:4" x14ac:dyDescent="0.15">
      <c r="A76" s="216" t="s">
        <v>3736</v>
      </c>
      <c r="B76" s="216">
        <v>-0.68</v>
      </c>
      <c r="C76" s="216">
        <v>1.9E-2</v>
      </c>
      <c r="D76" s="218"/>
    </row>
    <row r="77" spans="1:4" x14ac:dyDescent="0.15">
      <c r="A77" s="216" t="s">
        <v>3737</v>
      </c>
      <c r="B77" s="216">
        <v>-0.67500000000000004</v>
      </c>
      <c r="C77" s="216">
        <v>6.7999999999999996E-3</v>
      </c>
      <c r="D77" s="218"/>
    </row>
    <row r="78" spans="1:4" x14ac:dyDescent="0.15">
      <c r="A78" s="216" t="s">
        <v>3738</v>
      </c>
      <c r="B78" s="216">
        <v>-0.67500000000000004</v>
      </c>
      <c r="C78" s="216">
        <v>2.7E-2</v>
      </c>
      <c r="D78" s="218"/>
    </row>
    <row r="79" spans="1:4" x14ac:dyDescent="0.15">
      <c r="A79" s="216" t="s">
        <v>3739</v>
      </c>
      <c r="B79" s="216">
        <v>-0.67200000000000004</v>
      </c>
      <c r="C79" s="216">
        <v>2.5000000000000001E-3</v>
      </c>
      <c r="D79" s="218"/>
    </row>
    <row r="80" spans="1:4" x14ac:dyDescent="0.15">
      <c r="A80" s="216" t="s">
        <v>3740</v>
      </c>
      <c r="B80" s="216">
        <v>-0.67</v>
      </c>
      <c r="C80" s="216">
        <v>1E-3</v>
      </c>
      <c r="D80" s="218"/>
    </row>
    <row r="81" spans="1:4" x14ac:dyDescent="0.15">
      <c r="A81" s="216" t="s">
        <v>3741</v>
      </c>
      <c r="B81" s="216">
        <v>-0.66900000000000004</v>
      </c>
      <c r="C81" s="216">
        <v>8.6999999999999994E-3</v>
      </c>
      <c r="D81" s="218"/>
    </row>
    <row r="82" spans="1:4" x14ac:dyDescent="0.15">
      <c r="A82" s="216" t="s">
        <v>3742</v>
      </c>
      <c r="B82" s="216">
        <v>-0.66100000000000003</v>
      </c>
      <c r="C82" s="216">
        <v>1.4E-3</v>
      </c>
      <c r="D82" s="218"/>
    </row>
    <row r="83" spans="1:4" x14ac:dyDescent="0.15">
      <c r="A83" s="216" t="s">
        <v>3743</v>
      </c>
      <c r="B83" s="216">
        <v>-0.65900000000000003</v>
      </c>
      <c r="C83" s="216">
        <v>8.0999999999999996E-4</v>
      </c>
      <c r="D83" s="218"/>
    </row>
    <row r="84" spans="1:4" x14ac:dyDescent="0.15">
      <c r="A84" s="216" t="s">
        <v>3744</v>
      </c>
      <c r="B84" s="216">
        <v>-0.65700000000000003</v>
      </c>
      <c r="C84" s="216">
        <v>1E-3</v>
      </c>
      <c r="D84" s="218"/>
    </row>
    <row r="85" spans="1:4" x14ac:dyDescent="0.15">
      <c r="A85" s="216" t="s">
        <v>3745</v>
      </c>
      <c r="B85" s="216">
        <v>-0.65300000000000002</v>
      </c>
      <c r="C85" s="216">
        <v>2.1000000000000001E-4</v>
      </c>
      <c r="D85" s="218"/>
    </row>
    <row r="86" spans="1:4" x14ac:dyDescent="0.15">
      <c r="A86" s="216" t="s">
        <v>3746</v>
      </c>
      <c r="B86" s="216">
        <v>-0.65300000000000002</v>
      </c>
      <c r="C86" s="216">
        <v>8.7000000000000001E-4</v>
      </c>
      <c r="D86" s="218"/>
    </row>
    <row r="87" spans="1:4" x14ac:dyDescent="0.15">
      <c r="A87" s="216" t="s">
        <v>3747</v>
      </c>
      <c r="B87" s="216">
        <v>-0.65200000000000002</v>
      </c>
      <c r="C87" s="216">
        <v>4.8999999999999998E-3</v>
      </c>
      <c r="D87" s="218"/>
    </row>
    <row r="88" spans="1:4" x14ac:dyDescent="0.15">
      <c r="A88" s="216" t="s">
        <v>3748</v>
      </c>
      <c r="B88" s="216">
        <v>-0.65100000000000002</v>
      </c>
      <c r="C88" s="216">
        <v>8.1999999999999998E-4</v>
      </c>
      <c r="D88" s="218"/>
    </row>
    <row r="89" spans="1:4" x14ac:dyDescent="0.15">
      <c r="A89" s="216" t="s">
        <v>3749</v>
      </c>
      <c r="B89" s="216">
        <v>-0.64600000000000002</v>
      </c>
      <c r="C89" s="216">
        <v>1.9E-2</v>
      </c>
      <c r="D89" s="218"/>
    </row>
    <row r="90" spans="1:4" x14ac:dyDescent="0.15">
      <c r="A90" s="216" t="s">
        <v>3750</v>
      </c>
      <c r="B90" s="216">
        <v>-0.64200000000000002</v>
      </c>
      <c r="C90" s="216">
        <v>9.1000000000000004E-3</v>
      </c>
      <c r="D90" s="218"/>
    </row>
    <row r="91" spans="1:4" x14ac:dyDescent="0.15">
      <c r="A91" s="216" t="s">
        <v>3751</v>
      </c>
      <c r="B91" s="216">
        <v>-0.64100000000000001</v>
      </c>
      <c r="C91" s="216">
        <v>1.0999999999999999E-2</v>
      </c>
      <c r="D91" s="218"/>
    </row>
    <row r="92" spans="1:4" x14ac:dyDescent="0.15">
      <c r="A92" s="216" t="s">
        <v>3752</v>
      </c>
      <c r="B92" s="216">
        <v>-0.63800000000000001</v>
      </c>
      <c r="C92" s="216">
        <v>7.6E-3</v>
      </c>
      <c r="D92" s="218"/>
    </row>
    <row r="93" spans="1:4" x14ac:dyDescent="0.15">
      <c r="A93" s="216" t="s">
        <v>3753</v>
      </c>
      <c r="B93" s="216">
        <v>-0.63700000000000001</v>
      </c>
      <c r="C93" s="216">
        <v>6.8999999999999999E-3</v>
      </c>
      <c r="D93" s="218"/>
    </row>
    <row r="94" spans="1:4" x14ac:dyDescent="0.15">
      <c r="A94" s="216" t="s">
        <v>3754</v>
      </c>
      <c r="B94" s="216">
        <v>-0.63700000000000001</v>
      </c>
      <c r="C94" s="216">
        <v>1.4E-2</v>
      </c>
      <c r="D94" s="218"/>
    </row>
    <row r="95" spans="1:4" x14ac:dyDescent="0.15">
      <c r="A95" s="216" t="s">
        <v>3755</v>
      </c>
      <c r="B95" s="216">
        <v>-0.63300000000000001</v>
      </c>
      <c r="C95" s="216">
        <v>1E-3</v>
      </c>
      <c r="D95" s="218"/>
    </row>
    <row r="96" spans="1:4" x14ac:dyDescent="0.15">
      <c r="A96" s="216" t="s">
        <v>3756</v>
      </c>
      <c r="B96" s="216">
        <v>-0.63200000000000001</v>
      </c>
      <c r="C96" s="216">
        <v>8.0000000000000002E-3</v>
      </c>
      <c r="D96" s="218"/>
    </row>
    <row r="97" spans="1:4" x14ac:dyDescent="0.15">
      <c r="A97" s="216" t="s">
        <v>3757</v>
      </c>
      <c r="B97" s="216">
        <v>-0.63</v>
      </c>
      <c r="C97" s="216">
        <v>1.9E-3</v>
      </c>
      <c r="D97" s="218"/>
    </row>
    <row r="98" spans="1:4" x14ac:dyDescent="0.15">
      <c r="A98" s="216" t="s">
        <v>3758</v>
      </c>
      <c r="B98" s="216">
        <v>-0.629</v>
      </c>
      <c r="C98" s="216">
        <v>5.4999999999999997E-3</v>
      </c>
      <c r="D98" s="218"/>
    </row>
    <row r="99" spans="1:4" x14ac:dyDescent="0.15">
      <c r="A99" s="216" t="s">
        <v>3759</v>
      </c>
      <c r="B99" s="216">
        <v>-0.628</v>
      </c>
      <c r="C99" s="216">
        <v>1.7000000000000001E-2</v>
      </c>
      <c r="D99" s="218"/>
    </row>
    <row r="100" spans="1:4" x14ac:dyDescent="0.15">
      <c r="A100" s="216" t="s">
        <v>3760</v>
      </c>
      <c r="B100" s="216">
        <v>-0.623</v>
      </c>
      <c r="C100" s="216">
        <v>1E-3</v>
      </c>
      <c r="D100" s="218"/>
    </row>
    <row r="101" spans="1:4" x14ac:dyDescent="0.15">
      <c r="A101" s="216" t="s">
        <v>3761</v>
      </c>
      <c r="B101" s="216">
        <v>-0.623</v>
      </c>
      <c r="C101" s="216">
        <v>1.4999999999999999E-2</v>
      </c>
      <c r="D101" s="218"/>
    </row>
    <row r="102" spans="1:4" x14ac:dyDescent="0.15">
      <c r="A102" s="216" t="s">
        <v>3762</v>
      </c>
      <c r="B102" s="216">
        <v>-0.621</v>
      </c>
      <c r="C102" s="216">
        <v>6.3E-5</v>
      </c>
      <c r="D102" s="218"/>
    </row>
    <row r="103" spans="1:4" x14ac:dyDescent="0.15">
      <c r="A103" s="216" t="s">
        <v>3763</v>
      </c>
      <c r="B103" s="216">
        <v>-0.621</v>
      </c>
      <c r="C103" s="216">
        <v>3.3999999999999998E-3</v>
      </c>
      <c r="D103" s="218"/>
    </row>
    <row r="104" spans="1:4" x14ac:dyDescent="0.15">
      <c r="A104" s="216" t="s">
        <v>3764</v>
      </c>
      <c r="B104" s="216">
        <v>-0.61899999999999999</v>
      </c>
      <c r="C104" s="216">
        <v>6.1999999999999998E-3</v>
      </c>
      <c r="D104" s="218"/>
    </row>
    <row r="105" spans="1:4" x14ac:dyDescent="0.15">
      <c r="A105" s="216" t="s">
        <v>3765</v>
      </c>
      <c r="B105" s="216">
        <v>-0.61599999999999999</v>
      </c>
      <c r="C105" s="216">
        <v>1.5E-3</v>
      </c>
      <c r="D105" s="218"/>
    </row>
    <row r="106" spans="1:4" x14ac:dyDescent="0.15">
      <c r="A106" s="216" t="s">
        <v>3766</v>
      </c>
      <c r="B106" s="216">
        <v>-0.61399999999999999</v>
      </c>
      <c r="C106" s="216">
        <v>1.2E-2</v>
      </c>
      <c r="D106" s="218"/>
    </row>
    <row r="107" spans="1:4" x14ac:dyDescent="0.15">
      <c r="A107" s="216" t="s">
        <v>3767</v>
      </c>
      <c r="B107" s="216">
        <v>-0.61299999999999999</v>
      </c>
      <c r="C107" s="216">
        <v>5.1000000000000004E-3</v>
      </c>
      <c r="D107" s="218"/>
    </row>
    <row r="108" spans="1:4" x14ac:dyDescent="0.15">
      <c r="A108" s="216" t="s">
        <v>3768</v>
      </c>
      <c r="B108" s="216">
        <v>-0.60899999999999999</v>
      </c>
      <c r="C108" s="216">
        <v>5.7000000000000002E-3</v>
      </c>
      <c r="D108" s="218"/>
    </row>
    <row r="109" spans="1:4" x14ac:dyDescent="0.15">
      <c r="A109" s="216" t="s">
        <v>3769</v>
      </c>
      <c r="B109" s="216">
        <v>-0.60799999999999998</v>
      </c>
      <c r="C109" s="216">
        <v>1.6E-2</v>
      </c>
      <c r="D109" s="218"/>
    </row>
    <row r="110" spans="1:4" x14ac:dyDescent="0.15">
      <c r="A110" s="216" t="s">
        <v>3770</v>
      </c>
      <c r="B110" s="216">
        <v>-0.60799999999999998</v>
      </c>
      <c r="C110" s="216">
        <v>1.7999999999999999E-2</v>
      </c>
      <c r="D110" s="218"/>
    </row>
    <row r="111" spans="1:4" x14ac:dyDescent="0.15">
      <c r="A111" s="216" t="s">
        <v>3771</v>
      </c>
      <c r="B111" s="216">
        <v>-0.60599999999999998</v>
      </c>
      <c r="C111" s="216">
        <v>1.6000000000000001E-3</v>
      </c>
      <c r="D111" s="218"/>
    </row>
    <row r="112" spans="1:4" x14ac:dyDescent="0.15">
      <c r="A112" s="216" t="s">
        <v>3772</v>
      </c>
      <c r="B112" s="216">
        <v>-0.60499999999999998</v>
      </c>
      <c r="C112" s="216">
        <v>1.2E-2</v>
      </c>
      <c r="D112" s="218"/>
    </row>
    <row r="113" spans="1:4" x14ac:dyDescent="0.15">
      <c r="A113" s="216" t="s">
        <v>3773</v>
      </c>
      <c r="B113" s="216">
        <v>-0.60399999999999998</v>
      </c>
      <c r="C113" s="216">
        <v>1.7999999999999999E-2</v>
      </c>
      <c r="D113" s="218"/>
    </row>
    <row r="114" spans="1:4" x14ac:dyDescent="0.15">
      <c r="A114" s="216" t="s">
        <v>3774</v>
      </c>
      <c r="B114" s="216">
        <v>-0.59899999999999998</v>
      </c>
      <c r="C114" s="216">
        <v>1.1000000000000001E-3</v>
      </c>
      <c r="D114" s="218"/>
    </row>
    <row r="115" spans="1:4" x14ac:dyDescent="0.15">
      <c r="A115" s="216" t="s">
        <v>3775</v>
      </c>
      <c r="B115" s="216">
        <v>-0.59799999999999998</v>
      </c>
      <c r="C115" s="216">
        <v>2.2000000000000001E-3</v>
      </c>
      <c r="D115" s="218"/>
    </row>
    <row r="116" spans="1:4" x14ac:dyDescent="0.15">
      <c r="A116" s="216" t="s">
        <v>3776</v>
      </c>
      <c r="B116" s="216">
        <v>-0.59799999999999998</v>
      </c>
      <c r="C116" s="216">
        <v>1.4E-2</v>
      </c>
      <c r="D116" s="218"/>
    </row>
    <row r="117" spans="1:4" x14ac:dyDescent="0.15">
      <c r="A117" s="216" t="s">
        <v>3777</v>
      </c>
      <c r="B117" s="216">
        <v>-0.59799999999999998</v>
      </c>
      <c r="C117" s="216">
        <v>2.5999999999999999E-2</v>
      </c>
      <c r="D117" s="218"/>
    </row>
    <row r="118" spans="1:4" x14ac:dyDescent="0.15">
      <c r="A118" s="216" t="s">
        <v>3778</v>
      </c>
      <c r="B118" s="216">
        <v>-0.59599999999999997</v>
      </c>
      <c r="C118" s="216">
        <v>1.1000000000000001E-3</v>
      </c>
      <c r="D118" s="218"/>
    </row>
    <row r="119" spans="1:4" x14ac:dyDescent="0.15">
      <c r="A119" s="216" t="s">
        <v>3779</v>
      </c>
      <c r="B119" s="216">
        <v>-0.59299999999999997</v>
      </c>
      <c r="C119" s="216">
        <v>5.3E-3</v>
      </c>
      <c r="D119" s="218"/>
    </row>
    <row r="120" spans="1:4" x14ac:dyDescent="0.15">
      <c r="A120" s="216" t="s">
        <v>3780</v>
      </c>
      <c r="B120" s="216">
        <v>-0.59199999999999997</v>
      </c>
      <c r="C120" s="216">
        <v>0.04</v>
      </c>
      <c r="D120" s="218"/>
    </row>
    <row r="121" spans="1:4" x14ac:dyDescent="0.15">
      <c r="A121" s="216" t="s">
        <v>3781</v>
      </c>
      <c r="B121" s="216">
        <v>-0.59</v>
      </c>
      <c r="C121" s="216">
        <v>3.3E-3</v>
      </c>
      <c r="D121" s="218"/>
    </row>
    <row r="122" spans="1:4" x14ac:dyDescent="0.15">
      <c r="A122" s="216" t="s">
        <v>3782</v>
      </c>
      <c r="B122" s="216">
        <v>-0.59</v>
      </c>
      <c r="C122" s="216">
        <v>1.9E-2</v>
      </c>
      <c r="D122" s="218"/>
    </row>
    <row r="123" spans="1:4" x14ac:dyDescent="0.15">
      <c r="A123" s="216" t="s">
        <v>3783</v>
      </c>
      <c r="B123" s="216">
        <v>-0.59</v>
      </c>
      <c r="C123" s="216">
        <v>2.5999999999999999E-2</v>
      </c>
      <c r="D123" s="218"/>
    </row>
    <row r="124" spans="1:4" x14ac:dyDescent="0.15">
      <c r="A124" s="216" t="s">
        <v>3784</v>
      </c>
      <c r="B124" s="216">
        <v>-0.58799999999999997</v>
      </c>
      <c r="C124" s="216">
        <v>7.4999999999999997E-3</v>
      </c>
      <c r="D124" s="218"/>
    </row>
    <row r="125" spans="1:4" x14ac:dyDescent="0.15">
      <c r="A125" s="216" t="s">
        <v>3785</v>
      </c>
      <c r="B125" s="216">
        <v>-0.58799999999999997</v>
      </c>
      <c r="C125" s="216">
        <v>2.5000000000000001E-2</v>
      </c>
      <c r="D125" s="218"/>
    </row>
    <row r="126" spans="1:4" x14ac:dyDescent="0.15">
      <c r="A126" s="216" t="s">
        <v>3786</v>
      </c>
      <c r="B126" s="216">
        <v>-0.58699999999999997</v>
      </c>
      <c r="C126" s="216">
        <v>6.0000000000000001E-3</v>
      </c>
      <c r="D126" s="218"/>
    </row>
    <row r="127" spans="1:4" x14ac:dyDescent="0.15">
      <c r="A127" s="216" t="s">
        <v>3787</v>
      </c>
      <c r="B127" s="216">
        <v>-0.58599999999999997</v>
      </c>
      <c r="C127" s="216">
        <v>2.3E-3</v>
      </c>
      <c r="D127" s="218"/>
    </row>
    <row r="128" spans="1:4" x14ac:dyDescent="0.15">
      <c r="A128" s="216" t="s">
        <v>3788</v>
      </c>
      <c r="B128" s="216">
        <v>-0.58599999999999997</v>
      </c>
      <c r="C128" s="216">
        <v>6.7000000000000002E-3</v>
      </c>
      <c r="D128" s="218"/>
    </row>
    <row r="129" spans="1:4" x14ac:dyDescent="0.15">
      <c r="A129" s="216" t="s">
        <v>3789</v>
      </c>
      <c r="B129" s="216">
        <v>-0.58599999999999997</v>
      </c>
      <c r="C129" s="216">
        <v>1.0999999999999999E-2</v>
      </c>
      <c r="D129" s="218"/>
    </row>
    <row r="130" spans="1:4" x14ac:dyDescent="0.15">
      <c r="A130" s="216" t="s">
        <v>3790</v>
      </c>
      <c r="B130" s="216">
        <v>-0.58499999999999996</v>
      </c>
      <c r="C130" s="216">
        <v>1.9E-2</v>
      </c>
      <c r="D130" s="218"/>
    </row>
    <row r="131" spans="1:4" x14ac:dyDescent="0.15">
      <c r="A131" s="216" t="s">
        <v>3791</v>
      </c>
      <c r="B131" s="216">
        <v>-0.58199999999999996</v>
      </c>
      <c r="C131" s="216">
        <v>3.3E-3</v>
      </c>
      <c r="D131" s="218"/>
    </row>
    <row r="132" spans="1:4" x14ac:dyDescent="0.15">
      <c r="A132" s="216" t="s">
        <v>3792</v>
      </c>
      <c r="B132" s="216">
        <v>-0.58199999999999996</v>
      </c>
      <c r="C132" s="216">
        <v>7.6E-3</v>
      </c>
      <c r="D132" s="218"/>
    </row>
    <row r="133" spans="1:4" x14ac:dyDescent="0.15">
      <c r="A133" s="216" t="s">
        <v>3793</v>
      </c>
      <c r="B133" s="216">
        <v>-0.57599999999999996</v>
      </c>
      <c r="C133" s="216">
        <v>8.7000000000000001E-4</v>
      </c>
      <c r="D133" s="218"/>
    </row>
    <row r="134" spans="1:4" x14ac:dyDescent="0.15">
      <c r="A134" s="216" t="s">
        <v>3794</v>
      </c>
      <c r="B134" s="216">
        <v>-0.57599999999999996</v>
      </c>
      <c r="C134" s="216">
        <v>2.5999999999999999E-3</v>
      </c>
      <c r="D134" s="218"/>
    </row>
    <row r="135" spans="1:4" x14ac:dyDescent="0.15">
      <c r="A135" s="216" t="s">
        <v>3795</v>
      </c>
      <c r="B135" s="216">
        <v>-0.57599999999999996</v>
      </c>
      <c r="C135" s="216">
        <v>9.2999999999999992E-3</v>
      </c>
      <c r="D135" s="218"/>
    </row>
    <row r="136" spans="1:4" x14ac:dyDescent="0.15">
      <c r="A136" s="216" t="s">
        <v>3796</v>
      </c>
      <c r="B136" s="216">
        <v>-0.57399999999999995</v>
      </c>
      <c r="C136" s="216">
        <v>0.03</v>
      </c>
      <c r="D136" s="218"/>
    </row>
    <row r="137" spans="1:4" x14ac:dyDescent="0.15">
      <c r="A137" s="216" t="s">
        <v>3797</v>
      </c>
      <c r="B137" s="216">
        <v>-0.57399999999999995</v>
      </c>
      <c r="C137" s="216">
        <v>3.1E-2</v>
      </c>
      <c r="D137" s="218"/>
    </row>
    <row r="138" spans="1:4" x14ac:dyDescent="0.15">
      <c r="A138" s="216" t="s">
        <v>3798</v>
      </c>
      <c r="B138" s="216">
        <v>-0.57199999999999995</v>
      </c>
      <c r="C138" s="216">
        <v>2.1999999999999999E-2</v>
      </c>
      <c r="D138" s="218"/>
    </row>
    <row r="139" spans="1:4" x14ac:dyDescent="0.15">
      <c r="A139" s="216" t="s">
        <v>3799</v>
      </c>
      <c r="B139" s="216">
        <v>-0.56899999999999995</v>
      </c>
      <c r="C139" s="216">
        <v>1.0999999999999999E-2</v>
      </c>
      <c r="D139" s="218"/>
    </row>
    <row r="140" spans="1:4" x14ac:dyDescent="0.15">
      <c r="A140" s="216" t="s">
        <v>3800</v>
      </c>
      <c r="B140" s="216">
        <v>-0.56799999999999995</v>
      </c>
      <c r="C140" s="216">
        <v>7.2999999999999996E-4</v>
      </c>
      <c r="D140" s="218"/>
    </row>
    <row r="141" spans="1:4" x14ac:dyDescent="0.15">
      <c r="A141" s="216" t="s">
        <v>3801</v>
      </c>
      <c r="B141" s="216">
        <v>-0.56799999999999995</v>
      </c>
      <c r="C141" s="216">
        <v>4.7000000000000002E-3</v>
      </c>
      <c r="D141" s="218"/>
    </row>
    <row r="142" spans="1:4" x14ac:dyDescent="0.15">
      <c r="A142" s="216" t="s">
        <v>3802</v>
      </c>
      <c r="B142" s="216">
        <v>-0.56599999999999995</v>
      </c>
      <c r="C142" s="216">
        <v>4.8999999999999998E-3</v>
      </c>
      <c r="D142" s="218"/>
    </row>
    <row r="143" spans="1:4" x14ac:dyDescent="0.15">
      <c r="A143" s="216" t="s">
        <v>3803</v>
      </c>
      <c r="B143" s="216">
        <v>-0.56100000000000005</v>
      </c>
      <c r="C143" s="216">
        <v>1.1999999999999999E-3</v>
      </c>
      <c r="D143" s="218"/>
    </row>
    <row r="144" spans="1:4" x14ac:dyDescent="0.15">
      <c r="A144" s="216" t="s">
        <v>3804</v>
      </c>
      <c r="B144" s="216">
        <v>-0.56100000000000005</v>
      </c>
      <c r="C144" s="216">
        <v>2.1000000000000001E-2</v>
      </c>
      <c r="D144" s="218"/>
    </row>
    <row r="145" spans="1:4" x14ac:dyDescent="0.15">
      <c r="A145" s="216" t="s">
        <v>3805</v>
      </c>
      <c r="B145" s="216">
        <v>-0.55900000000000005</v>
      </c>
      <c r="C145" s="216">
        <v>2.1000000000000001E-2</v>
      </c>
      <c r="D145" s="218"/>
    </row>
    <row r="146" spans="1:4" x14ac:dyDescent="0.15">
      <c r="A146" s="216" t="s">
        <v>3806</v>
      </c>
      <c r="B146" s="216">
        <v>-0.55900000000000005</v>
      </c>
      <c r="C146" s="216">
        <v>2.5000000000000001E-2</v>
      </c>
      <c r="D146" s="218"/>
    </row>
    <row r="147" spans="1:4" x14ac:dyDescent="0.15">
      <c r="A147" s="216" t="s">
        <v>3807</v>
      </c>
      <c r="B147" s="216">
        <v>-0.55800000000000005</v>
      </c>
      <c r="C147" s="216">
        <v>1.5E-3</v>
      </c>
      <c r="D147" s="218"/>
    </row>
    <row r="148" spans="1:4" x14ac:dyDescent="0.15">
      <c r="A148" s="216" t="s">
        <v>3808</v>
      </c>
      <c r="B148" s="216">
        <v>-0.55800000000000005</v>
      </c>
      <c r="C148" s="216">
        <v>5.7000000000000002E-3</v>
      </c>
      <c r="D148" s="218"/>
    </row>
    <row r="149" spans="1:4" x14ac:dyDescent="0.15">
      <c r="A149" s="216" t="s">
        <v>3809</v>
      </c>
      <c r="B149" s="216">
        <v>-0.55800000000000005</v>
      </c>
      <c r="C149" s="216">
        <v>1.7999999999999999E-2</v>
      </c>
      <c r="D149" s="218"/>
    </row>
    <row r="150" spans="1:4" x14ac:dyDescent="0.15">
      <c r="A150" s="216" t="s">
        <v>3810</v>
      </c>
      <c r="B150" s="216">
        <v>-0.55700000000000005</v>
      </c>
      <c r="C150" s="216">
        <v>1.2999999999999999E-3</v>
      </c>
      <c r="D150" s="218"/>
    </row>
    <row r="151" spans="1:4" x14ac:dyDescent="0.15">
      <c r="A151" s="216" t="s">
        <v>3811</v>
      </c>
      <c r="B151" s="216">
        <v>-0.55700000000000005</v>
      </c>
      <c r="C151" s="216">
        <v>4.5999999999999999E-3</v>
      </c>
      <c r="D151" s="218"/>
    </row>
    <row r="152" spans="1:4" x14ac:dyDescent="0.15">
      <c r="A152" s="216" t="s">
        <v>3812</v>
      </c>
      <c r="B152" s="216">
        <v>-0.55700000000000005</v>
      </c>
      <c r="C152" s="216">
        <v>0.02</v>
      </c>
      <c r="D152" s="218"/>
    </row>
    <row r="153" spans="1:4" x14ac:dyDescent="0.15">
      <c r="A153" s="216" t="s">
        <v>3813</v>
      </c>
      <c r="B153" s="216">
        <v>-0.55700000000000005</v>
      </c>
      <c r="C153" s="216">
        <v>2.5000000000000001E-2</v>
      </c>
      <c r="D153" s="218"/>
    </row>
    <row r="154" spans="1:4" x14ac:dyDescent="0.15">
      <c r="A154" s="216" t="s">
        <v>3814</v>
      </c>
      <c r="B154" s="216">
        <v>-0.55400000000000005</v>
      </c>
      <c r="C154" s="216">
        <v>1.5E-3</v>
      </c>
      <c r="D154" s="218"/>
    </row>
    <row r="155" spans="1:4" x14ac:dyDescent="0.15">
      <c r="A155" s="216" t="s">
        <v>3815</v>
      </c>
      <c r="B155" s="216">
        <v>-0.55400000000000005</v>
      </c>
      <c r="C155" s="216">
        <v>6.0000000000000001E-3</v>
      </c>
      <c r="D155" s="218"/>
    </row>
    <row r="156" spans="1:4" x14ac:dyDescent="0.15">
      <c r="A156" s="216" t="s">
        <v>3816</v>
      </c>
      <c r="B156" s="216">
        <v>-0.55000000000000004</v>
      </c>
      <c r="C156" s="216">
        <v>4.5999999999999999E-3</v>
      </c>
      <c r="D156" s="218"/>
    </row>
    <row r="157" spans="1:4" x14ac:dyDescent="0.15">
      <c r="A157" s="216" t="s">
        <v>3817</v>
      </c>
      <c r="B157" s="216">
        <v>-0.54800000000000004</v>
      </c>
      <c r="C157" s="216">
        <v>5.2999999999999998E-4</v>
      </c>
      <c r="D157" s="218"/>
    </row>
    <row r="158" spans="1:4" x14ac:dyDescent="0.15">
      <c r="A158" s="216" t="s">
        <v>3818</v>
      </c>
      <c r="B158" s="216">
        <v>-0.54600000000000004</v>
      </c>
      <c r="C158" s="216">
        <v>2.8999999999999998E-3</v>
      </c>
      <c r="D158" s="218"/>
    </row>
    <row r="159" spans="1:4" x14ac:dyDescent="0.15">
      <c r="A159" s="216" t="s">
        <v>3819</v>
      </c>
      <c r="B159" s="216">
        <v>-0.54500000000000004</v>
      </c>
      <c r="C159" s="216">
        <v>1.9E-3</v>
      </c>
      <c r="D159" s="218"/>
    </row>
    <row r="160" spans="1:4" x14ac:dyDescent="0.15">
      <c r="A160" s="216" t="s">
        <v>3820</v>
      </c>
      <c r="B160" s="216">
        <v>-0.54500000000000004</v>
      </c>
      <c r="C160" s="216">
        <v>4.8999999999999998E-3</v>
      </c>
      <c r="D160" s="218"/>
    </row>
    <row r="161" spans="1:4" x14ac:dyDescent="0.15">
      <c r="A161" s="216" t="s">
        <v>3821</v>
      </c>
      <c r="B161" s="216">
        <v>-0.54400000000000004</v>
      </c>
      <c r="C161" s="216">
        <v>3.0000000000000001E-3</v>
      </c>
      <c r="D161" s="218"/>
    </row>
    <row r="162" spans="1:4" x14ac:dyDescent="0.15">
      <c r="A162" s="216" t="s">
        <v>3822</v>
      </c>
      <c r="B162" s="216">
        <v>-0.54300000000000004</v>
      </c>
      <c r="C162" s="216">
        <v>3.4000000000000002E-2</v>
      </c>
      <c r="D162" s="218"/>
    </row>
    <row r="163" spans="1:4" x14ac:dyDescent="0.15">
      <c r="A163" s="216" t="s">
        <v>3823</v>
      </c>
      <c r="B163" s="216">
        <v>-0.54200000000000004</v>
      </c>
      <c r="C163" s="216">
        <v>1.2999999999999999E-3</v>
      </c>
      <c r="D163" s="218"/>
    </row>
    <row r="164" spans="1:4" x14ac:dyDescent="0.15">
      <c r="A164" s="216" t="s">
        <v>3824</v>
      </c>
      <c r="B164" s="216">
        <v>-0.54100000000000004</v>
      </c>
      <c r="C164" s="216">
        <v>3.0000000000000001E-3</v>
      </c>
      <c r="D164" s="218"/>
    </row>
    <row r="165" spans="1:4" x14ac:dyDescent="0.15">
      <c r="A165" s="216" t="s">
        <v>3825</v>
      </c>
      <c r="B165" s="216">
        <v>-0.54</v>
      </c>
      <c r="C165" s="216">
        <v>1.2E-2</v>
      </c>
      <c r="D165" s="218"/>
    </row>
    <row r="166" spans="1:4" x14ac:dyDescent="0.15">
      <c r="A166" s="216" t="s">
        <v>3826</v>
      </c>
      <c r="B166" s="216">
        <v>-0.54</v>
      </c>
      <c r="C166" s="216">
        <v>1.2E-2</v>
      </c>
      <c r="D166" s="218"/>
    </row>
    <row r="167" spans="1:4" x14ac:dyDescent="0.15">
      <c r="A167" s="216" t="s">
        <v>3827</v>
      </c>
      <c r="B167" s="216">
        <v>-0.54</v>
      </c>
      <c r="C167" s="216">
        <v>2.4E-2</v>
      </c>
      <c r="D167" s="218"/>
    </row>
    <row r="168" spans="1:4" x14ac:dyDescent="0.15">
      <c r="A168" s="216" t="s">
        <v>3828</v>
      </c>
      <c r="B168" s="216">
        <v>-0.53900000000000003</v>
      </c>
      <c r="C168" s="216">
        <v>2.5000000000000001E-3</v>
      </c>
      <c r="D168" s="218"/>
    </row>
    <row r="169" spans="1:4" x14ac:dyDescent="0.15">
      <c r="A169" s="216" t="s">
        <v>3829</v>
      </c>
      <c r="B169" s="216">
        <v>-0.53900000000000003</v>
      </c>
      <c r="C169" s="216">
        <v>4.4000000000000003E-3</v>
      </c>
      <c r="D169" s="218"/>
    </row>
    <row r="170" spans="1:4" x14ac:dyDescent="0.15">
      <c r="A170" s="216" t="s">
        <v>3830</v>
      </c>
      <c r="B170" s="216">
        <v>-0.53700000000000003</v>
      </c>
      <c r="C170" s="216">
        <v>2.7000000000000001E-3</v>
      </c>
      <c r="D170" s="218"/>
    </row>
    <row r="171" spans="1:4" x14ac:dyDescent="0.15">
      <c r="A171" s="216" t="s">
        <v>3831</v>
      </c>
      <c r="B171" s="216">
        <v>-0.53700000000000003</v>
      </c>
      <c r="C171" s="216">
        <v>2.7E-2</v>
      </c>
      <c r="D171" s="218"/>
    </row>
    <row r="172" spans="1:4" x14ac:dyDescent="0.15">
      <c r="A172" s="216" t="s">
        <v>3832</v>
      </c>
      <c r="B172" s="216">
        <v>-0.53500000000000003</v>
      </c>
      <c r="C172" s="216">
        <v>7.0000000000000001E-3</v>
      </c>
      <c r="D172" s="218"/>
    </row>
    <row r="173" spans="1:4" x14ac:dyDescent="0.15">
      <c r="A173" s="216" t="s">
        <v>3833</v>
      </c>
      <c r="B173" s="216">
        <v>-0.53200000000000003</v>
      </c>
      <c r="C173" s="216">
        <v>2.8000000000000001E-2</v>
      </c>
      <c r="D173" s="218"/>
    </row>
    <row r="174" spans="1:4" x14ac:dyDescent="0.15">
      <c r="A174" s="216" t="s">
        <v>3834</v>
      </c>
      <c r="B174" s="216">
        <v>-0.53</v>
      </c>
      <c r="C174" s="216">
        <v>0.02</v>
      </c>
      <c r="D174" s="218"/>
    </row>
    <row r="175" spans="1:4" x14ac:dyDescent="0.15">
      <c r="A175" s="216" t="s">
        <v>3835</v>
      </c>
      <c r="B175" s="216">
        <v>-0.52800000000000002</v>
      </c>
      <c r="C175" s="216">
        <v>5.0000000000000001E-3</v>
      </c>
      <c r="D175" s="218"/>
    </row>
    <row r="176" spans="1:4" x14ac:dyDescent="0.15">
      <c r="A176" s="216" t="s">
        <v>3836</v>
      </c>
      <c r="B176" s="216">
        <v>-0.52700000000000002</v>
      </c>
      <c r="C176" s="216">
        <v>1.0999999999999999E-2</v>
      </c>
      <c r="D176" s="218"/>
    </row>
    <row r="177" spans="1:4" x14ac:dyDescent="0.15">
      <c r="A177" s="216" t="s">
        <v>3837</v>
      </c>
      <c r="B177" s="216">
        <v>-0.52700000000000002</v>
      </c>
      <c r="C177" s="216">
        <v>3.5999999999999997E-2</v>
      </c>
      <c r="D177" s="218"/>
    </row>
    <row r="178" spans="1:4" x14ac:dyDescent="0.15">
      <c r="A178" s="216" t="s">
        <v>3838</v>
      </c>
      <c r="B178" s="216">
        <v>-0.52500000000000002</v>
      </c>
      <c r="C178" s="216">
        <v>7.1999999999999998E-3</v>
      </c>
      <c r="D178" s="218"/>
    </row>
    <row r="179" spans="1:4" x14ac:dyDescent="0.15">
      <c r="A179" s="216" t="s">
        <v>3839</v>
      </c>
      <c r="B179" s="216">
        <v>-0.52500000000000002</v>
      </c>
      <c r="C179" s="216">
        <v>8.9999999999999993E-3</v>
      </c>
      <c r="D179" s="218"/>
    </row>
    <row r="180" spans="1:4" x14ac:dyDescent="0.15">
      <c r="A180" s="216" t="s">
        <v>3840</v>
      </c>
      <c r="B180" s="216">
        <v>-0.52300000000000002</v>
      </c>
      <c r="C180" s="216">
        <v>7.4000000000000003E-3</v>
      </c>
      <c r="D180" s="218"/>
    </row>
    <row r="181" spans="1:4" x14ac:dyDescent="0.15">
      <c r="A181" s="216" t="s">
        <v>3841</v>
      </c>
      <c r="B181" s="216">
        <v>-0.52100000000000002</v>
      </c>
      <c r="C181" s="216">
        <v>1.1000000000000001E-3</v>
      </c>
      <c r="D181" s="218"/>
    </row>
    <row r="182" spans="1:4" x14ac:dyDescent="0.15">
      <c r="A182" s="216" t="s">
        <v>3842</v>
      </c>
      <c r="B182" s="216">
        <v>-0.51900000000000002</v>
      </c>
      <c r="C182" s="216">
        <v>4.8999999999999998E-4</v>
      </c>
      <c r="D182" s="218"/>
    </row>
    <row r="183" spans="1:4" x14ac:dyDescent="0.15">
      <c r="A183" s="216" t="s">
        <v>3843</v>
      </c>
      <c r="B183" s="216">
        <v>-0.51800000000000002</v>
      </c>
      <c r="C183" s="216">
        <v>8.0999999999999996E-3</v>
      </c>
      <c r="D183" s="218"/>
    </row>
    <row r="184" spans="1:4" x14ac:dyDescent="0.15">
      <c r="A184" s="216" t="s">
        <v>3844</v>
      </c>
      <c r="B184" s="216">
        <v>-0.51600000000000001</v>
      </c>
      <c r="C184" s="216">
        <v>1.2E-2</v>
      </c>
      <c r="D184" s="218"/>
    </row>
    <row r="185" spans="1:4" x14ac:dyDescent="0.15">
      <c r="A185" s="216" t="s">
        <v>3845</v>
      </c>
      <c r="B185" s="216">
        <v>-0.51600000000000001</v>
      </c>
      <c r="C185" s="216">
        <v>2.1000000000000001E-2</v>
      </c>
      <c r="D185" s="218"/>
    </row>
    <row r="186" spans="1:4" x14ac:dyDescent="0.15">
      <c r="A186" s="216" t="s">
        <v>3846</v>
      </c>
      <c r="B186" s="216">
        <v>-0.51500000000000001</v>
      </c>
      <c r="C186" s="216">
        <v>1.4999999999999999E-2</v>
      </c>
      <c r="D186" s="218"/>
    </row>
    <row r="187" spans="1:4" x14ac:dyDescent="0.15">
      <c r="A187" s="216" t="s">
        <v>3847</v>
      </c>
      <c r="B187" s="216">
        <v>-0.51400000000000001</v>
      </c>
      <c r="C187" s="216">
        <v>2.3E-2</v>
      </c>
      <c r="D187" s="218"/>
    </row>
    <row r="188" spans="1:4" x14ac:dyDescent="0.15">
      <c r="A188" s="216" t="s">
        <v>3848</v>
      </c>
      <c r="B188" s="216">
        <v>-0.51300000000000001</v>
      </c>
      <c r="C188" s="216">
        <v>0.02</v>
      </c>
      <c r="D188" s="218"/>
    </row>
    <row r="189" spans="1:4" x14ac:dyDescent="0.15">
      <c r="A189" s="216" t="s">
        <v>3849</v>
      </c>
      <c r="B189" s="216">
        <v>-0.51200000000000001</v>
      </c>
      <c r="C189" s="216">
        <v>6.1000000000000004E-3</v>
      </c>
      <c r="D189" s="218"/>
    </row>
    <row r="190" spans="1:4" x14ac:dyDescent="0.15">
      <c r="A190" s="216" t="s">
        <v>3850</v>
      </c>
      <c r="B190" s="216">
        <v>-0.51200000000000001</v>
      </c>
      <c r="C190" s="216">
        <v>1.7000000000000001E-2</v>
      </c>
      <c r="D190" s="218"/>
    </row>
    <row r="191" spans="1:4" x14ac:dyDescent="0.15">
      <c r="A191" s="216" t="s">
        <v>3851</v>
      </c>
      <c r="B191" s="216">
        <v>-0.51</v>
      </c>
      <c r="C191" s="216">
        <v>5.4000000000000003E-3</v>
      </c>
      <c r="D191" s="218"/>
    </row>
    <row r="192" spans="1:4" x14ac:dyDescent="0.15">
      <c r="A192" s="216" t="s">
        <v>3852</v>
      </c>
      <c r="B192" s="216">
        <v>-0.51</v>
      </c>
      <c r="C192" s="216">
        <v>1.7000000000000001E-2</v>
      </c>
      <c r="D192" s="218"/>
    </row>
    <row r="193" spans="1:4" x14ac:dyDescent="0.15">
      <c r="A193" s="216" t="s">
        <v>3853</v>
      </c>
      <c r="B193" s="216">
        <v>-0.50900000000000001</v>
      </c>
      <c r="C193" s="216">
        <v>1.0999999999999999E-2</v>
      </c>
      <c r="D193" s="218"/>
    </row>
    <row r="194" spans="1:4" x14ac:dyDescent="0.15">
      <c r="A194" s="216" t="s">
        <v>3854</v>
      </c>
      <c r="B194" s="216">
        <v>-0.50900000000000001</v>
      </c>
      <c r="C194" s="216">
        <v>2.1999999999999999E-2</v>
      </c>
      <c r="D194" s="218"/>
    </row>
    <row r="195" spans="1:4" x14ac:dyDescent="0.15">
      <c r="A195" s="216" t="s">
        <v>3855</v>
      </c>
      <c r="B195" s="216">
        <v>-0.50700000000000001</v>
      </c>
      <c r="C195" s="216">
        <v>2.1000000000000001E-2</v>
      </c>
      <c r="D195" s="218"/>
    </row>
    <row r="196" spans="1:4" x14ac:dyDescent="0.15">
      <c r="A196" s="216" t="s">
        <v>3856</v>
      </c>
      <c r="B196" s="216">
        <v>-0.504</v>
      </c>
      <c r="C196" s="216">
        <v>4.1999999999999997E-3</v>
      </c>
      <c r="D196" s="218"/>
    </row>
    <row r="197" spans="1:4" x14ac:dyDescent="0.15">
      <c r="A197" s="216" t="s">
        <v>3857</v>
      </c>
      <c r="B197" s="216">
        <v>-0.503</v>
      </c>
      <c r="C197" s="216">
        <v>1.2999999999999999E-2</v>
      </c>
      <c r="D197" s="218"/>
    </row>
    <row r="198" spans="1:4" x14ac:dyDescent="0.15">
      <c r="A198" s="216" t="s">
        <v>3858</v>
      </c>
      <c r="B198" s="216">
        <v>-0.503</v>
      </c>
      <c r="C198" s="216">
        <v>1.2999999999999999E-2</v>
      </c>
      <c r="D198" s="218"/>
    </row>
    <row r="199" spans="1:4" x14ac:dyDescent="0.15">
      <c r="A199" s="216" t="s">
        <v>3859</v>
      </c>
      <c r="B199" s="216">
        <v>-0.502</v>
      </c>
      <c r="C199" s="216">
        <v>6.1999999999999998E-3</v>
      </c>
      <c r="D199" s="218"/>
    </row>
    <row r="200" spans="1:4" s="218" customFormat="1" x14ac:dyDescent="0.15">
      <c r="A200" s="220"/>
      <c r="B200" s="220"/>
      <c r="C200" s="220"/>
    </row>
    <row r="201" spans="1:4" x14ac:dyDescent="0.15">
      <c r="A201" s="216" t="s">
        <v>3860</v>
      </c>
      <c r="B201" s="216">
        <v>0.502</v>
      </c>
      <c r="C201" s="216">
        <v>3.4000000000000002E-2</v>
      </c>
      <c r="D201" s="218"/>
    </row>
    <row r="202" spans="1:4" x14ac:dyDescent="0.15">
      <c r="A202" s="216" t="s">
        <v>3861</v>
      </c>
      <c r="B202" s="216">
        <v>0.504</v>
      </c>
      <c r="C202" s="216">
        <v>5.1000000000000004E-3</v>
      </c>
      <c r="D202" s="218"/>
    </row>
    <row r="203" spans="1:4" x14ac:dyDescent="0.15">
      <c r="A203" s="216" t="s">
        <v>3862</v>
      </c>
      <c r="B203" s="216">
        <v>0.50700000000000001</v>
      </c>
      <c r="C203" s="216">
        <v>2.4E-2</v>
      </c>
      <c r="D203" s="218"/>
    </row>
    <row r="204" spans="1:4" x14ac:dyDescent="0.15">
      <c r="A204" s="216" t="s">
        <v>3863</v>
      </c>
      <c r="B204" s="216">
        <v>0.50800000000000001</v>
      </c>
      <c r="C204" s="216">
        <v>2.3999999999999998E-3</v>
      </c>
      <c r="D204" s="218"/>
    </row>
    <row r="205" spans="1:4" x14ac:dyDescent="0.15">
      <c r="A205" s="216" t="s">
        <v>3864</v>
      </c>
      <c r="B205" s="216">
        <v>0.51400000000000001</v>
      </c>
      <c r="C205" s="216">
        <v>4.4999999999999997E-3</v>
      </c>
      <c r="D205" s="218"/>
    </row>
    <row r="206" spans="1:4" x14ac:dyDescent="0.15">
      <c r="A206" s="216" t="s">
        <v>3865</v>
      </c>
      <c r="B206" s="216">
        <v>0.51400000000000001</v>
      </c>
      <c r="C206" s="216">
        <v>9.2999999999999992E-3</v>
      </c>
      <c r="D206" s="218"/>
    </row>
    <row r="207" spans="1:4" x14ac:dyDescent="0.15">
      <c r="A207" s="216" t="s">
        <v>3866</v>
      </c>
      <c r="B207" s="216">
        <v>0.51900000000000002</v>
      </c>
      <c r="C207" s="216">
        <v>1.6E-2</v>
      </c>
      <c r="D207" s="218"/>
    </row>
    <row r="208" spans="1:4" x14ac:dyDescent="0.15">
      <c r="A208" s="216" t="s">
        <v>3867</v>
      </c>
      <c r="B208" s="216">
        <v>0.52100000000000002</v>
      </c>
      <c r="C208" s="216">
        <v>5.1000000000000004E-3</v>
      </c>
      <c r="D208" s="218"/>
    </row>
    <row r="209" spans="1:4" x14ac:dyDescent="0.15">
      <c r="A209" s="216" t="s">
        <v>3868</v>
      </c>
      <c r="B209" s="216">
        <v>0.52200000000000002</v>
      </c>
      <c r="C209" s="216">
        <v>5.7999999999999996E-3</v>
      </c>
      <c r="D209" s="218"/>
    </row>
    <row r="210" spans="1:4" x14ac:dyDescent="0.15">
      <c r="A210" s="216" t="s">
        <v>3869</v>
      </c>
      <c r="B210" s="216">
        <v>0.53</v>
      </c>
      <c r="C210" s="216">
        <v>8.4000000000000003E-4</v>
      </c>
      <c r="D210" s="218"/>
    </row>
    <row r="211" spans="1:4" x14ac:dyDescent="0.15">
      <c r="A211" s="216" t="s">
        <v>3870</v>
      </c>
      <c r="B211" s="216">
        <v>0.53</v>
      </c>
      <c r="C211" s="216">
        <v>3.7000000000000002E-3</v>
      </c>
      <c r="D211" s="218"/>
    </row>
    <row r="212" spans="1:4" x14ac:dyDescent="0.15">
      <c r="A212" s="216" t="s">
        <v>3871</v>
      </c>
      <c r="B212" s="216">
        <v>0.53400000000000003</v>
      </c>
      <c r="C212" s="216">
        <v>1.9E-2</v>
      </c>
      <c r="D212" s="218"/>
    </row>
    <row r="213" spans="1:4" x14ac:dyDescent="0.15">
      <c r="A213" s="216" t="s">
        <v>3872</v>
      </c>
      <c r="B213" s="216">
        <v>0.54</v>
      </c>
      <c r="C213" s="216">
        <v>1.5E-3</v>
      </c>
      <c r="D213" s="218"/>
    </row>
    <row r="214" spans="1:4" x14ac:dyDescent="0.15">
      <c r="A214" s="216" t="s">
        <v>3873</v>
      </c>
      <c r="B214" s="216">
        <v>0.54100000000000004</v>
      </c>
      <c r="C214" s="216">
        <v>6.7999999999999996E-3</v>
      </c>
      <c r="D214" s="218"/>
    </row>
    <row r="215" spans="1:4" x14ac:dyDescent="0.15">
      <c r="A215" s="216" t="s">
        <v>3874</v>
      </c>
      <c r="B215" s="216">
        <v>0.54100000000000004</v>
      </c>
      <c r="C215" s="216">
        <v>2.9000000000000001E-2</v>
      </c>
      <c r="D215" s="218"/>
    </row>
    <row r="216" spans="1:4" x14ac:dyDescent="0.15">
      <c r="A216" s="216" t="s">
        <v>3875</v>
      </c>
      <c r="B216" s="216">
        <v>0.54400000000000004</v>
      </c>
      <c r="C216" s="216">
        <v>4.0000000000000001E-3</v>
      </c>
      <c r="D216" s="218"/>
    </row>
    <row r="217" spans="1:4" x14ac:dyDescent="0.15">
      <c r="A217" s="216" t="s">
        <v>3876</v>
      </c>
      <c r="B217" s="216">
        <v>0.54800000000000004</v>
      </c>
      <c r="C217" s="216">
        <v>5.1000000000000004E-4</v>
      </c>
      <c r="D217" s="218"/>
    </row>
    <row r="218" spans="1:4" x14ac:dyDescent="0.15">
      <c r="A218" s="216" t="s">
        <v>3877</v>
      </c>
      <c r="B218" s="216">
        <v>0.54900000000000004</v>
      </c>
      <c r="C218" s="216">
        <v>2.0999999999999999E-3</v>
      </c>
      <c r="D218" s="218"/>
    </row>
    <row r="219" spans="1:4" x14ac:dyDescent="0.15">
      <c r="A219" s="216" t="s">
        <v>3878</v>
      </c>
      <c r="B219" s="216">
        <v>0.55300000000000005</v>
      </c>
      <c r="C219" s="216">
        <v>9.1E-4</v>
      </c>
      <c r="D219" s="218"/>
    </row>
    <row r="220" spans="1:4" x14ac:dyDescent="0.15">
      <c r="A220" s="216" t="s">
        <v>3879</v>
      </c>
      <c r="B220" s="216">
        <v>0.55400000000000005</v>
      </c>
      <c r="C220" s="216">
        <v>6.0000000000000001E-3</v>
      </c>
      <c r="D220" s="218"/>
    </row>
    <row r="221" spans="1:4" x14ac:dyDescent="0.15">
      <c r="A221" s="216" t="s">
        <v>3880</v>
      </c>
      <c r="B221" s="216">
        <v>0.56000000000000005</v>
      </c>
      <c r="C221" s="216">
        <v>3.1E-2</v>
      </c>
      <c r="D221" s="218"/>
    </row>
    <row r="222" spans="1:4" x14ac:dyDescent="0.15">
      <c r="A222" s="216" t="s">
        <v>3881</v>
      </c>
      <c r="B222" s="216">
        <v>0.56299999999999994</v>
      </c>
      <c r="C222" s="216">
        <v>5.1999999999999998E-3</v>
      </c>
      <c r="D222" s="218"/>
    </row>
    <row r="223" spans="1:4" x14ac:dyDescent="0.15">
      <c r="A223" s="216" t="s">
        <v>3882</v>
      </c>
      <c r="B223" s="216">
        <v>0.56499999999999995</v>
      </c>
      <c r="C223" s="216">
        <v>4.7000000000000002E-3</v>
      </c>
      <c r="D223" s="218"/>
    </row>
    <row r="224" spans="1:4" x14ac:dyDescent="0.15">
      <c r="A224" s="216" t="s">
        <v>3883</v>
      </c>
      <c r="B224" s="216">
        <v>0.56899999999999995</v>
      </c>
      <c r="C224" s="216">
        <v>5.5999999999999999E-3</v>
      </c>
      <c r="D224" s="218"/>
    </row>
    <row r="225" spans="1:4" x14ac:dyDescent="0.15">
      <c r="A225" s="216" t="s">
        <v>3884</v>
      </c>
      <c r="B225" s="216">
        <v>0.56899999999999995</v>
      </c>
      <c r="C225" s="216">
        <v>1.7000000000000001E-2</v>
      </c>
      <c r="D225" s="218"/>
    </row>
    <row r="226" spans="1:4" x14ac:dyDescent="0.15">
      <c r="A226" s="216" t="s">
        <v>3885</v>
      </c>
      <c r="B226" s="216">
        <v>0.57799999999999996</v>
      </c>
      <c r="C226" s="216">
        <v>5.9000000000000003E-4</v>
      </c>
      <c r="D226" s="218"/>
    </row>
    <row r="227" spans="1:4" x14ac:dyDescent="0.15">
      <c r="A227" s="216" t="s">
        <v>3886</v>
      </c>
      <c r="B227" s="216">
        <v>0.57899999999999996</v>
      </c>
      <c r="C227" s="216">
        <v>2.5999999999999999E-3</v>
      </c>
      <c r="D227" s="218"/>
    </row>
    <row r="228" spans="1:4" x14ac:dyDescent="0.15">
      <c r="A228" s="216" t="s">
        <v>3887</v>
      </c>
      <c r="B228" s="216">
        <v>0.58199999999999996</v>
      </c>
      <c r="C228" s="216">
        <v>3.5000000000000001E-3</v>
      </c>
      <c r="D228" s="218"/>
    </row>
    <row r="229" spans="1:4" x14ac:dyDescent="0.15">
      <c r="A229" s="216" t="s">
        <v>3888</v>
      </c>
      <c r="B229" s="216">
        <v>0.58299999999999996</v>
      </c>
      <c r="C229" s="216">
        <v>4.1999999999999997E-3</v>
      </c>
      <c r="D229" s="218"/>
    </row>
    <row r="230" spans="1:4" x14ac:dyDescent="0.15">
      <c r="A230" s="216" t="s">
        <v>3889</v>
      </c>
      <c r="B230" s="216">
        <v>0.58499999999999996</v>
      </c>
      <c r="C230" s="216">
        <v>5.4000000000000003E-3</v>
      </c>
      <c r="D230" s="218"/>
    </row>
    <row r="231" spans="1:4" x14ac:dyDescent="0.15">
      <c r="A231" s="216" t="s">
        <v>3890</v>
      </c>
      <c r="B231" s="216">
        <v>0.59399999999999997</v>
      </c>
      <c r="C231" s="216">
        <v>1.0999999999999999E-2</v>
      </c>
      <c r="D231" s="218"/>
    </row>
    <row r="232" spans="1:4" x14ac:dyDescent="0.15">
      <c r="A232" s="216" t="s">
        <v>3891</v>
      </c>
      <c r="B232" s="216">
        <v>0.60099999999999998</v>
      </c>
      <c r="C232" s="216">
        <v>8.0000000000000002E-3</v>
      </c>
      <c r="D232" s="218"/>
    </row>
    <row r="233" spans="1:4" x14ac:dyDescent="0.15">
      <c r="A233" s="216" t="s">
        <v>3892</v>
      </c>
      <c r="B233" s="216">
        <v>0.60599999999999998</v>
      </c>
      <c r="C233" s="216">
        <v>6.4999999999999997E-3</v>
      </c>
      <c r="D233" s="218"/>
    </row>
    <row r="234" spans="1:4" x14ac:dyDescent="0.15">
      <c r="A234" s="216" t="s">
        <v>3893</v>
      </c>
      <c r="B234" s="216">
        <v>0.60699999999999998</v>
      </c>
      <c r="C234" s="216">
        <v>7.3999999999999999E-4</v>
      </c>
      <c r="D234" s="218"/>
    </row>
    <row r="235" spans="1:4" x14ac:dyDescent="0.15">
      <c r="A235" s="216" t="s">
        <v>3894</v>
      </c>
      <c r="B235" s="216">
        <v>0.61299999999999999</v>
      </c>
      <c r="C235" s="216">
        <v>2.7000000000000001E-3</v>
      </c>
      <c r="D235" s="218"/>
    </row>
    <row r="236" spans="1:4" x14ac:dyDescent="0.15">
      <c r="A236" s="216" t="s">
        <v>3895</v>
      </c>
      <c r="B236" s="216">
        <v>0.625</v>
      </c>
      <c r="C236" s="216">
        <v>6.1000000000000004E-3</v>
      </c>
      <c r="D236" s="218"/>
    </row>
    <row r="237" spans="1:4" x14ac:dyDescent="0.15">
      <c r="A237" s="216" t="s">
        <v>3896</v>
      </c>
      <c r="B237" s="216">
        <v>0.628</v>
      </c>
      <c r="C237" s="216">
        <v>2.8E-3</v>
      </c>
      <c r="D237" s="218"/>
    </row>
    <row r="238" spans="1:4" x14ac:dyDescent="0.15">
      <c r="A238" s="216" t="s">
        <v>3897</v>
      </c>
      <c r="B238" s="216">
        <v>0.628</v>
      </c>
      <c r="C238" s="216">
        <v>2.5999999999999999E-2</v>
      </c>
      <c r="D238" s="218"/>
    </row>
    <row r="239" spans="1:4" x14ac:dyDescent="0.15">
      <c r="A239" s="216" t="s">
        <v>3898</v>
      </c>
      <c r="B239" s="216">
        <v>0.63300000000000001</v>
      </c>
      <c r="C239" s="216">
        <v>1.2999999999999999E-2</v>
      </c>
      <c r="D239" s="218"/>
    </row>
    <row r="240" spans="1:4" x14ac:dyDescent="0.15">
      <c r="A240" s="216" t="s">
        <v>3899</v>
      </c>
      <c r="B240" s="216">
        <v>0.64700000000000002</v>
      </c>
      <c r="C240" s="216">
        <v>6.4999999999999997E-4</v>
      </c>
      <c r="D240" s="218"/>
    </row>
    <row r="241" spans="1:4" x14ac:dyDescent="0.15">
      <c r="A241" s="216" t="s">
        <v>3900</v>
      </c>
      <c r="B241" s="216">
        <v>0.64900000000000002</v>
      </c>
      <c r="C241" s="216">
        <v>4.6000000000000001E-4</v>
      </c>
      <c r="D241" s="218"/>
    </row>
    <row r="242" spans="1:4" x14ac:dyDescent="0.15">
      <c r="A242" s="216" t="s">
        <v>3901</v>
      </c>
      <c r="B242" s="216">
        <v>0.65</v>
      </c>
      <c r="C242" s="216">
        <v>6.4000000000000003E-3</v>
      </c>
      <c r="D242" s="218"/>
    </row>
    <row r="243" spans="1:4" x14ac:dyDescent="0.15">
      <c r="A243" s="216" t="s">
        <v>3902</v>
      </c>
      <c r="B243" s="216">
        <v>0.65200000000000002</v>
      </c>
      <c r="C243" s="216">
        <v>7.7000000000000002E-3</v>
      </c>
      <c r="D243" s="218"/>
    </row>
    <row r="244" spans="1:4" x14ac:dyDescent="0.15">
      <c r="A244" s="216" t="s">
        <v>3903</v>
      </c>
      <c r="B244" s="216">
        <v>0.65900000000000003</v>
      </c>
      <c r="C244" s="216">
        <v>7.4999999999999997E-3</v>
      </c>
      <c r="D244" s="218"/>
    </row>
    <row r="245" spans="1:4" x14ac:dyDescent="0.15">
      <c r="A245" s="216" t="s">
        <v>3904</v>
      </c>
      <c r="B245" s="216">
        <v>0.66100000000000003</v>
      </c>
      <c r="C245" s="216">
        <v>1.9E-2</v>
      </c>
      <c r="D245" s="218"/>
    </row>
    <row r="246" spans="1:4" x14ac:dyDescent="0.15">
      <c r="A246" s="216" t="s">
        <v>3905</v>
      </c>
      <c r="B246" s="216">
        <v>0.66200000000000003</v>
      </c>
      <c r="C246" s="216">
        <v>2.8999999999999998E-3</v>
      </c>
      <c r="D246" s="218"/>
    </row>
    <row r="247" spans="1:4" x14ac:dyDescent="0.15">
      <c r="A247" s="216" t="s">
        <v>3906</v>
      </c>
      <c r="B247" s="216">
        <v>0.66700000000000004</v>
      </c>
      <c r="C247" s="216">
        <v>1.2999999999999999E-4</v>
      </c>
      <c r="D247" s="219"/>
    </row>
    <row r="248" spans="1:4" x14ac:dyDescent="0.15">
      <c r="A248" s="216" t="s">
        <v>3907</v>
      </c>
      <c r="B248" s="216">
        <v>0.67500000000000004</v>
      </c>
      <c r="C248" s="216">
        <v>3.3E-4</v>
      </c>
      <c r="D248" s="219" t="s">
        <v>3908</v>
      </c>
    </row>
    <row r="249" spans="1:4" x14ac:dyDescent="0.15">
      <c r="A249" s="216" t="s">
        <v>3909</v>
      </c>
      <c r="B249" s="216">
        <v>0.7</v>
      </c>
      <c r="C249" s="216">
        <v>7.4000000000000003E-3</v>
      </c>
      <c r="D249" s="218"/>
    </row>
    <row r="250" spans="1:4" x14ac:dyDescent="0.15">
      <c r="A250" s="216" t="s">
        <v>3910</v>
      </c>
      <c r="B250" s="216">
        <v>0.70099999999999996</v>
      </c>
      <c r="C250" s="216">
        <v>8.0999999999999996E-3</v>
      </c>
      <c r="D250" s="218"/>
    </row>
    <row r="251" spans="1:4" x14ac:dyDescent="0.15">
      <c r="A251" s="216" t="s">
        <v>3911</v>
      </c>
      <c r="B251" s="216">
        <v>0.70199999999999996</v>
      </c>
      <c r="C251" s="216">
        <v>9.6000000000000002E-4</v>
      </c>
      <c r="D251" s="218"/>
    </row>
    <row r="252" spans="1:4" x14ac:dyDescent="0.15">
      <c r="A252" s="216" t="s">
        <v>3912</v>
      </c>
      <c r="B252" s="216">
        <v>0.70399999999999996</v>
      </c>
      <c r="C252" s="216">
        <v>5.6999999999999998E-4</v>
      </c>
      <c r="D252" s="218"/>
    </row>
    <row r="253" spans="1:4" x14ac:dyDescent="0.15">
      <c r="A253" s="216" t="s">
        <v>3913</v>
      </c>
      <c r="B253" s="216">
        <v>0.70399999999999996</v>
      </c>
      <c r="C253" s="216">
        <v>2.3E-3</v>
      </c>
      <c r="D253" s="218"/>
    </row>
    <row r="254" spans="1:4" x14ac:dyDescent="0.15">
      <c r="A254" s="216" t="s">
        <v>3914</v>
      </c>
      <c r="B254" s="216">
        <v>0.70599999999999996</v>
      </c>
      <c r="C254" s="216">
        <v>1.4E-2</v>
      </c>
      <c r="D254" s="218"/>
    </row>
    <row r="255" spans="1:4" x14ac:dyDescent="0.15">
      <c r="A255" s="216" t="s">
        <v>3915</v>
      </c>
      <c r="B255" s="216">
        <v>0.71099999999999997</v>
      </c>
      <c r="C255" s="216">
        <v>5.8999999999999999E-3</v>
      </c>
      <c r="D255" s="218"/>
    </row>
    <row r="256" spans="1:4" x14ac:dyDescent="0.15">
      <c r="A256" s="216" t="s">
        <v>3916</v>
      </c>
      <c r="B256" s="216">
        <v>0.71699999999999997</v>
      </c>
      <c r="C256" s="216">
        <v>4.4999999999999999E-4</v>
      </c>
      <c r="D256" s="218"/>
    </row>
    <row r="257" spans="1:4" x14ac:dyDescent="0.15">
      <c r="A257" s="216" t="s">
        <v>3917</v>
      </c>
      <c r="B257" s="216">
        <v>0.72099999999999997</v>
      </c>
      <c r="C257" s="216">
        <v>8.9999999999999998E-4</v>
      </c>
      <c r="D257" s="218"/>
    </row>
    <row r="258" spans="1:4" x14ac:dyDescent="0.15">
      <c r="A258" s="216" t="s">
        <v>3918</v>
      </c>
      <c r="B258" s="216">
        <v>0.75900000000000001</v>
      </c>
      <c r="C258" s="216">
        <v>1.2999999999999999E-2</v>
      </c>
      <c r="D258" s="218"/>
    </row>
    <row r="259" spans="1:4" x14ac:dyDescent="0.15">
      <c r="A259" s="216" t="s">
        <v>3919</v>
      </c>
      <c r="B259" s="216">
        <v>0.76700000000000002</v>
      </c>
      <c r="C259" s="216">
        <v>7.4000000000000003E-3</v>
      </c>
      <c r="D259" s="218"/>
    </row>
    <row r="260" spans="1:4" x14ac:dyDescent="0.15">
      <c r="A260" s="216" t="s">
        <v>3920</v>
      </c>
      <c r="B260" s="216">
        <v>0.78500000000000003</v>
      </c>
      <c r="C260" s="216">
        <v>9.1000000000000004E-3</v>
      </c>
      <c r="D260" s="218"/>
    </row>
    <row r="261" spans="1:4" x14ac:dyDescent="0.15">
      <c r="A261" s="216" t="s">
        <v>3921</v>
      </c>
      <c r="B261" s="216">
        <v>0.78900000000000003</v>
      </c>
      <c r="C261" s="216">
        <v>0.01</v>
      </c>
      <c r="D261" s="218"/>
    </row>
    <row r="262" spans="1:4" x14ac:dyDescent="0.15">
      <c r="A262" s="216" t="s">
        <v>3922</v>
      </c>
      <c r="B262" s="216">
        <v>0.79</v>
      </c>
      <c r="C262" s="216">
        <v>2.5000000000000001E-3</v>
      </c>
      <c r="D262" s="218"/>
    </row>
    <row r="263" spans="1:4" x14ac:dyDescent="0.15">
      <c r="A263" s="216" t="s">
        <v>3923</v>
      </c>
      <c r="B263" s="216">
        <v>0.79300000000000004</v>
      </c>
      <c r="C263" s="216">
        <v>3.1E-2</v>
      </c>
      <c r="D263" s="218"/>
    </row>
    <row r="264" spans="1:4" x14ac:dyDescent="0.15">
      <c r="A264" s="216" t="s">
        <v>3924</v>
      </c>
      <c r="B264" s="216">
        <v>0.81200000000000006</v>
      </c>
      <c r="C264" s="216">
        <v>1.1999999999999999E-3</v>
      </c>
      <c r="D264" s="218"/>
    </row>
    <row r="265" spans="1:4" x14ac:dyDescent="0.15">
      <c r="A265" s="216" t="s">
        <v>3925</v>
      </c>
      <c r="B265" s="216">
        <v>0.82699999999999996</v>
      </c>
      <c r="C265" s="216">
        <v>1.6E-2</v>
      </c>
      <c r="D265" s="218"/>
    </row>
    <row r="266" spans="1:4" x14ac:dyDescent="0.15">
      <c r="A266" s="216" t="s">
        <v>3926</v>
      </c>
      <c r="B266" s="216">
        <v>0.85699999999999998</v>
      </c>
      <c r="C266" s="216">
        <v>1.4E-2</v>
      </c>
      <c r="D266" s="218"/>
    </row>
    <row r="267" spans="1:4" x14ac:dyDescent="0.15">
      <c r="A267" s="216" t="s">
        <v>3927</v>
      </c>
      <c r="B267" s="216">
        <v>0.876</v>
      </c>
      <c r="C267" s="216">
        <v>2.3E-2</v>
      </c>
      <c r="D267" s="218"/>
    </row>
    <row r="268" spans="1:4" x14ac:dyDescent="0.15">
      <c r="A268" s="216" t="s">
        <v>3928</v>
      </c>
      <c r="B268" s="216">
        <v>0.89700000000000002</v>
      </c>
      <c r="C268" s="216">
        <v>1.7999999999999999E-2</v>
      </c>
      <c r="D268" s="218"/>
    </row>
    <row r="269" spans="1:4" x14ac:dyDescent="0.15">
      <c r="A269" s="216" t="s">
        <v>3929</v>
      </c>
      <c r="B269" s="216">
        <v>0.92400000000000004</v>
      </c>
      <c r="C269" s="216">
        <v>1.7000000000000001E-2</v>
      </c>
      <c r="D269" s="218"/>
    </row>
    <row r="270" spans="1:4" x14ac:dyDescent="0.15">
      <c r="A270" s="216" t="s">
        <v>3930</v>
      </c>
      <c r="B270" s="216">
        <v>0.95199999999999996</v>
      </c>
      <c r="C270" s="216">
        <v>1.2E-2</v>
      </c>
      <c r="D270" s="218"/>
    </row>
    <row r="271" spans="1:4" x14ac:dyDescent="0.15">
      <c r="A271" s="216" t="s">
        <v>3931</v>
      </c>
      <c r="B271" s="216">
        <v>1.1240000000000001</v>
      </c>
      <c r="C271" s="216">
        <v>5.4999999999999997E-3</v>
      </c>
      <c r="D271" s="218"/>
    </row>
    <row r="272" spans="1:4" x14ac:dyDescent="0.15">
      <c r="A272" s="221" t="s">
        <v>628</v>
      </c>
      <c r="B272" s="221" t="s">
        <v>624</v>
      </c>
      <c r="C272" s="221" t="s">
        <v>625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1A</vt:lpstr>
      <vt:lpstr>1B-F</vt:lpstr>
      <vt:lpstr>S1A</vt:lpstr>
      <vt:lpstr>S1E-F</vt:lpstr>
      <vt:lpstr>sc Figure 2B</vt:lpstr>
      <vt:lpstr>sc Figure 2D</vt:lpstr>
      <vt:lpstr>sc Figure 2K</vt:lpstr>
      <vt:lpstr>Supp 2</vt:lpstr>
      <vt:lpstr>Figure 3B Nano</vt:lpstr>
      <vt:lpstr>Figure 3B- Nanostring</vt:lpstr>
      <vt:lpstr>Figure 3H</vt:lpstr>
      <vt:lpstr>Figure 4 viral loads</vt:lpstr>
      <vt:lpstr>Figure 6A-B</vt:lpstr>
      <vt:lpstr>Figure 6C-D</vt:lpstr>
      <vt:lpstr>Figure 6E-I</vt:lpstr>
      <vt:lpstr>Figure 7B</vt:lpstr>
      <vt:lpstr>Figure 7C</vt:lpstr>
      <vt:lpstr>Figure 7E</vt:lpstr>
      <vt:lpstr>Figure 7G-I</vt:lpstr>
      <vt:lpstr>Figure 8A</vt:lpstr>
      <vt:lpstr>Figure 8B-D</vt:lpstr>
      <vt:lpstr>Figure 8E</vt:lpstr>
      <vt:lpstr>Figure 9A-D</vt:lpstr>
      <vt:lpstr>Figure 9E</vt:lpstr>
      <vt:lpstr>Figure 9F-H</vt:lpstr>
      <vt:lpstr>Supplemental data-S1</vt:lpstr>
      <vt:lpstr>S2</vt:lpstr>
      <vt:lpstr>S3</vt:lpstr>
      <vt:lpstr>S6</vt:lpstr>
      <vt:lpstr>S10</vt:lpstr>
      <vt:lpstr>S11</vt:lpstr>
      <vt:lpstr>S12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Iyer, Smita S</dc:creator>
  <cp:lastModifiedBy>Iyer, Smita</cp:lastModifiedBy>
  <dcterms:created xsi:type="dcterms:W3CDTF">2024-02-28T17:31:55Z</dcterms:created>
  <dcterms:modified xsi:type="dcterms:W3CDTF">2026-02-11T01:51:54Z</dcterms:modified>
</cp:coreProperties>
</file>