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chitu/Desktop/MT paper draft/JCI submission/Revision/Resubmission/"/>
    </mc:Choice>
  </mc:AlternateContent>
  <xr:revisionPtr revIDLastSave="0" documentId="8_{50B2C0A8-631D-414E-8DD4-3780E59F9106}" xr6:coauthVersionLast="47" xr6:coauthVersionMax="47" xr10:uidLastSave="{00000000-0000-0000-0000-000000000000}"/>
  <bookViews>
    <workbookView xWindow="1580" yWindow="960" windowWidth="28840" windowHeight="19040" xr2:uid="{C674F3B1-ECF9-C544-B567-FD98B70D4763}"/>
  </bookViews>
  <sheets>
    <sheet name="Propor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V4" i="1"/>
  <c r="U4" i="1"/>
  <c r="O5" i="1"/>
  <c r="P5" i="1"/>
  <c r="Q5" i="1"/>
  <c r="R5" i="1"/>
  <c r="S5" i="1"/>
  <c r="T5" i="1"/>
  <c r="O6" i="1"/>
  <c r="P6" i="1"/>
  <c r="Q6" i="1"/>
  <c r="R6" i="1"/>
  <c r="S6" i="1"/>
  <c r="T6" i="1"/>
  <c r="O7" i="1"/>
  <c r="P7" i="1"/>
  <c r="Q7" i="1"/>
  <c r="R7" i="1"/>
  <c r="S7" i="1"/>
  <c r="T7" i="1"/>
  <c r="O8" i="1"/>
  <c r="P8" i="1"/>
  <c r="Q8" i="1"/>
  <c r="R8" i="1"/>
  <c r="S8" i="1"/>
  <c r="T8" i="1"/>
  <c r="O9" i="1"/>
  <c r="P9" i="1"/>
  <c r="Q9" i="1"/>
  <c r="R9" i="1"/>
  <c r="S9" i="1"/>
  <c r="T9" i="1"/>
  <c r="O10" i="1"/>
  <c r="P10" i="1"/>
  <c r="Q10" i="1"/>
  <c r="R10" i="1"/>
  <c r="S10" i="1"/>
  <c r="T10" i="1"/>
  <c r="O11" i="1"/>
  <c r="P11" i="1"/>
  <c r="Q11" i="1"/>
  <c r="R11" i="1"/>
  <c r="S11" i="1"/>
  <c r="T11" i="1"/>
  <c r="O12" i="1"/>
  <c r="P12" i="1"/>
  <c r="Q12" i="1"/>
  <c r="R12" i="1"/>
  <c r="S12" i="1"/>
  <c r="T12" i="1"/>
  <c r="O13" i="1"/>
  <c r="P13" i="1"/>
  <c r="Q13" i="1"/>
  <c r="R13" i="1"/>
  <c r="S13" i="1"/>
  <c r="T13" i="1"/>
  <c r="O14" i="1"/>
  <c r="P14" i="1"/>
  <c r="Q14" i="1"/>
  <c r="R14" i="1"/>
  <c r="S14" i="1"/>
  <c r="T14" i="1"/>
  <c r="O15" i="1"/>
  <c r="P15" i="1"/>
  <c r="Q15" i="1"/>
  <c r="R15" i="1"/>
  <c r="S15" i="1"/>
  <c r="T15" i="1"/>
  <c r="O16" i="1"/>
  <c r="P16" i="1"/>
  <c r="Q16" i="1"/>
  <c r="R16" i="1"/>
  <c r="S16" i="1"/>
  <c r="T16" i="1"/>
  <c r="O17" i="1"/>
  <c r="P17" i="1"/>
  <c r="Q17" i="1"/>
  <c r="R17" i="1"/>
  <c r="S17" i="1"/>
  <c r="T17" i="1"/>
  <c r="O18" i="1"/>
  <c r="P18" i="1"/>
  <c r="Q18" i="1"/>
  <c r="R18" i="1"/>
  <c r="S18" i="1"/>
  <c r="T18" i="1"/>
  <c r="O19" i="1"/>
  <c r="P19" i="1"/>
  <c r="Q19" i="1"/>
  <c r="R19" i="1"/>
  <c r="S19" i="1"/>
  <c r="T19" i="1"/>
  <c r="O20" i="1"/>
  <c r="P20" i="1"/>
  <c r="Q20" i="1"/>
  <c r="R20" i="1"/>
  <c r="S20" i="1"/>
  <c r="T20" i="1"/>
  <c r="O21" i="1"/>
  <c r="P21" i="1"/>
  <c r="Q21" i="1"/>
  <c r="R21" i="1"/>
  <c r="S21" i="1"/>
  <c r="T21" i="1"/>
  <c r="O22" i="1"/>
  <c r="P22" i="1"/>
  <c r="Q22" i="1"/>
  <c r="R22" i="1"/>
  <c r="S22" i="1"/>
  <c r="T22" i="1"/>
  <c r="O23" i="1"/>
  <c r="P23" i="1"/>
  <c r="Q23" i="1"/>
  <c r="R23" i="1"/>
  <c r="S23" i="1"/>
  <c r="T23" i="1"/>
  <c r="O24" i="1"/>
  <c r="P24" i="1"/>
  <c r="Q24" i="1"/>
  <c r="R24" i="1"/>
  <c r="S24" i="1"/>
  <c r="T24" i="1"/>
  <c r="O25" i="1"/>
  <c r="P25" i="1"/>
  <c r="Q25" i="1"/>
  <c r="R25" i="1"/>
  <c r="S25" i="1"/>
  <c r="T25" i="1"/>
  <c r="O26" i="1"/>
  <c r="P26" i="1"/>
  <c r="Q26" i="1"/>
  <c r="R26" i="1"/>
  <c r="S26" i="1"/>
  <c r="T26" i="1"/>
  <c r="O27" i="1"/>
  <c r="P27" i="1"/>
  <c r="Q27" i="1"/>
  <c r="R27" i="1"/>
  <c r="S27" i="1"/>
  <c r="T27" i="1"/>
  <c r="O28" i="1"/>
  <c r="P28" i="1"/>
  <c r="Q28" i="1"/>
  <c r="R28" i="1"/>
  <c r="S28" i="1"/>
  <c r="T28" i="1"/>
  <c r="O29" i="1"/>
  <c r="P29" i="1"/>
  <c r="Q29" i="1"/>
  <c r="R29" i="1"/>
  <c r="S29" i="1"/>
  <c r="T29" i="1"/>
  <c r="O30" i="1"/>
  <c r="P30" i="1"/>
  <c r="Q30" i="1"/>
  <c r="R30" i="1"/>
  <c r="S30" i="1"/>
  <c r="T30" i="1"/>
  <c r="O31" i="1"/>
  <c r="P31" i="1"/>
  <c r="Q31" i="1"/>
  <c r="R31" i="1"/>
  <c r="S31" i="1"/>
  <c r="T31" i="1"/>
  <c r="O32" i="1"/>
  <c r="P32" i="1"/>
  <c r="Q32" i="1"/>
  <c r="R32" i="1"/>
  <c r="S32" i="1"/>
  <c r="T32" i="1"/>
  <c r="O33" i="1"/>
  <c r="P33" i="1"/>
  <c r="Q33" i="1"/>
  <c r="R33" i="1"/>
  <c r="S33" i="1"/>
  <c r="T33" i="1"/>
  <c r="O34" i="1"/>
  <c r="P34" i="1"/>
  <c r="Q34" i="1"/>
  <c r="R34" i="1"/>
  <c r="S34" i="1"/>
  <c r="T34" i="1"/>
  <c r="T4" i="1"/>
  <c r="Q4" i="1"/>
  <c r="I5" i="1"/>
  <c r="J5" i="1"/>
  <c r="K5" i="1"/>
  <c r="L5" i="1"/>
  <c r="M5" i="1"/>
  <c r="N5" i="1"/>
  <c r="I6" i="1"/>
  <c r="J6" i="1"/>
  <c r="K6" i="1"/>
  <c r="L6" i="1"/>
  <c r="M6" i="1"/>
  <c r="N6" i="1"/>
  <c r="I7" i="1"/>
  <c r="J7" i="1"/>
  <c r="K7" i="1"/>
  <c r="L7" i="1"/>
  <c r="M7" i="1"/>
  <c r="N7" i="1"/>
  <c r="I8" i="1"/>
  <c r="J8" i="1"/>
  <c r="K8" i="1"/>
  <c r="L8" i="1"/>
  <c r="M8" i="1"/>
  <c r="N8" i="1"/>
  <c r="I9" i="1"/>
  <c r="J9" i="1"/>
  <c r="K9" i="1"/>
  <c r="L9" i="1"/>
  <c r="M9" i="1"/>
  <c r="N9" i="1"/>
  <c r="I10" i="1"/>
  <c r="J10" i="1"/>
  <c r="K10" i="1"/>
  <c r="L10" i="1"/>
  <c r="M10" i="1"/>
  <c r="N10" i="1"/>
  <c r="I11" i="1"/>
  <c r="J11" i="1"/>
  <c r="K11" i="1"/>
  <c r="L11" i="1"/>
  <c r="M11" i="1"/>
  <c r="N11" i="1"/>
  <c r="I12" i="1"/>
  <c r="J12" i="1"/>
  <c r="K12" i="1"/>
  <c r="L12" i="1"/>
  <c r="M12" i="1"/>
  <c r="N12" i="1"/>
  <c r="I13" i="1"/>
  <c r="J13" i="1"/>
  <c r="K13" i="1"/>
  <c r="L13" i="1"/>
  <c r="M13" i="1"/>
  <c r="N13" i="1"/>
  <c r="I14" i="1"/>
  <c r="J14" i="1"/>
  <c r="K14" i="1"/>
  <c r="L14" i="1"/>
  <c r="M14" i="1"/>
  <c r="N14" i="1"/>
  <c r="I15" i="1"/>
  <c r="J15" i="1"/>
  <c r="K15" i="1"/>
  <c r="L15" i="1"/>
  <c r="M15" i="1"/>
  <c r="N15" i="1"/>
  <c r="I16" i="1"/>
  <c r="J16" i="1"/>
  <c r="K16" i="1"/>
  <c r="L16" i="1"/>
  <c r="M16" i="1"/>
  <c r="N16" i="1"/>
  <c r="I17" i="1"/>
  <c r="J17" i="1"/>
  <c r="K17" i="1"/>
  <c r="L17" i="1"/>
  <c r="M17" i="1"/>
  <c r="N17" i="1"/>
  <c r="I18" i="1"/>
  <c r="J18" i="1"/>
  <c r="K18" i="1"/>
  <c r="L18" i="1"/>
  <c r="M18" i="1"/>
  <c r="N18" i="1"/>
  <c r="I19" i="1"/>
  <c r="J19" i="1"/>
  <c r="K19" i="1"/>
  <c r="L19" i="1"/>
  <c r="M19" i="1"/>
  <c r="N19" i="1"/>
  <c r="I20" i="1"/>
  <c r="J20" i="1"/>
  <c r="K20" i="1"/>
  <c r="L20" i="1"/>
  <c r="M20" i="1"/>
  <c r="N20" i="1"/>
  <c r="I21" i="1"/>
  <c r="J21" i="1"/>
  <c r="K21" i="1"/>
  <c r="L21" i="1"/>
  <c r="M21" i="1"/>
  <c r="N21" i="1"/>
  <c r="I22" i="1"/>
  <c r="J22" i="1"/>
  <c r="K22" i="1"/>
  <c r="L22" i="1"/>
  <c r="M22" i="1"/>
  <c r="N22" i="1"/>
  <c r="I23" i="1"/>
  <c r="J23" i="1"/>
  <c r="K23" i="1"/>
  <c r="L23" i="1"/>
  <c r="M23" i="1"/>
  <c r="N23" i="1"/>
  <c r="I24" i="1"/>
  <c r="J24" i="1"/>
  <c r="K24" i="1"/>
  <c r="L24" i="1"/>
  <c r="M24" i="1"/>
  <c r="N24" i="1"/>
  <c r="I25" i="1"/>
  <c r="J25" i="1"/>
  <c r="K25" i="1"/>
  <c r="L25" i="1"/>
  <c r="M25" i="1"/>
  <c r="N25" i="1"/>
  <c r="I26" i="1"/>
  <c r="J26" i="1"/>
  <c r="K26" i="1"/>
  <c r="L26" i="1"/>
  <c r="M26" i="1"/>
  <c r="N26" i="1"/>
  <c r="I27" i="1"/>
  <c r="J27" i="1"/>
  <c r="K27" i="1"/>
  <c r="L27" i="1"/>
  <c r="M27" i="1"/>
  <c r="N27" i="1"/>
  <c r="I28" i="1"/>
  <c r="J28" i="1"/>
  <c r="K28" i="1"/>
  <c r="L28" i="1"/>
  <c r="M28" i="1"/>
  <c r="N28" i="1"/>
  <c r="I29" i="1"/>
  <c r="J29" i="1"/>
  <c r="K29" i="1"/>
  <c r="L29" i="1"/>
  <c r="M29" i="1"/>
  <c r="N29" i="1"/>
  <c r="I30" i="1"/>
  <c r="J30" i="1"/>
  <c r="K30" i="1"/>
  <c r="L30" i="1"/>
  <c r="M30" i="1"/>
  <c r="N30" i="1"/>
  <c r="I31" i="1"/>
  <c r="J31" i="1"/>
  <c r="K31" i="1"/>
  <c r="L31" i="1"/>
  <c r="M31" i="1"/>
  <c r="N31" i="1"/>
  <c r="I32" i="1"/>
  <c r="J32" i="1"/>
  <c r="K32" i="1"/>
  <c r="L32" i="1"/>
  <c r="M32" i="1"/>
  <c r="N32" i="1"/>
  <c r="I33" i="1"/>
  <c r="J33" i="1"/>
  <c r="K33" i="1"/>
  <c r="L33" i="1"/>
  <c r="M33" i="1"/>
  <c r="N33" i="1"/>
  <c r="I34" i="1"/>
  <c r="J34" i="1"/>
  <c r="K34" i="1"/>
  <c r="L34" i="1"/>
  <c r="M34" i="1"/>
  <c r="N34" i="1"/>
  <c r="N4" i="1"/>
  <c r="M4" i="1"/>
  <c r="L4" i="1"/>
  <c r="K4" i="1"/>
  <c r="J4" i="1"/>
  <c r="I4" i="1"/>
  <c r="C35" i="1"/>
  <c r="D35" i="1"/>
  <c r="E35" i="1"/>
  <c r="F35" i="1"/>
  <c r="G35" i="1"/>
  <c r="B35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  <c r="B36" i="1"/>
  <c r="P4" i="1" l="1"/>
  <c r="S4" i="1"/>
  <c r="O4" i="1"/>
  <c r="R4" i="1"/>
</calcChain>
</file>

<file path=xl/sharedStrings.xml><?xml version="1.0" encoding="utf-8"?>
<sst xmlns="http://schemas.openxmlformats.org/spreadsheetml/2006/main" count="58" uniqueCount="18">
  <si>
    <t>WT1</t>
  </si>
  <si>
    <t>WT2</t>
  </si>
  <si>
    <t>Percent</t>
  </si>
  <si>
    <t>All nuclei</t>
  </si>
  <si>
    <t>Total</t>
  </si>
  <si>
    <t>Relative Proportion (normalized)</t>
  </si>
  <si>
    <t>Supplemental Table 2.Distribution of nuclei in each cluster and sample. Related to Figure 1.</t>
  </si>
  <si>
    <t>Cluster</t>
  </si>
  <si>
    <t>% of all nuclei</t>
  </si>
  <si>
    <t>Csf1r+/- 1</t>
  </si>
  <si>
    <t>Csf1r+/- 2</t>
  </si>
  <si>
    <t xml:space="preserve">Average  Csf1r+/- </t>
  </si>
  <si>
    <t>Average  wt</t>
  </si>
  <si>
    <t xml:space="preserve">Number of nuclei </t>
  </si>
  <si>
    <t>WT3</t>
  </si>
  <si>
    <t>Csf1r+/- 3</t>
  </si>
  <si>
    <t>&gt;0.9999</t>
  </si>
  <si>
    <t>Adjusted p val (Bonferroni)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</si>
</sst>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" fontId="18" fillId="0" borderId="0" xfId="0" applyNumberFormat="1" applyFont="1"/>
    <xf numFmtId="2" fontId="19" fillId="0" borderId="0" xfId="0" applyNumberFormat="1" applyFont="1"/>
    <xf numFmtId="0" fontId="20" fillId="0" borderId="0" xfId="0" applyFont="1"/>
    <xf numFmtId="2" fontId="0" fillId="0" borderId="0" xfId="0" applyNumberFormat="1"/>
    <xf numFmtId="2" fontId="19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0" fillId="33" borderId="1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1A70-29EE-9744-9E0D-A5324AAFD257}">
  <dimension ref="A1:W36"/>
  <sheetViews>
    <sheetView tabSelected="1" workbookViewId="0">
      <selection activeCell="Y13" sqref="Y13"/>
    </sheetView>
  </sheetViews>
  <sheetFormatPr baseColWidth="10" defaultRowHeight="16" x14ac:dyDescent="0.2"/>
  <cols>
    <col min="8" max="8" width="10.5" customWidth="1"/>
    <col min="23" max="23" width="13.1640625" customWidth="1"/>
  </cols>
  <sheetData>
    <row r="1" spans="1:23" x14ac:dyDescent="0.2">
      <c r="A1" s="3" t="s">
        <v>6</v>
      </c>
      <c r="B1" s="3"/>
      <c r="C1" s="3"/>
      <c r="D1" s="3"/>
      <c r="E1" s="3"/>
      <c r="F1" s="3"/>
      <c r="G1" s="3"/>
      <c r="H1" s="3"/>
      <c r="I1" s="3"/>
    </row>
    <row r="2" spans="1:23" x14ac:dyDescent="0.2">
      <c r="A2" s="8" t="s">
        <v>7</v>
      </c>
      <c r="B2" s="10" t="s">
        <v>13</v>
      </c>
      <c r="C2" s="11"/>
      <c r="D2" s="11"/>
      <c r="E2" s="11"/>
      <c r="F2" s="11"/>
      <c r="G2" s="12"/>
      <c r="H2" s="9" t="s">
        <v>8</v>
      </c>
      <c r="I2" s="10" t="s">
        <v>2</v>
      </c>
      <c r="J2" s="11"/>
      <c r="K2" s="11"/>
      <c r="L2" s="11"/>
      <c r="M2" s="11"/>
      <c r="N2" s="12"/>
      <c r="O2" s="10" t="s">
        <v>5</v>
      </c>
      <c r="P2" s="11"/>
      <c r="Q2" s="11"/>
      <c r="R2" s="11"/>
      <c r="S2" s="11"/>
      <c r="T2" s="12"/>
    </row>
    <row r="3" spans="1:23" ht="34" customHeight="1" x14ac:dyDescent="0.2">
      <c r="A3" s="8"/>
      <c r="B3" s="6" t="s">
        <v>0</v>
      </c>
      <c r="C3" s="6" t="s">
        <v>1</v>
      </c>
      <c r="D3" s="6" t="s">
        <v>14</v>
      </c>
      <c r="E3" s="6" t="s">
        <v>9</v>
      </c>
      <c r="F3" s="6" t="s">
        <v>10</v>
      </c>
      <c r="G3" s="6" t="s">
        <v>15</v>
      </c>
      <c r="H3" s="9"/>
      <c r="I3" s="6" t="s">
        <v>0</v>
      </c>
      <c r="J3" s="6" t="s">
        <v>1</v>
      </c>
      <c r="K3" s="6" t="s">
        <v>14</v>
      </c>
      <c r="L3" s="6" t="s">
        <v>9</v>
      </c>
      <c r="M3" s="6" t="s">
        <v>10</v>
      </c>
      <c r="N3" s="6" t="s">
        <v>15</v>
      </c>
      <c r="O3" s="6" t="s">
        <v>0</v>
      </c>
      <c r="P3" s="6" t="s">
        <v>1</v>
      </c>
      <c r="Q3" s="6" t="s">
        <v>14</v>
      </c>
      <c r="R3" s="6" t="s">
        <v>9</v>
      </c>
      <c r="S3" s="6" t="s">
        <v>10</v>
      </c>
      <c r="T3" s="6" t="s">
        <v>15</v>
      </c>
      <c r="U3" s="7" t="s">
        <v>12</v>
      </c>
      <c r="V3" s="7" t="s">
        <v>11</v>
      </c>
      <c r="W3" s="7" t="s">
        <v>17</v>
      </c>
    </row>
    <row r="4" spans="1:23" x14ac:dyDescent="0.2">
      <c r="A4">
        <v>1</v>
      </c>
      <c r="B4">
        <v>2983</v>
      </c>
      <c r="C4">
        <v>2588</v>
      </c>
      <c r="D4">
        <v>1595</v>
      </c>
      <c r="E4">
        <v>1475</v>
      </c>
      <c r="F4">
        <v>1708</v>
      </c>
      <c r="G4">
        <v>1642</v>
      </c>
      <c r="H4" s="1">
        <f>SUM(B4:G4)*100/75141</f>
        <v>15.957998961951532</v>
      </c>
      <c r="I4" s="2">
        <f>B4*100/16034</f>
        <v>18.604216040913059</v>
      </c>
      <c r="J4" s="2">
        <f>C4*100/15251</f>
        <v>16.969379057111009</v>
      </c>
      <c r="K4" s="2">
        <f>D4*100/13285</f>
        <v>12.006021829130598</v>
      </c>
      <c r="L4" s="4">
        <f>E4*100/9557</f>
        <v>15.433713508423144</v>
      </c>
      <c r="M4" s="4">
        <f>F4*100/11079</f>
        <v>15.416553840599333</v>
      </c>
      <c r="N4" s="4">
        <f>G4*100/9935</f>
        <v>16.527428283844994</v>
      </c>
      <c r="O4" s="2">
        <f>I4/H4</f>
        <v>1.1658238658412543</v>
      </c>
      <c r="P4" s="2">
        <f>J4/H4</f>
        <v>1.0633776263283949</v>
      </c>
      <c r="Q4" s="2">
        <f>K4/H4</f>
        <v>0.75235133538712551</v>
      </c>
      <c r="R4" s="2">
        <f>L4/H4</f>
        <v>0.96714591504997371</v>
      </c>
      <c r="S4" s="2">
        <f>M4/H4</f>
        <v>0.96607061307353381</v>
      </c>
      <c r="T4" s="2">
        <f>N4/H4</f>
        <v>1.0356830028157757</v>
      </c>
      <c r="U4" s="2">
        <f>AVERAGE(O4:Q4)</f>
        <v>0.99385094251892492</v>
      </c>
      <c r="V4" s="2">
        <f>AVERAGE(R4:T4)</f>
        <v>0.98963317697976105</v>
      </c>
      <c r="W4" s="5" t="s">
        <v>16</v>
      </c>
    </row>
    <row r="5" spans="1:23" x14ac:dyDescent="0.2">
      <c r="A5">
        <v>2</v>
      </c>
      <c r="B5">
        <v>1460</v>
      </c>
      <c r="C5">
        <v>1220</v>
      </c>
      <c r="D5">
        <v>1697</v>
      </c>
      <c r="E5">
        <v>689</v>
      </c>
      <c r="F5">
        <v>1108</v>
      </c>
      <c r="G5">
        <v>1300</v>
      </c>
      <c r="H5" s="1">
        <f t="shared" ref="H5:H34" si="0">SUM(B5:G5)*100/75141</f>
        <v>9.946633662048681</v>
      </c>
      <c r="I5" s="2">
        <f t="shared" ref="I5:I34" si="1">B5*100/16034</f>
        <v>9.1056504927030062</v>
      </c>
      <c r="J5" s="2">
        <f t="shared" ref="J5:J34" si="2">C5*100/15251</f>
        <v>7.9994754442331653</v>
      </c>
      <c r="K5" s="2">
        <f t="shared" ref="K5:K34" si="3">D5*100/13285</f>
        <v>12.773805043281897</v>
      </c>
      <c r="L5" s="4">
        <f t="shared" ref="L5:L34" si="4">E5*100/9557</f>
        <v>7.2093753269854552</v>
      </c>
      <c r="M5" s="4">
        <f t="shared" ref="M5:M34" si="5">F5*100/11079</f>
        <v>10.000902608538677</v>
      </c>
      <c r="N5" s="4">
        <f t="shared" ref="N5:N34" si="6">G5*100/9935</f>
        <v>13.085052843482638</v>
      </c>
      <c r="O5" s="2">
        <f t="shared" ref="O5:O34" si="7">I5/H5</f>
        <v>0.91545047320336714</v>
      </c>
      <c r="P5" s="2">
        <f t="shared" ref="P5:P34" si="8">J5/H5</f>
        <v>0.80423947599026535</v>
      </c>
      <c r="Q5" s="2">
        <f t="shared" ref="Q5:Q34" si="9">K5/H5</f>
        <v>1.2842339908445879</v>
      </c>
      <c r="R5" s="2">
        <f t="shared" ref="R5:R34" si="10">L5/H5</f>
        <v>0.72480555451567319</v>
      </c>
      <c r="S5" s="2">
        <f t="shared" ref="S5:S34" si="11">M5/H5</f>
        <v>1.0054560113837367</v>
      </c>
      <c r="T5" s="2">
        <f t="shared" ref="T5:T34" si="12">N5/H5</f>
        <v>1.3155257635966402</v>
      </c>
      <c r="U5" s="2">
        <f t="shared" ref="U5:U34" si="13">AVERAGE(O5:Q5)</f>
        <v>1.00130798001274</v>
      </c>
      <c r="V5" s="2">
        <f t="shared" ref="V5:V34" si="14">AVERAGE(R5:T5)</f>
        <v>1.0152624431653501</v>
      </c>
      <c r="W5" s="5" t="s">
        <v>16</v>
      </c>
    </row>
    <row r="6" spans="1:23" x14ac:dyDescent="0.2">
      <c r="A6">
        <v>3</v>
      </c>
      <c r="B6">
        <v>1566</v>
      </c>
      <c r="C6">
        <v>944</v>
      </c>
      <c r="D6">
        <v>1802</v>
      </c>
      <c r="E6">
        <v>890</v>
      </c>
      <c r="F6">
        <v>1169</v>
      </c>
      <c r="G6">
        <v>899</v>
      </c>
      <c r="H6" s="1">
        <f t="shared" si="0"/>
        <v>9.6751440624958409</v>
      </c>
      <c r="I6" s="2">
        <f t="shared" si="1"/>
        <v>9.7667456654608955</v>
      </c>
      <c r="J6" s="2">
        <f t="shared" si="2"/>
        <v>6.1897580486525472</v>
      </c>
      <c r="K6" s="2">
        <f t="shared" si="3"/>
        <v>13.564170116672939</v>
      </c>
      <c r="L6" s="4">
        <f t="shared" si="4"/>
        <v>9.3125457779637966</v>
      </c>
      <c r="M6" s="4">
        <f t="shared" si="5"/>
        <v>10.55149381713151</v>
      </c>
      <c r="N6" s="4">
        <f t="shared" si="6"/>
        <v>9.0488173125314546</v>
      </c>
      <c r="O6" s="2">
        <f t="shared" si="7"/>
        <v>1.0094677249634074</v>
      </c>
      <c r="P6" s="2">
        <f t="shared" si="8"/>
        <v>0.63975874763934126</v>
      </c>
      <c r="Q6" s="2">
        <f t="shared" si="9"/>
        <v>1.4019605319627528</v>
      </c>
      <c r="R6" s="2">
        <f t="shared" si="10"/>
        <v>0.96252269917741085</v>
      </c>
      <c r="S6" s="2">
        <f t="shared" si="11"/>
        <v>1.0905774372944688</v>
      </c>
      <c r="T6" s="2">
        <f t="shared" si="12"/>
        <v>0.93526434894212662</v>
      </c>
      <c r="U6" s="2">
        <f t="shared" si="13"/>
        <v>1.0170623348551671</v>
      </c>
      <c r="V6" s="2">
        <f t="shared" si="14"/>
        <v>0.99612149513800219</v>
      </c>
      <c r="W6" s="5" t="s">
        <v>16</v>
      </c>
    </row>
    <row r="7" spans="1:23" x14ac:dyDescent="0.2">
      <c r="A7">
        <v>4</v>
      </c>
      <c r="B7">
        <v>1279</v>
      </c>
      <c r="C7">
        <v>1032</v>
      </c>
      <c r="D7">
        <v>1545</v>
      </c>
      <c r="E7">
        <v>921</v>
      </c>
      <c r="F7">
        <v>1239</v>
      </c>
      <c r="G7">
        <v>935</v>
      </c>
      <c r="H7" s="1">
        <f t="shared" si="0"/>
        <v>9.2506088553519383</v>
      </c>
      <c r="I7" s="2">
        <f t="shared" si="1"/>
        <v>7.9767993014843457</v>
      </c>
      <c r="J7" s="2">
        <f t="shared" si="2"/>
        <v>6.766769392171005</v>
      </c>
      <c r="K7" s="2">
        <f t="shared" si="3"/>
        <v>11.629657508468197</v>
      </c>
      <c r="L7" s="4">
        <f t="shared" si="4"/>
        <v>9.636915350005232</v>
      </c>
      <c r="M7" s="4">
        <f t="shared" si="5"/>
        <v>11.183319794205254</v>
      </c>
      <c r="N7" s="4">
        <f t="shared" si="6"/>
        <v>9.4111726220432814</v>
      </c>
      <c r="O7" s="2">
        <f t="shared" si="7"/>
        <v>0.86229992276339407</v>
      </c>
      <c r="P7" s="2">
        <f t="shared" si="8"/>
        <v>0.73149448841479137</v>
      </c>
      <c r="Q7" s="2">
        <f t="shared" si="9"/>
        <v>1.2571775209952651</v>
      </c>
      <c r="R7" s="2">
        <f t="shared" si="10"/>
        <v>1.0417601155441565</v>
      </c>
      <c r="S7" s="2">
        <f t="shared" si="11"/>
        <v>1.2089279710205394</v>
      </c>
      <c r="T7" s="2">
        <f t="shared" si="12"/>
        <v>1.0173571025650328</v>
      </c>
      <c r="U7" s="2">
        <f t="shared" si="13"/>
        <v>0.95032397739115027</v>
      </c>
      <c r="V7" s="2">
        <f t="shared" si="14"/>
        <v>1.0893483963765762</v>
      </c>
      <c r="W7" s="5" t="s">
        <v>16</v>
      </c>
    </row>
    <row r="8" spans="1:23" x14ac:dyDescent="0.2">
      <c r="A8">
        <v>5</v>
      </c>
      <c r="B8">
        <v>921</v>
      </c>
      <c r="C8">
        <v>974</v>
      </c>
      <c r="D8">
        <v>1112</v>
      </c>
      <c r="E8">
        <v>846</v>
      </c>
      <c r="F8">
        <v>939</v>
      </c>
      <c r="G8">
        <v>568</v>
      </c>
      <c r="H8" s="1">
        <f t="shared" si="0"/>
        <v>7.1332561451138528</v>
      </c>
      <c r="I8" s="2">
        <f t="shared" si="1"/>
        <v>5.7440439066982663</v>
      </c>
      <c r="J8" s="2">
        <f t="shared" si="2"/>
        <v>6.3864664612156581</v>
      </c>
      <c r="K8" s="2">
        <f t="shared" si="3"/>
        <v>8.3703424915318028</v>
      </c>
      <c r="L8" s="4">
        <f t="shared" si="4"/>
        <v>8.8521502563565981</v>
      </c>
      <c r="M8" s="4">
        <f t="shared" si="5"/>
        <v>8.4754941781749249</v>
      </c>
      <c r="N8" s="4">
        <f t="shared" si="6"/>
        <v>5.7171615500754909</v>
      </c>
      <c r="O8" s="2">
        <f t="shared" si="7"/>
        <v>0.80524851342017612</v>
      </c>
      <c r="P8" s="2">
        <f t="shared" si="8"/>
        <v>0.89530872455635402</v>
      </c>
      <c r="Q8" s="2">
        <f t="shared" si="9"/>
        <v>1.1734251961869238</v>
      </c>
      <c r="R8" s="2">
        <f t="shared" si="10"/>
        <v>1.2409690716658417</v>
      </c>
      <c r="S8" s="2">
        <f t="shared" si="11"/>
        <v>1.1881662463474665</v>
      </c>
      <c r="T8" s="2">
        <f t="shared" si="12"/>
        <v>0.80147991797429563</v>
      </c>
      <c r="U8" s="2">
        <f t="shared" si="13"/>
        <v>0.9579941447211513</v>
      </c>
      <c r="V8" s="2">
        <f t="shared" si="14"/>
        <v>1.0768717453292014</v>
      </c>
      <c r="W8" s="5" t="s">
        <v>16</v>
      </c>
    </row>
    <row r="9" spans="1:23" x14ac:dyDescent="0.2">
      <c r="A9">
        <v>6</v>
      </c>
      <c r="B9">
        <v>810</v>
      </c>
      <c r="C9">
        <v>821</v>
      </c>
      <c r="D9">
        <v>983</v>
      </c>
      <c r="E9">
        <v>472</v>
      </c>
      <c r="F9">
        <v>567</v>
      </c>
      <c r="G9">
        <v>608</v>
      </c>
      <c r="H9" s="1">
        <f t="shared" si="0"/>
        <v>5.6706724690914418</v>
      </c>
      <c r="I9" s="2">
        <f t="shared" si="1"/>
        <v>5.0517649993763252</v>
      </c>
      <c r="J9" s="2">
        <f t="shared" si="2"/>
        <v>5.3832535571437941</v>
      </c>
      <c r="K9" s="2">
        <f t="shared" si="3"/>
        <v>7.3993225442228079</v>
      </c>
      <c r="L9" s="4">
        <f t="shared" si="4"/>
        <v>4.9387883226954061</v>
      </c>
      <c r="M9" s="4">
        <f t="shared" si="5"/>
        <v>5.1177904142973194</v>
      </c>
      <c r="N9" s="4">
        <f t="shared" si="6"/>
        <v>6.1197785606441872</v>
      </c>
      <c r="O9" s="2">
        <f t="shared" si="7"/>
        <v>0.89085818779191839</v>
      </c>
      <c r="P9" s="2">
        <f t="shared" si="8"/>
        <v>0.94931484519441867</v>
      </c>
      <c r="Q9" s="2">
        <f t="shared" si="9"/>
        <v>1.3048404020076179</v>
      </c>
      <c r="R9" s="2">
        <f t="shared" si="10"/>
        <v>0.87093521087926662</v>
      </c>
      <c r="S9" s="2">
        <f t="shared" si="11"/>
        <v>0.90250150087001846</v>
      </c>
      <c r="T9" s="2">
        <f t="shared" si="12"/>
        <v>1.079198030568798</v>
      </c>
      <c r="U9" s="2">
        <f t="shared" si="13"/>
        <v>1.0483378116646518</v>
      </c>
      <c r="V9" s="2">
        <f t="shared" si="14"/>
        <v>0.950878247439361</v>
      </c>
      <c r="W9" s="5" t="s">
        <v>16</v>
      </c>
    </row>
    <row r="10" spans="1:23" x14ac:dyDescent="0.2">
      <c r="A10">
        <v>7</v>
      </c>
      <c r="B10">
        <v>605</v>
      </c>
      <c r="C10">
        <v>592</v>
      </c>
      <c r="D10">
        <v>738</v>
      </c>
      <c r="E10">
        <v>334</v>
      </c>
      <c r="F10">
        <v>562</v>
      </c>
      <c r="G10">
        <v>722</v>
      </c>
      <c r="H10" s="1">
        <f t="shared" si="0"/>
        <v>4.7284438588786415</v>
      </c>
      <c r="I10" s="2">
        <f t="shared" si="1"/>
        <v>3.7732318822502182</v>
      </c>
      <c r="J10" s="2">
        <f t="shared" si="2"/>
        <v>3.8817126745787163</v>
      </c>
      <c r="K10" s="2">
        <f t="shared" si="3"/>
        <v>5.5551373729770415</v>
      </c>
      <c r="L10" s="4">
        <f t="shared" si="4"/>
        <v>3.494820550381919</v>
      </c>
      <c r="M10" s="4">
        <f t="shared" si="5"/>
        <v>5.0726599873634806</v>
      </c>
      <c r="N10" s="4">
        <f t="shared" si="6"/>
        <v>7.2672370407649725</v>
      </c>
      <c r="O10" s="2">
        <f t="shared" si="7"/>
        <v>0.79798597484988365</v>
      </c>
      <c r="P10" s="2">
        <f t="shared" si="8"/>
        <v>0.82092815108505302</v>
      </c>
      <c r="Q10" s="2">
        <f t="shared" si="9"/>
        <v>1.1748341608299124</v>
      </c>
      <c r="R10" s="2">
        <f t="shared" si="10"/>
        <v>0.73910585695538356</v>
      </c>
      <c r="S10" s="2">
        <f t="shared" si="11"/>
        <v>1.072796915593806</v>
      </c>
      <c r="T10" s="2">
        <f t="shared" si="12"/>
        <v>1.5369193877853105</v>
      </c>
      <c r="U10" s="2">
        <f t="shared" si="13"/>
        <v>0.93124942892161633</v>
      </c>
      <c r="V10" s="2">
        <f t="shared" si="14"/>
        <v>1.1162740534448332</v>
      </c>
      <c r="W10" s="5" t="s">
        <v>16</v>
      </c>
    </row>
    <row r="11" spans="1:23" x14ac:dyDescent="0.2">
      <c r="A11">
        <v>8</v>
      </c>
      <c r="B11">
        <v>384</v>
      </c>
      <c r="C11">
        <v>518</v>
      </c>
      <c r="D11">
        <v>413</v>
      </c>
      <c r="E11">
        <v>556</v>
      </c>
      <c r="F11">
        <v>616</v>
      </c>
      <c r="G11">
        <v>123</v>
      </c>
      <c r="H11" s="1">
        <f t="shared" si="0"/>
        <v>3.4734698766319321</v>
      </c>
      <c r="I11" s="2">
        <f t="shared" si="1"/>
        <v>2.3949108145191467</v>
      </c>
      <c r="J11" s="2">
        <f t="shared" si="2"/>
        <v>3.3964985902563765</v>
      </c>
      <c r="K11" s="2">
        <f t="shared" si="3"/>
        <v>3.108769288671434</v>
      </c>
      <c r="L11" s="4">
        <f t="shared" si="4"/>
        <v>5.8177252275818772</v>
      </c>
      <c r="M11" s="4">
        <f t="shared" si="5"/>
        <v>5.5600685982489395</v>
      </c>
      <c r="N11" s="4">
        <f t="shared" si="6"/>
        <v>1.2380473074987419</v>
      </c>
      <c r="O11" s="2">
        <f t="shared" si="7"/>
        <v>0.68948656518690876</v>
      </c>
      <c r="P11" s="2">
        <f t="shared" si="8"/>
        <v>0.97784023207070647</v>
      </c>
      <c r="Q11" s="2">
        <f t="shared" si="9"/>
        <v>0.89500395831440693</v>
      </c>
      <c r="R11" s="2">
        <f t="shared" si="10"/>
        <v>1.6749030318993479</v>
      </c>
      <c r="S11" s="2">
        <f t="shared" si="11"/>
        <v>1.6007245767855309</v>
      </c>
      <c r="T11" s="2">
        <f t="shared" si="12"/>
        <v>0.35642955070024124</v>
      </c>
      <c r="U11" s="2">
        <f t="shared" si="13"/>
        <v>0.85411025185734069</v>
      </c>
      <c r="V11" s="2">
        <f t="shared" si="14"/>
        <v>1.21068571979504</v>
      </c>
      <c r="W11" s="5" t="s">
        <v>16</v>
      </c>
    </row>
    <row r="12" spans="1:23" x14ac:dyDescent="0.2">
      <c r="A12">
        <v>9</v>
      </c>
      <c r="B12">
        <v>337</v>
      </c>
      <c r="C12">
        <v>1241</v>
      </c>
      <c r="D12">
        <v>168</v>
      </c>
      <c r="E12">
        <v>443</v>
      </c>
      <c r="F12">
        <v>303</v>
      </c>
      <c r="G12">
        <v>19</v>
      </c>
      <c r="H12" s="1">
        <f t="shared" si="0"/>
        <v>3.341717570966583</v>
      </c>
      <c r="I12" s="2">
        <f t="shared" si="1"/>
        <v>2.101783709617064</v>
      </c>
      <c r="J12" s="2">
        <f t="shared" si="2"/>
        <v>8.137171333027343</v>
      </c>
      <c r="K12" s="2">
        <f t="shared" si="3"/>
        <v>1.264584117425668</v>
      </c>
      <c r="L12" s="4">
        <f t="shared" si="4"/>
        <v>4.6353458198179345</v>
      </c>
      <c r="M12" s="4">
        <f t="shared" si="5"/>
        <v>2.7349038721906309</v>
      </c>
      <c r="N12" s="4">
        <f t="shared" si="6"/>
        <v>0.19124308002013085</v>
      </c>
      <c r="O12" s="2">
        <f t="shared" si="7"/>
        <v>0.62895312514669777</v>
      </c>
      <c r="P12" s="2">
        <f t="shared" si="8"/>
        <v>2.4350266472919455</v>
      </c>
      <c r="Q12" s="2">
        <f t="shared" si="9"/>
        <v>0.37842339771996064</v>
      </c>
      <c r="R12" s="2">
        <f t="shared" si="10"/>
        <v>1.3871147759734743</v>
      </c>
      <c r="S12" s="2">
        <f t="shared" si="11"/>
        <v>0.81841263186091673</v>
      </c>
      <c r="T12" s="2">
        <f t="shared" si="12"/>
        <v>5.7228977601723026E-2</v>
      </c>
      <c r="U12" s="2">
        <f t="shared" si="13"/>
        <v>1.1474677233862014</v>
      </c>
      <c r="V12" s="2">
        <f t="shared" si="14"/>
        <v>0.75425212847870471</v>
      </c>
      <c r="W12" s="5" t="s">
        <v>16</v>
      </c>
    </row>
    <row r="13" spans="1:23" x14ac:dyDescent="0.2">
      <c r="A13">
        <v>10</v>
      </c>
      <c r="B13">
        <v>657</v>
      </c>
      <c r="C13">
        <v>418</v>
      </c>
      <c r="D13">
        <v>306</v>
      </c>
      <c r="E13">
        <v>216</v>
      </c>
      <c r="F13">
        <v>349</v>
      </c>
      <c r="G13">
        <v>466</v>
      </c>
      <c r="H13" s="1">
        <f t="shared" si="0"/>
        <v>3.2099652653012338</v>
      </c>
      <c r="I13" s="2">
        <f t="shared" si="1"/>
        <v>4.0975427217163531</v>
      </c>
      <c r="J13" s="2">
        <f t="shared" si="2"/>
        <v>2.7408038817126745</v>
      </c>
      <c r="K13" s="2">
        <f t="shared" si="3"/>
        <v>2.3033496424538953</v>
      </c>
      <c r="L13" s="4">
        <f t="shared" si="4"/>
        <v>2.2601234697080672</v>
      </c>
      <c r="M13" s="4">
        <f t="shared" si="5"/>
        <v>3.1501037999819479</v>
      </c>
      <c r="N13" s="4">
        <f t="shared" si="6"/>
        <v>4.6904881731253143</v>
      </c>
      <c r="O13" s="2">
        <f t="shared" si="7"/>
        <v>1.2765068725227549</v>
      </c>
      <c r="P13" s="2">
        <f t="shared" si="8"/>
        <v>0.8538422241947432</v>
      </c>
      <c r="Q13" s="2">
        <f t="shared" si="9"/>
        <v>0.71756217033013325</v>
      </c>
      <c r="R13" s="2">
        <f t="shared" si="10"/>
        <v>0.70409592718629299</v>
      </c>
      <c r="S13" s="2">
        <f t="shared" si="11"/>
        <v>0.98135136664362987</v>
      </c>
      <c r="T13" s="2">
        <f t="shared" si="12"/>
        <v>1.4612270805008674</v>
      </c>
      <c r="U13" s="2">
        <f t="shared" si="13"/>
        <v>0.94930375568254366</v>
      </c>
      <c r="V13" s="2">
        <f t="shared" si="14"/>
        <v>1.0488914581102635</v>
      </c>
      <c r="W13" s="5" t="s">
        <v>16</v>
      </c>
    </row>
    <row r="14" spans="1:23" x14ac:dyDescent="0.2">
      <c r="A14">
        <v>11</v>
      </c>
      <c r="B14">
        <v>625</v>
      </c>
      <c r="C14">
        <v>401</v>
      </c>
      <c r="D14">
        <v>353</v>
      </c>
      <c r="E14">
        <v>181</v>
      </c>
      <c r="F14">
        <v>188</v>
      </c>
      <c r="G14">
        <v>417</v>
      </c>
      <c r="H14" s="1">
        <f t="shared" si="0"/>
        <v>2.8812499168230392</v>
      </c>
      <c r="I14" s="2">
        <f t="shared" si="1"/>
        <v>3.897966820506424</v>
      </c>
      <c r="J14" s="2">
        <f t="shared" si="2"/>
        <v>2.6293357812602451</v>
      </c>
      <c r="K14" s="2">
        <f t="shared" si="3"/>
        <v>2.6571321038765525</v>
      </c>
      <c r="L14" s="4">
        <f t="shared" si="4"/>
        <v>1.8938997593387046</v>
      </c>
      <c r="M14" s="4">
        <f t="shared" si="5"/>
        <v>1.6969040527123387</v>
      </c>
      <c r="N14" s="4">
        <f t="shared" si="6"/>
        <v>4.1972823351786612</v>
      </c>
      <c r="O14" s="2">
        <f t="shared" si="7"/>
        <v>1.3528735559338254</v>
      </c>
      <c r="P14" s="2">
        <f t="shared" si="8"/>
        <v>0.91256775953661007</v>
      </c>
      <c r="Q14" s="2">
        <f t="shared" si="9"/>
        <v>0.92221507352142285</v>
      </c>
      <c r="R14" s="2">
        <f t="shared" si="10"/>
        <v>0.65731880746637228</v>
      </c>
      <c r="S14" s="2">
        <f t="shared" si="11"/>
        <v>0.58894719364830417</v>
      </c>
      <c r="T14" s="2">
        <f t="shared" si="12"/>
        <v>1.4567574685804148</v>
      </c>
      <c r="U14" s="2">
        <f t="shared" si="13"/>
        <v>1.0625521296639528</v>
      </c>
      <c r="V14" s="2">
        <f t="shared" si="14"/>
        <v>0.90100782323169704</v>
      </c>
      <c r="W14" s="5" t="s">
        <v>16</v>
      </c>
    </row>
    <row r="15" spans="1:23" x14ac:dyDescent="0.2">
      <c r="A15">
        <v>12</v>
      </c>
      <c r="B15">
        <v>421</v>
      </c>
      <c r="C15">
        <v>470</v>
      </c>
      <c r="D15">
        <v>384</v>
      </c>
      <c r="E15">
        <v>211</v>
      </c>
      <c r="F15">
        <v>208</v>
      </c>
      <c r="G15">
        <v>217</v>
      </c>
      <c r="H15" s="1">
        <f t="shared" si="0"/>
        <v>2.5432187487523454</v>
      </c>
      <c r="I15" s="2">
        <f t="shared" si="1"/>
        <v>2.6256704502931272</v>
      </c>
      <c r="J15" s="2">
        <f t="shared" si="2"/>
        <v>3.0817651301553997</v>
      </c>
      <c r="K15" s="2">
        <f t="shared" si="3"/>
        <v>2.8904779826872411</v>
      </c>
      <c r="L15" s="4">
        <f t="shared" si="4"/>
        <v>2.2078057967981586</v>
      </c>
      <c r="M15" s="4">
        <f t="shared" si="5"/>
        <v>1.8774257604476938</v>
      </c>
      <c r="N15" s="4">
        <f t="shared" si="6"/>
        <v>2.1841972823351785</v>
      </c>
      <c r="O15" s="2">
        <f t="shared" si="7"/>
        <v>1.0324202161458707</v>
      </c>
      <c r="P15" s="2">
        <f t="shared" si="8"/>
        <v>1.2117577898744474</v>
      </c>
      <c r="Q15" s="2">
        <f t="shared" si="9"/>
        <v>1.1365432030198954</v>
      </c>
      <c r="R15" s="2">
        <f t="shared" si="10"/>
        <v>0.86811478481010174</v>
      </c>
      <c r="S15" s="2">
        <f t="shared" si="11"/>
        <v>0.73820852467713327</v>
      </c>
      <c r="T15" s="2">
        <f t="shared" si="12"/>
        <v>0.8588318576240066</v>
      </c>
      <c r="U15" s="2">
        <f t="shared" si="13"/>
        <v>1.1269070696800714</v>
      </c>
      <c r="V15" s="2">
        <f t="shared" si="14"/>
        <v>0.8217183890370805</v>
      </c>
      <c r="W15" s="5" t="s">
        <v>16</v>
      </c>
    </row>
    <row r="16" spans="1:23" x14ac:dyDescent="0.2">
      <c r="A16">
        <v>13</v>
      </c>
      <c r="B16">
        <v>388</v>
      </c>
      <c r="C16">
        <v>591</v>
      </c>
      <c r="D16">
        <v>94</v>
      </c>
      <c r="E16">
        <v>379</v>
      </c>
      <c r="F16">
        <v>312</v>
      </c>
      <c r="G16">
        <v>125</v>
      </c>
      <c r="H16" s="1">
        <f t="shared" si="0"/>
        <v>2.5139404586044902</v>
      </c>
      <c r="I16" s="2">
        <f t="shared" si="1"/>
        <v>2.4198578021703878</v>
      </c>
      <c r="J16" s="2">
        <f t="shared" si="2"/>
        <v>3.8751557274932793</v>
      </c>
      <c r="K16" s="2">
        <f t="shared" si="3"/>
        <v>0.70756492284531425</v>
      </c>
      <c r="L16" s="4">
        <f t="shared" si="4"/>
        <v>3.9656796065710997</v>
      </c>
      <c r="M16" s="4">
        <f t="shared" si="5"/>
        <v>2.8161386406715407</v>
      </c>
      <c r="N16" s="4">
        <f t="shared" si="6"/>
        <v>1.2581781580271767</v>
      </c>
      <c r="O16" s="2">
        <f t="shared" si="7"/>
        <v>0.96257562261982588</v>
      </c>
      <c r="P16" s="2">
        <f t="shared" si="8"/>
        <v>1.5414667894101244</v>
      </c>
      <c r="Q16" s="2">
        <f t="shared" si="9"/>
        <v>0.28145651597416493</v>
      </c>
      <c r="R16" s="2">
        <f t="shared" si="10"/>
        <v>1.5774755495889836</v>
      </c>
      <c r="S16" s="2">
        <f t="shared" si="11"/>
        <v>1.1202089655833787</v>
      </c>
      <c r="T16" s="2">
        <f t="shared" si="12"/>
        <v>0.50048049217744883</v>
      </c>
      <c r="U16" s="2">
        <f t="shared" si="13"/>
        <v>0.92849964266803842</v>
      </c>
      <c r="V16" s="2">
        <f t="shared" si="14"/>
        <v>1.0660550024499369</v>
      </c>
      <c r="W16" s="5" t="s">
        <v>16</v>
      </c>
    </row>
    <row r="17" spans="1:23" x14ac:dyDescent="0.2">
      <c r="A17">
        <v>14</v>
      </c>
      <c r="B17">
        <v>390</v>
      </c>
      <c r="C17">
        <v>348</v>
      </c>
      <c r="D17">
        <v>366</v>
      </c>
      <c r="E17">
        <v>163</v>
      </c>
      <c r="F17">
        <v>259</v>
      </c>
      <c r="G17">
        <v>320</v>
      </c>
      <c r="H17" s="1">
        <f t="shared" si="0"/>
        <v>2.4567147096791366</v>
      </c>
      <c r="I17" s="2">
        <f t="shared" si="1"/>
        <v>2.4323312959960086</v>
      </c>
      <c r="J17" s="2">
        <f t="shared" si="2"/>
        <v>2.281817585732083</v>
      </c>
      <c r="K17" s="2">
        <f t="shared" si="3"/>
        <v>2.7549868272487767</v>
      </c>
      <c r="L17" s="4">
        <f t="shared" si="4"/>
        <v>1.7055561368630323</v>
      </c>
      <c r="M17" s="4">
        <f t="shared" si="5"/>
        <v>2.3377561151728496</v>
      </c>
      <c r="N17" s="4">
        <f t="shared" si="6"/>
        <v>3.2209360845495723</v>
      </c>
      <c r="O17" s="2">
        <f t="shared" si="7"/>
        <v>0.99007478825805029</v>
      </c>
      <c r="P17" s="2">
        <f t="shared" si="8"/>
        <v>0.92880853309585287</v>
      </c>
      <c r="Q17" s="2">
        <f t="shared" si="9"/>
        <v>1.1214109706733495</v>
      </c>
      <c r="R17" s="2">
        <f t="shared" si="10"/>
        <v>0.6942426526545239</v>
      </c>
      <c r="S17" s="2">
        <f t="shared" si="11"/>
        <v>0.95157818120370041</v>
      </c>
      <c r="T17" s="2">
        <f t="shared" si="12"/>
        <v>1.3110745304937128</v>
      </c>
      <c r="U17" s="2">
        <f t="shared" si="13"/>
        <v>1.0134314306757508</v>
      </c>
      <c r="V17" s="2">
        <f t="shared" si="14"/>
        <v>0.98563178811731245</v>
      </c>
      <c r="W17" s="5" t="s">
        <v>16</v>
      </c>
    </row>
    <row r="18" spans="1:23" x14ac:dyDescent="0.2">
      <c r="A18">
        <v>15</v>
      </c>
      <c r="B18">
        <v>350</v>
      </c>
      <c r="C18">
        <v>505</v>
      </c>
      <c r="D18">
        <v>160</v>
      </c>
      <c r="E18">
        <v>433</v>
      </c>
      <c r="F18">
        <v>217</v>
      </c>
      <c r="G18">
        <v>159</v>
      </c>
      <c r="H18" s="1">
        <f t="shared" si="0"/>
        <v>2.427436419531281</v>
      </c>
      <c r="I18" s="2">
        <f t="shared" si="1"/>
        <v>2.1828614194835976</v>
      </c>
      <c r="J18" s="2">
        <f t="shared" si="2"/>
        <v>3.3112582781456954</v>
      </c>
      <c r="K18" s="2">
        <f t="shared" si="3"/>
        <v>1.2043658261196839</v>
      </c>
      <c r="L18" s="4">
        <f t="shared" si="4"/>
        <v>4.5307104739981163</v>
      </c>
      <c r="M18" s="4">
        <f t="shared" si="5"/>
        <v>1.9586605289286037</v>
      </c>
      <c r="N18" s="4">
        <f t="shared" si="6"/>
        <v>1.6004026170105687</v>
      </c>
      <c r="O18" s="2">
        <f t="shared" si="7"/>
        <v>0.89924555877969858</v>
      </c>
      <c r="P18" s="2">
        <f t="shared" si="8"/>
        <v>1.3640968107354481</v>
      </c>
      <c r="Q18" s="2">
        <f t="shared" si="9"/>
        <v>0.49614721787532445</v>
      </c>
      <c r="R18" s="2">
        <f t="shared" si="10"/>
        <v>1.8664589677998491</v>
      </c>
      <c r="S18" s="2">
        <f t="shared" si="11"/>
        <v>0.80688437940912405</v>
      </c>
      <c r="T18" s="2">
        <f t="shared" si="12"/>
        <v>0.65929743993854806</v>
      </c>
      <c r="U18" s="2">
        <f t="shared" si="13"/>
        <v>0.91982986246349041</v>
      </c>
      <c r="V18" s="2">
        <f t="shared" si="14"/>
        <v>1.1108802623825069</v>
      </c>
      <c r="W18" s="5" t="s">
        <v>16</v>
      </c>
    </row>
    <row r="19" spans="1:23" x14ac:dyDescent="0.2">
      <c r="A19">
        <v>16</v>
      </c>
      <c r="B19">
        <v>245</v>
      </c>
      <c r="C19">
        <v>296</v>
      </c>
      <c r="D19">
        <v>279</v>
      </c>
      <c r="E19">
        <v>182</v>
      </c>
      <c r="F19">
        <v>258</v>
      </c>
      <c r="G19">
        <v>132</v>
      </c>
      <c r="H19" s="1">
        <f t="shared" si="0"/>
        <v>1.8525172675370303</v>
      </c>
      <c r="I19" s="2">
        <f t="shared" si="1"/>
        <v>1.5280029936385182</v>
      </c>
      <c r="J19" s="2">
        <f t="shared" si="2"/>
        <v>1.9408563372893581</v>
      </c>
      <c r="K19" s="2">
        <f t="shared" si="3"/>
        <v>2.1001129092961985</v>
      </c>
      <c r="L19" s="4">
        <f t="shared" si="4"/>
        <v>1.9043632939206865</v>
      </c>
      <c r="M19" s="4">
        <f t="shared" si="5"/>
        <v>2.3287300297860818</v>
      </c>
      <c r="N19" s="4">
        <f t="shared" si="6"/>
        <v>1.3286361348766986</v>
      </c>
      <c r="O19" s="2">
        <f t="shared" si="7"/>
        <v>0.82482523667379237</v>
      </c>
      <c r="P19" s="2">
        <f t="shared" si="8"/>
        <v>1.0476859629328998</v>
      </c>
      <c r="Q19" s="2">
        <f t="shared" si="9"/>
        <v>1.1336536215332302</v>
      </c>
      <c r="R19" s="2">
        <f t="shared" si="10"/>
        <v>1.0279867979058499</v>
      </c>
      <c r="S19" s="2">
        <f t="shared" si="11"/>
        <v>1.2570625227597412</v>
      </c>
      <c r="T19" s="2">
        <f t="shared" si="12"/>
        <v>0.71720580323829031</v>
      </c>
      <c r="U19" s="2">
        <f t="shared" si="13"/>
        <v>1.0020549403799741</v>
      </c>
      <c r="V19" s="2">
        <f t="shared" si="14"/>
        <v>1.0007517079679604</v>
      </c>
      <c r="W19" s="5" t="s">
        <v>16</v>
      </c>
    </row>
    <row r="20" spans="1:23" x14ac:dyDescent="0.2">
      <c r="A20">
        <v>17</v>
      </c>
      <c r="B20">
        <v>222</v>
      </c>
      <c r="C20">
        <v>426</v>
      </c>
      <c r="D20">
        <v>189</v>
      </c>
      <c r="E20">
        <v>136</v>
      </c>
      <c r="F20">
        <v>146</v>
      </c>
      <c r="G20">
        <v>133</v>
      </c>
      <c r="H20" s="1">
        <f t="shared" si="0"/>
        <v>1.6662008756870417</v>
      </c>
      <c r="I20" s="2">
        <f t="shared" si="1"/>
        <v>1.3845578146438817</v>
      </c>
      <c r="J20" s="2">
        <f t="shared" si="2"/>
        <v>2.7932594583961707</v>
      </c>
      <c r="K20" s="2">
        <f t="shared" si="3"/>
        <v>1.4226571321038766</v>
      </c>
      <c r="L20" s="4">
        <f t="shared" si="4"/>
        <v>1.4230407031495238</v>
      </c>
      <c r="M20" s="4">
        <f t="shared" si="5"/>
        <v>1.3178084664680927</v>
      </c>
      <c r="N20" s="4">
        <f t="shared" si="6"/>
        <v>1.338701560140916</v>
      </c>
      <c r="O20" s="2">
        <f t="shared" si="7"/>
        <v>0.83096692292456809</v>
      </c>
      <c r="P20" s="2">
        <f t="shared" si="8"/>
        <v>1.6764241929979766</v>
      </c>
      <c r="Q20" s="2">
        <f t="shared" si="9"/>
        <v>0.85383290386116129</v>
      </c>
      <c r="R20" s="2">
        <f t="shared" si="10"/>
        <v>0.85406311082554609</v>
      </c>
      <c r="S20" s="2">
        <f t="shared" si="11"/>
        <v>0.79090611804216415</v>
      </c>
      <c r="T20" s="2">
        <f t="shared" si="12"/>
        <v>0.80344547867850302</v>
      </c>
      <c r="U20" s="2">
        <f t="shared" si="13"/>
        <v>1.1204080065945685</v>
      </c>
      <c r="V20" s="2">
        <f t="shared" si="14"/>
        <v>0.81613823584873779</v>
      </c>
      <c r="W20" s="5" t="s">
        <v>16</v>
      </c>
    </row>
    <row r="21" spans="1:23" x14ac:dyDescent="0.2">
      <c r="A21">
        <v>18</v>
      </c>
      <c r="B21">
        <v>384</v>
      </c>
      <c r="C21">
        <v>189</v>
      </c>
      <c r="D21">
        <v>275</v>
      </c>
      <c r="E21">
        <v>79</v>
      </c>
      <c r="F21">
        <v>99</v>
      </c>
      <c r="G21">
        <v>198</v>
      </c>
      <c r="H21" s="1">
        <f t="shared" si="0"/>
        <v>1.6289375973170439</v>
      </c>
      <c r="I21" s="2">
        <f t="shared" si="1"/>
        <v>2.3949108145191467</v>
      </c>
      <c r="J21" s="2">
        <f t="shared" si="2"/>
        <v>1.239262999147597</v>
      </c>
      <c r="K21" s="2">
        <f t="shared" si="3"/>
        <v>2.0700037636432067</v>
      </c>
      <c r="L21" s="4">
        <f t="shared" si="4"/>
        <v>0.82661923197656173</v>
      </c>
      <c r="M21" s="4">
        <f t="shared" si="5"/>
        <v>0.89358245329000807</v>
      </c>
      <c r="N21" s="4">
        <f t="shared" si="6"/>
        <v>1.9929542023150477</v>
      </c>
      <c r="O21" s="2">
        <f t="shared" si="7"/>
        <v>1.4702287051779674</v>
      </c>
      <c r="P21" s="2">
        <f t="shared" si="8"/>
        <v>0.76077991028553582</v>
      </c>
      <c r="Q21" s="2">
        <f t="shared" si="9"/>
        <v>1.2707692222542011</v>
      </c>
      <c r="R21" s="2">
        <f t="shared" si="10"/>
        <v>0.50745911527737608</v>
      </c>
      <c r="S21" s="2">
        <f t="shared" si="11"/>
        <v>0.54856763989104984</v>
      </c>
      <c r="T21" s="2">
        <f t="shared" si="12"/>
        <v>1.2234687231712009</v>
      </c>
      <c r="U21" s="2">
        <f t="shared" si="13"/>
        <v>1.1672592792392349</v>
      </c>
      <c r="V21" s="2">
        <f t="shared" si="14"/>
        <v>0.75983182611320899</v>
      </c>
      <c r="W21" s="5" t="s">
        <v>16</v>
      </c>
    </row>
    <row r="22" spans="1:23" x14ac:dyDescent="0.2">
      <c r="A22">
        <v>19</v>
      </c>
      <c r="B22">
        <v>179</v>
      </c>
      <c r="C22">
        <v>190</v>
      </c>
      <c r="D22">
        <v>250</v>
      </c>
      <c r="E22">
        <v>129</v>
      </c>
      <c r="F22">
        <v>214</v>
      </c>
      <c r="G22">
        <v>160</v>
      </c>
      <c r="H22" s="1">
        <f t="shared" si="0"/>
        <v>1.4931927975406236</v>
      </c>
      <c r="I22" s="2">
        <f t="shared" si="1"/>
        <v>1.1163776973930397</v>
      </c>
      <c r="J22" s="2">
        <f t="shared" si="2"/>
        <v>1.2458199462330339</v>
      </c>
      <c r="K22" s="2">
        <f t="shared" si="3"/>
        <v>1.8818216033120061</v>
      </c>
      <c r="L22" s="4">
        <f t="shared" si="4"/>
        <v>1.3497959610756514</v>
      </c>
      <c r="M22" s="4">
        <f t="shared" si="5"/>
        <v>1.9315822727683003</v>
      </c>
      <c r="N22" s="4">
        <f t="shared" si="6"/>
        <v>1.6104680422747861</v>
      </c>
      <c r="O22" s="2">
        <f t="shared" si="7"/>
        <v>0.74764471087175044</v>
      </c>
      <c r="P22" s="2">
        <f t="shared" si="8"/>
        <v>0.83433294634488775</v>
      </c>
      <c r="Q22" s="2">
        <f t="shared" si="9"/>
        <v>1.2602669972768934</v>
      </c>
      <c r="R22" s="2">
        <f t="shared" si="10"/>
        <v>0.90396629510860538</v>
      </c>
      <c r="S22" s="2">
        <f t="shared" si="11"/>
        <v>1.2935920103215941</v>
      </c>
      <c r="T22" s="2">
        <f t="shared" si="12"/>
        <v>1.0785399212528495</v>
      </c>
      <c r="U22" s="2">
        <f t="shared" si="13"/>
        <v>0.94741488483117708</v>
      </c>
      <c r="V22" s="2">
        <f t="shared" si="14"/>
        <v>1.0920327422276828</v>
      </c>
      <c r="W22" s="5" t="s">
        <v>16</v>
      </c>
    </row>
    <row r="23" spans="1:23" x14ac:dyDescent="0.2">
      <c r="A23">
        <v>20</v>
      </c>
      <c r="B23">
        <v>52</v>
      </c>
      <c r="C23">
        <v>101</v>
      </c>
      <c r="D23">
        <v>51</v>
      </c>
      <c r="E23">
        <v>34</v>
      </c>
      <c r="F23">
        <v>20</v>
      </c>
      <c r="G23">
        <v>40</v>
      </c>
      <c r="H23" s="1">
        <f t="shared" si="0"/>
        <v>0.39658774836640448</v>
      </c>
      <c r="I23" s="2">
        <f t="shared" si="1"/>
        <v>0.32431083946613448</v>
      </c>
      <c r="J23" s="2">
        <f t="shared" si="2"/>
        <v>0.66225165562913912</v>
      </c>
      <c r="K23" s="2">
        <f t="shared" si="3"/>
        <v>0.38389160707564923</v>
      </c>
      <c r="L23" s="4">
        <f t="shared" si="4"/>
        <v>0.35576017578738095</v>
      </c>
      <c r="M23" s="4">
        <f t="shared" si="5"/>
        <v>0.18052170773535517</v>
      </c>
      <c r="N23" s="4">
        <f t="shared" si="6"/>
        <v>0.40261701056869653</v>
      </c>
      <c r="O23" s="2">
        <f t="shared" si="7"/>
        <v>0.8177530465880809</v>
      </c>
      <c r="P23" s="2">
        <f t="shared" si="8"/>
        <v>1.6698742166318505</v>
      </c>
      <c r="Q23" s="2">
        <f t="shared" si="9"/>
        <v>0.96798655192185767</v>
      </c>
      <c r="R23" s="2">
        <f t="shared" si="10"/>
        <v>0.89705286472616086</v>
      </c>
      <c r="S23" s="2">
        <f t="shared" si="11"/>
        <v>0.45518730338732627</v>
      </c>
      <c r="T23" s="2">
        <f t="shared" si="12"/>
        <v>1.0152028453403499</v>
      </c>
      <c r="U23" s="2">
        <f t="shared" si="13"/>
        <v>1.1518712717139297</v>
      </c>
      <c r="V23" s="2">
        <f t="shared" si="14"/>
        <v>0.78914767115127893</v>
      </c>
      <c r="W23" s="5" t="s">
        <v>16</v>
      </c>
    </row>
    <row r="24" spans="1:23" x14ac:dyDescent="0.2">
      <c r="A24">
        <v>21</v>
      </c>
      <c r="B24">
        <v>189</v>
      </c>
      <c r="C24">
        <v>192</v>
      </c>
      <c r="D24">
        <v>76</v>
      </c>
      <c r="E24">
        <v>177</v>
      </c>
      <c r="F24">
        <v>127</v>
      </c>
      <c r="G24">
        <v>118</v>
      </c>
      <c r="H24" s="1">
        <f t="shared" si="0"/>
        <v>1.1698007745438574</v>
      </c>
      <c r="I24" s="2">
        <f t="shared" si="1"/>
        <v>1.1787451665211426</v>
      </c>
      <c r="J24" s="2">
        <f t="shared" si="2"/>
        <v>1.2589338404039079</v>
      </c>
      <c r="K24" s="2">
        <f t="shared" si="3"/>
        <v>0.57207376740684979</v>
      </c>
      <c r="L24" s="4">
        <f t="shared" si="4"/>
        <v>1.8520456210107774</v>
      </c>
      <c r="M24" s="4">
        <f t="shared" si="5"/>
        <v>1.1463128441195054</v>
      </c>
      <c r="N24" s="4">
        <f t="shared" si="6"/>
        <v>1.1877201811776548</v>
      </c>
      <c r="O24" s="2">
        <f t="shared" si="7"/>
        <v>1.0076460814285004</v>
      </c>
      <c r="P24" s="2">
        <f t="shared" si="8"/>
        <v>1.0761950819316275</v>
      </c>
      <c r="Q24" s="2">
        <f t="shared" si="9"/>
        <v>0.48903520997403988</v>
      </c>
      <c r="R24" s="2">
        <f t="shared" si="10"/>
        <v>1.5832145620975067</v>
      </c>
      <c r="S24" s="2">
        <f t="shared" si="11"/>
        <v>0.97992142684850703</v>
      </c>
      <c r="T24" s="2">
        <f t="shared" si="12"/>
        <v>1.015318340544598</v>
      </c>
      <c r="U24" s="2">
        <f t="shared" si="13"/>
        <v>0.85762545777805588</v>
      </c>
      <c r="V24" s="2">
        <f t="shared" si="14"/>
        <v>1.192818109830204</v>
      </c>
      <c r="W24" s="5" t="s">
        <v>16</v>
      </c>
    </row>
    <row r="25" spans="1:23" x14ac:dyDescent="0.2">
      <c r="A25">
        <v>22</v>
      </c>
      <c r="B25">
        <v>300</v>
      </c>
      <c r="C25">
        <v>96</v>
      </c>
      <c r="D25">
        <v>55</v>
      </c>
      <c r="E25">
        <v>84</v>
      </c>
      <c r="F25">
        <v>100</v>
      </c>
      <c r="G25">
        <v>223</v>
      </c>
      <c r="H25" s="1">
        <f t="shared" si="0"/>
        <v>1.1418533157663593</v>
      </c>
      <c r="I25" s="2">
        <f t="shared" si="1"/>
        <v>1.8710240738430834</v>
      </c>
      <c r="J25" s="2">
        <f t="shared" si="2"/>
        <v>0.62946692020195394</v>
      </c>
      <c r="K25" s="2">
        <f t="shared" si="3"/>
        <v>0.41400075272864134</v>
      </c>
      <c r="L25" s="4">
        <f t="shared" si="4"/>
        <v>0.87893690488647069</v>
      </c>
      <c r="M25" s="4">
        <f t="shared" si="5"/>
        <v>0.90260853867677593</v>
      </c>
      <c r="N25" s="4">
        <f t="shared" si="6"/>
        <v>2.2445898339204833</v>
      </c>
      <c r="O25" s="2">
        <f t="shared" si="7"/>
        <v>1.6385853139002695</v>
      </c>
      <c r="P25" s="2">
        <f t="shared" si="8"/>
        <v>0.55126776049994197</v>
      </c>
      <c r="Q25" s="2">
        <f t="shared" si="9"/>
        <v>0.36256912075504472</v>
      </c>
      <c r="R25" s="2">
        <f t="shared" si="10"/>
        <v>0.76974589708711294</v>
      </c>
      <c r="S25" s="2">
        <f t="shared" si="11"/>
        <v>0.79047678560269952</v>
      </c>
      <c r="T25" s="2">
        <f t="shared" si="12"/>
        <v>1.9657427122449771</v>
      </c>
      <c r="U25" s="2">
        <f t="shared" si="13"/>
        <v>0.85080739838508546</v>
      </c>
      <c r="V25" s="2">
        <f t="shared" si="14"/>
        <v>1.1753217983115964</v>
      </c>
      <c r="W25" s="5" t="s">
        <v>16</v>
      </c>
    </row>
    <row r="26" spans="1:23" x14ac:dyDescent="0.2">
      <c r="A26">
        <v>23</v>
      </c>
      <c r="B26">
        <v>168</v>
      </c>
      <c r="C26">
        <v>148</v>
      </c>
      <c r="D26">
        <v>39</v>
      </c>
      <c r="E26">
        <v>162</v>
      </c>
      <c r="F26">
        <v>59</v>
      </c>
      <c r="G26">
        <v>93</v>
      </c>
      <c r="H26" s="1">
        <f t="shared" si="0"/>
        <v>0.89032618676887454</v>
      </c>
      <c r="I26" s="2">
        <f t="shared" si="1"/>
        <v>1.0477734813521267</v>
      </c>
      <c r="J26" s="2">
        <f t="shared" si="2"/>
        <v>0.97042816864467907</v>
      </c>
      <c r="K26" s="2">
        <f t="shared" si="3"/>
        <v>0.29356417011667296</v>
      </c>
      <c r="L26" s="4">
        <f t="shared" si="4"/>
        <v>1.6950926022810506</v>
      </c>
      <c r="M26" s="4">
        <f t="shared" si="5"/>
        <v>0.53253903781929779</v>
      </c>
      <c r="N26" s="4">
        <f t="shared" si="6"/>
        <v>0.93608454957221943</v>
      </c>
      <c r="O26" s="2">
        <f t="shared" si="7"/>
        <v>1.1768422595258616</v>
      </c>
      <c r="P26" s="2">
        <f t="shared" si="8"/>
        <v>1.0899692529167389</v>
      </c>
      <c r="Q26" s="2">
        <f t="shared" si="9"/>
        <v>0.329726536722525</v>
      </c>
      <c r="R26" s="2">
        <f t="shared" si="10"/>
        <v>1.9039006461584518</v>
      </c>
      <c r="S26" s="2">
        <f t="shared" si="11"/>
        <v>0.59813925023587222</v>
      </c>
      <c r="T26" s="2">
        <f t="shared" si="12"/>
        <v>1.0513950544006896</v>
      </c>
      <c r="U26" s="2">
        <f t="shared" si="13"/>
        <v>0.86551268305504181</v>
      </c>
      <c r="V26" s="2">
        <f t="shared" si="14"/>
        <v>1.1844783169316713</v>
      </c>
      <c r="W26" s="5" t="s">
        <v>16</v>
      </c>
    </row>
    <row r="27" spans="1:23" x14ac:dyDescent="0.2">
      <c r="A27">
        <v>24</v>
      </c>
      <c r="B27">
        <v>181</v>
      </c>
      <c r="C27">
        <v>113</v>
      </c>
      <c r="D27">
        <v>104</v>
      </c>
      <c r="E27">
        <v>44</v>
      </c>
      <c r="F27">
        <v>74</v>
      </c>
      <c r="G27">
        <v>107</v>
      </c>
      <c r="H27" s="1">
        <f t="shared" si="0"/>
        <v>0.82910794373244967</v>
      </c>
      <c r="I27" s="2">
        <f t="shared" si="1"/>
        <v>1.1288511912186603</v>
      </c>
      <c r="J27" s="2">
        <f t="shared" si="2"/>
        <v>0.74093502065438333</v>
      </c>
      <c r="K27" s="2">
        <f t="shared" si="3"/>
        <v>0.78283778697779449</v>
      </c>
      <c r="L27" s="4">
        <f t="shared" si="4"/>
        <v>0.46039552160719893</v>
      </c>
      <c r="M27" s="4">
        <f t="shared" si="5"/>
        <v>0.6679303186208142</v>
      </c>
      <c r="N27" s="4">
        <f t="shared" si="6"/>
        <v>1.0770005032712633</v>
      </c>
      <c r="O27" s="2">
        <f t="shared" si="7"/>
        <v>1.3615249977425579</v>
      </c>
      <c r="P27" s="2">
        <f t="shared" si="8"/>
        <v>0.8936532646387001</v>
      </c>
      <c r="Q27" s="2">
        <f t="shared" si="9"/>
        <v>0.9441928435200394</v>
      </c>
      <c r="R27" s="2">
        <f t="shared" si="10"/>
        <v>0.55529020688742436</v>
      </c>
      <c r="S27" s="2">
        <f t="shared" si="11"/>
        <v>0.80560115684569178</v>
      </c>
      <c r="T27" s="2">
        <f t="shared" si="12"/>
        <v>1.2989870757031459</v>
      </c>
      <c r="U27" s="2">
        <f t="shared" si="13"/>
        <v>1.0664570353004323</v>
      </c>
      <c r="V27" s="2">
        <f t="shared" si="14"/>
        <v>0.88662614647875404</v>
      </c>
      <c r="W27" s="5" t="s">
        <v>16</v>
      </c>
    </row>
    <row r="28" spans="1:23" x14ac:dyDescent="0.2">
      <c r="A28">
        <v>25</v>
      </c>
      <c r="B28">
        <v>85</v>
      </c>
      <c r="C28">
        <v>98</v>
      </c>
      <c r="D28">
        <v>82</v>
      </c>
      <c r="E28">
        <v>87</v>
      </c>
      <c r="F28">
        <v>86</v>
      </c>
      <c r="G28">
        <v>84</v>
      </c>
      <c r="H28" s="1">
        <f t="shared" si="0"/>
        <v>0.69469397532638644</v>
      </c>
      <c r="I28" s="2">
        <f t="shared" si="1"/>
        <v>0.53012348758887362</v>
      </c>
      <c r="J28" s="2">
        <f t="shared" si="2"/>
        <v>0.64258081437282799</v>
      </c>
      <c r="K28" s="2">
        <f t="shared" si="3"/>
        <v>0.61723748588633798</v>
      </c>
      <c r="L28" s="4">
        <f t="shared" si="4"/>
        <v>0.91032750863241607</v>
      </c>
      <c r="M28" s="4">
        <f t="shared" si="5"/>
        <v>0.77624334326202726</v>
      </c>
      <c r="N28" s="4">
        <f t="shared" si="6"/>
        <v>0.84549572219426272</v>
      </c>
      <c r="O28" s="2">
        <f t="shared" si="7"/>
        <v>0.76310362032405266</v>
      </c>
      <c r="P28" s="2">
        <f t="shared" si="8"/>
        <v>0.92498400331012764</v>
      </c>
      <c r="Q28" s="2">
        <f t="shared" si="9"/>
        <v>0.88850271890776478</v>
      </c>
      <c r="R28" s="2">
        <f t="shared" si="10"/>
        <v>1.3104007533744899</v>
      </c>
      <c r="S28" s="2">
        <f t="shared" si="11"/>
        <v>1.11738890911977</v>
      </c>
      <c r="T28" s="2">
        <f t="shared" si="12"/>
        <v>1.2170765145861895</v>
      </c>
      <c r="U28" s="2">
        <f t="shared" si="13"/>
        <v>0.85886344751398169</v>
      </c>
      <c r="V28" s="2">
        <f t="shared" si="14"/>
        <v>1.2149553923601497</v>
      </c>
      <c r="W28" s="5" t="s">
        <v>16</v>
      </c>
    </row>
    <row r="29" spans="1:23" x14ac:dyDescent="0.2">
      <c r="A29">
        <v>26</v>
      </c>
      <c r="B29">
        <v>134</v>
      </c>
      <c r="C29">
        <v>126</v>
      </c>
      <c r="D29">
        <v>69</v>
      </c>
      <c r="E29">
        <v>35</v>
      </c>
      <c r="F29">
        <v>33</v>
      </c>
      <c r="G29">
        <v>61</v>
      </c>
      <c r="H29" s="1">
        <f t="shared" si="0"/>
        <v>0.60952076762353447</v>
      </c>
      <c r="I29" s="2">
        <f t="shared" si="1"/>
        <v>0.83572408631657724</v>
      </c>
      <c r="J29" s="2">
        <f t="shared" si="2"/>
        <v>0.82617533276506461</v>
      </c>
      <c r="K29" s="2">
        <f t="shared" si="3"/>
        <v>0.51938276251411364</v>
      </c>
      <c r="L29" s="4">
        <f t="shared" si="4"/>
        <v>0.3662237103693628</v>
      </c>
      <c r="M29" s="4">
        <f t="shared" si="5"/>
        <v>0.29786081776333606</v>
      </c>
      <c r="N29" s="4">
        <f t="shared" si="6"/>
        <v>0.61399094111726216</v>
      </c>
      <c r="O29" s="2">
        <f t="shared" si="7"/>
        <v>1.3711166718321819</v>
      </c>
      <c r="P29" s="2">
        <f t="shared" si="8"/>
        <v>1.3554506698537057</v>
      </c>
      <c r="Q29" s="2">
        <f t="shared" si="9"/>
        <v>0.85211659733783862</v>
      </c>
      <c r="R29" s="2">
        <f t="shared" si="10"/>
        <v>0.6008387733813163</v>
      </c>
      <c r="S29" s="2">
        <f t="shared" si="11"/>
        <v>0.48868034295971252</v>
      </c>
      <c r="T29" s="2">
        <f t="shared" si="12"/>
        <v>1.0073339149889124</v>
      </c>
      <c r="U29" s="2">
        <f t="shared" si="13"/>
        <v>1.192894646341242</v>
      </c>
      <c r="V29" s="2">
        <f t="shared" si="14"/>
        <v>0.69895101044331387</v>
      </c>
      <c r="W29" s="5" t="s">
        <v>16</v>
      </c>
    </row>
    <row r="30" spans="1:23" x14ac:dyDescent="0.2">
      <c r="A30">
        <v>27</v>
      </c>
      <c r="B30">
        <v>110</v>
      </c>
      <c r="C30">
        <v>83</v>
      </c>
      <c r="D30">
        <v>33</v>
      </c>
      <c r="E30">
        <v>85</v>
      </c>
      <c r="F30">
        <v>46</v>
      </c>
      <c r="G30">
        <v>26</v>
      </c>
      <c r="H30" s="1">
        <f t="shared" si="0"/>
        <v>0.50970841484675478</v>
      </c>
      <c r="I30" s="2">
        <f t="shared" si="1"/>
        <v>0.68604216040913057</v>
      </c>
      <c r="J30" s="2">
        <f t="shared" si="2"/>
        <v>0.54422660809127266</v>
      </c>
      <c r="K30" s="2">
        <f t="shared" si="3"/>
        <v>0.2484004516371848</v>
      </c>
      <c r="L30" s="4">
        <f t="shared" si="4"/>
        <v>0.88940043946845249</v>
      </c>
      <c r="M30" s="4">
        <f t="shared" si="5"/>
        <v>0.41519992779131693</v>
      </c>
      <c r="N30" s="4">
        <f t="shared" si="6"/>
        <v>0.26170105686965273</v>
      </c>
      <c r="O30" s="2">
        <f t="shared" si="7"/>
        <v>1.3459502343421013</v>
      </c>
      <c r="P30" s="2">
        <f t="shared" si="8"/>
        <v>1.0677214506158308</v>
      </c>
      <c r="Q30" s="2">
        <f t="shared" si="9"/>
        <v>0.487338337766833</v>
      </c>
      <c r="R30" s="2">
        <f t="shared" si="10"/>
        <v>1.7449200632401825</v>
      </c>
      <c r="S30" s="2">
        <f t="shared" si="11"/>
        <v>0.81458323170149727</v>
      </c>
      <c r="T30" s="2">
        <f t="shared" si="12"/>
        <v>0.51343287504549806</v>
      </c>
      <c r="U30" s="2">
        <f t="shared" si="13"/>
        <v>0.96700334090825502</v>
      </c>
      <c r="V30" s="2">
        <f t="shared" si="14"/>
        <v>1.0243120566623927</v>
      </c>
      <c r="W30" s="5" t="s">
        <v>16</v>
      </c>
    </row>
    <row r="31" spans="1:23" x14ac:dyDescent="0.2">
      <c r="A31">
        <v>28</v>
      </c>
      <c r="B31">
        <v>149</v>
      </c>
      <c r="C31">
        <v>54</v>
      </c>
      <c r="D31">
        <v>0</v>
      </c>
      <c r="E31">
        <v>52</v>
      </c>
      <c r="F31">
        <v>36</v>
      </c>
      <c r="G31">
        <v>0</v>
      </c>
      <c r="H31" s="1">
        <f t="shared" si="0"/>
        <v>0.38727192877390504</v>
      </c>
      <c r="I31" s="2">
        <f t="shared" si="1"/>
        <v>0.92927529000873144</v>
      </c>
      <c r="J31" s="2">
        <f t="shared" si="2"/>
        <v>0.35407514261359913</v>
      </c>
      <c r="K31" s="2">
        <f t="shared" si="3"/>
        <v>0</v>
      </c>
      <c r="L31" s="4">
        <f t="shared" si="4"/>
        <v>0.54410379826305322</v>
      </c>
      <c r="M31" s="4">
        <f t="shared" si="5"/>
        <v>0.3249390739236393</v>
      </c>
      <c r="N31" s="4">
        <f t="shared" si="6"/>
        <v>0</v>
      </c>
      <c r="O31" s="2">
        <f t="shared" si="7"/>
        <v>2.3995420813246078</v>
      </c>
      <c r="P31" s="2">
        <f t="shared" si="8"/>
        <v>0.91428042237554819</v>
      </c>
      <c r="Q31" s="2">
        <f t="shared" si="9"/>
        <v>0</v>
      </c>
      <c r="R31" s="2">
        <f t="shared" si="10"/>
        <v>1.4049657561953293</v>
      </c>
      <c r="S31" s="2">
        <f t="shared" si="11"/>
        <v>0.8390462870685973</v>
      </c>
      <c r="T31" s="2">
        <f t="shared" si="12"/>
        <v>0</v>
      </c>
      <c r="U31" s="2">
        <f t="shared" si="13"/>
        <v>1.1046075012333854</v>
      </c>
      <c r="V31" s="2">
        <f t="shared" si="14"/>
        <v>0.74800401442130882</v>
      </c>
      <c r="W31" s="5" t="s">
        <v>16</v>
      </c>
    </row>
    <row r="32" spans="1:23" x14ac:dyDescent="0.2">
      <c r="A32">
        <v>29</v>
      </c>
      <c r="B32">
        <v>199</v>
      </c>
      <c r="C32">
        <v>4</v>
      </c>
      <c r="D32">
        <v>0</v>
      </c>
      <c r="E32">
        <v>2</v>
      </c>
      <c r="F32">
        <v>2</v>
      </c>
      <c r="G32">
        <v>1</v>
      </c>
      <c r="H32" s="1">
        <f t="shared" si="0"/>
        <v>0.27681292503426891</v>
      </c>
      <c r="I32" s="2">
        <f t="shared" si="1"/>
        <v>1.2411126356492455</v>
      </c>
      <c r="J32" s="2">
        <f t="shared" si="2"/>
        <v>2.6227788341748083E-2</v>
      </c>
      <c r="K32" s="2">
        <f t="shared" si="3"/>
        <v>0</v>
      </c>
      <c r="L32" s="4">
        <f t="shared" si="4"/>
        <v>2.0927069163963585E-2</v>
      </c>
      <c r="M32" s="4">
        <f t="shared" si="5"/>
        <v>1.8052170773535516E-2</v>
      </c>
      <c r="N32" s="4">
        <f t="shared" si="6"/>
        <v>1.0065425264217413E-2</v>
      </c>
      <c r="O32" s="2">
        <f t="shared" si="7"/>
        <v>4.4835790651596135</v>
      </c>
      <c r="P32" s="2">
        <f t="shared" si="8"/>
        <v>9.4749146335927528E-2</v>
      </c>
      <c r="Q32" s="2">
        <f t="shared" si="9"/>
        <v>0</v>
      </c>
      <c r="R32" s="2">
        <f t="shared" si="10"/>
        <v>7.5600043463912872E-2</v>
      </c>
      <c r="S32" s="2">
        <f t="shared" si="11"/>
        <v>6.5214334812222705E-2</v>
      </c>
      <c r="T32" s="2">
        <f t="shared" si="12"/>
        <v>3.6361832681661571E-2</v>
      </c>
      <c r="U32" s="2">
        <f t="shared" si="13"/>
        <v>1.526109403831847</v>
      </c>
      <c r="V32" s="2">
        <f t="shared" si="14"/>
        <v>5.9058736985932385E-2</v>
      </c>
      <c r="W32" s="5">
        <v>8.5900000000000004E-2</v>
      </c>
    </row>
    <row r="33" spans="1:23" x14ac:dyDescent="0.2">
      <c r="A33">
        <v>30</v>
      </c>
      <c r="B33">
        <v>14</v>
      </c>
      <c r="C33">
        <v>108</v>
      </c>
      <c r="D33">
        <v>5</v>
      </c>
      <c r="E33">
        <v>32</v>
      </c>
      <c r="F33">
        <v>19</v>
      </c>
      <c r="G33">
        <v>1</v>
      </c>
      <c r="H33" s="1">
        <f t="shared" si="0"/>
        <v>0.23821881529391412</v>
      </c>
      <c r="I33" s="2">
        <f t="shared" si="1"/>
        <v>8.7314456779343894E-2</v>
      </c>
      <c r="J33" s="2">
        <f t="shared" si="2"/>
        <v>0.70815028522719825</v>
      </c>
      <c r="K33" s="2">
        <f t="shared" si="3"/>
        <v>3.7636432066240122E-2</v>
      </c>
      <c r="L33" s="4">
        <f t="shared" si="4"/>
        <v>0.33483310662341736</v>
      </c>
      <c r="M33" s="4">
        <f t="shared" si="5"/>
        <v>0.17149562234858742</v>
      </c>
      <c r="N33" s="4">
        <f t="shared" si="6"/>
        <v>1.0065425264217413E-2</v>
      </c>
      <c r="O33" s="2">
        <f t="shared" si="7"/>
        <v>0.36653048027132284</v>
      </c>
      <c r="P33" s="2">
        <f t="shared" si="8"/>
        <v>2.9726883006847431</v>
      </c>
      <c r="Q33" s="2">
        <f t="shared" si="9"/>
        <v>0.15799101351337144</v>
      </c>
      <c r="R33" s="2">
        <f t="shared" si="10"/>
        <v>1.4055695231726371</v>
      </c>
      <c r="S33" s="2">
        <f t="shared" si="11"/>
        <v>0.71990796418408975</v>
      </c>
      <c r="T33" s="2">
        <f t="shared" si="12"/>
        <v>4.2252855853550875E-2</v>
      </c>
      <c r="U33" s="2">
        <f t="shared" si="13"/>
        <v>1.1657365981564791</v>
      </c>
      <c r="V33" s="2">
        <f t="shared" si="14"/>
        <v>0.7225767810700926</v>
      </c>
      <c r="W33" s="5" t="s">
        <v>16</v>
      </c>
    </row>
    <row r="34" spans="1:23" x14ac:dyDescent="0.2">
      <c r="A34">
        <v>31</v>
      </c>
      <c r="B34">
        <v>247</v>
      </c>
      <c r="C34">
        <v>364</v>
      </c>
      <c r="D34">
        <v>62</v>
      </c>
      <c r="E34">
        <v>28</v>
      </c>
      <c r="F34">
        <v>16</v>
      </c>
      <c r="G34">
        <v>38</v>
      </c>
      <c r="H34" s="1">
        <f t="shared" si="0"/>
        <v>1.0047776846195819</v>
      </c>
      <c r="I34" s="2">
        <f t="shared" si="1"/>
        <v>1.5404764874641388</v>
      </c>
      <c r="J34" s="2">
        <f t="shared" si="2"/>
        <v>2.3867287390990755</v>
      </c>
      <c r="K34" s="2">
        <f t="shared" si="3"/>
        <v>0.46669175762137749</v>
      </c>
      <c r="L34" s="4">
        <f t="shared" si="4"/>
        <v>0.29297896829549019</v>
      </c>
      <c r="M34" s="4">
        <f t="shared" si="5"/>
        <v>0.14441736618828413</v>
      </c>
      <c r="N34" s="4">
        <f t="shared" si="6"/>
        <v>0.3824861600402617</v>
      </c>
      <c r="O34" s="2">
        <f t="shared" si="7"/>
        <v>1.5331515727754019</v>
      </c>
      <c r="P34" s="2">
        <f t="shared" si="8"/>
        <v>2.3753799229754122</v>
      </c>
      <c r="Q34" s="2">
        <f t="shared" si="9"/>
        <v>0.46447265376725727</v>
      </c>
      <c r="R34" s="2">
        <f t="shared" si="10"/>
        <v>0.29158586300253547</v>
      </c>
      <c r="S34" s="2">
        <f t="shared" si="11"/>
        <v>0.14373066639409082</v>
      </c>
      <c r="T34" s="2">
        <f t="shared" si="12"/>
        <v>0.38066745101437488</v>
      </c>
      <c r="U34" s="2">
        <f t="shared" si="13"/>
        <v>1.4576680498393573</v>
      </c>
      <c r="V34" s="2">
        <f t="shared" si="14"/>
        <v>0.27199466013700041</v>
      </c>
      <c r="W34" s="5">
        <v>0.44700000000000001</v>
      </c>
    </row>
    <row r="35" spans="1:23" x14ac:dyDescent="0.2">
      <c r="A35" s="3" t="s">
        <v>4</v>
      </c>
      <c r="B35" s="3">
        <f>SUM(B4:B34)</f>
        <v>16034</v>
      </c>
      <c r="C35" s="3">
        <f t="shared" ref="C35:G35" si="15">SUM(C4:C34)</f>
        <v>15251</v>
      </c>
      <c r="D35" s="3">
        <f t="shared" si="15"/>
        <v>13285</v>
      </c>
      <c r="E35" s="3">
        <f t="shared" si="15"/>
        <v>9557</v>
      </c>
      <c r="F35" s="3">
        <f t="shared" si="15"/>
        <v>11079</v>
      </c>
      <c r="G35" s="3">
        <f t="shared" si="15"/>
        <v>9935</v>
      </c>
    </row>
    <row r="36" spans="1:23" x14ac:dyDescent="0.2">
      <c r="A36" s="3" t="s">
        <v>3</v>
      </c>
      <c r="B36" s="3">
        <f>SUM(B4:G34)</f>
        <v>75141</v>
      </c>
    </row>
  </sheetData>
  <mergeCells count="5">
    <mergeCell ref="A2:A3"/>
    <mergeCell ref="H2:H3"/>
    <mergeCell ref="B2:G2"/>
    <mergeCell ref="I2:N2"/>
    <mergeCell ref="O2:T2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Proportion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Violeta Chitu</cp:lastModifiedBy>
  <dcterms:created xsi:type="dcterms:W3CDTF">2025-06-13T19:01:29Z</dcterms:created>
  <dcterms:modified xsi:type="dcterms:W3CDTF">2025-12-30T21:12:28Z</dcterms:modified>
</cp:coreProperties>
</file>