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\Manuscripts\Submitted_Papers\Hepatic AA Metabolism\"/>
    </mc:Choice>
  </mc:AlternateContent>
  <xr:revisionPtr revIDLastSave="0" documentId="13_ncr:1_{645ECC4B-FB18-49BA-8201-72221FA0BEF6}" xr6:coauthVersionLast="47" xr6:coauthVersionMax="47" xr10:uidLastSave="{00000000-0000-0000-0000-000000000000}"/>
  <bookViews>
    <workbookView xWindow="-120" yWindow="-120" windowWidth="29040" windowHeight="17520" tabRatio="685" xr2:uid="{9A8F1419-3390-4F7A-BAE7-341788B8C303}"/>
  </bookViews>
  <sheets>
    <sheet name="Table 1" sheetId="1" r:id="rId1"/>
    <sheet name="Figure 1a" sheetId="2" r:id="rId2"/>
    <sheet name="Figure 1b" sheetId="3" r:id="rId3"/>
    <sheet name="Figure 1c" sheetId="4" r:id="rId4"/>
    <sheet name="Figure 1d" sheetId="5" r:id="rId5"/>
    <sheet name="Figure 2a" sheetId="8" r:id="rId6"/>
    <sheet name="Figure 2b" sheetId="9" r:id="rId7"/>
    <sheet name="Figure 2c" sheetId="10" r:id="rId8"/>
    <sheet name="Figure 3a" sheetId="35" r:id="rId9"/>
    <sheet name="Figure 3b" sheetId="38" r:id="rId10"/>
    <sheet name="Figure 3c" sheetId="39" r:id="rId11"/>
    <sheet name="Figure 3d" sheetId="40" r:id="rId12"/>
    <sheet name="Figure 4a" sheetId="44" r:id="rId13"/>
    <sheet name="Figure 4b" sheetId="45" r:id="rId14"/>
    <sheet name="Figure 4c" sheetId="46" r:id="rId15"/>
    <sheet name="Figure 4d" sheetId="47" r:id="rId16"/>
    <sheet name="Figure 4e" sheetId="48" r:id="rId17"/>
    <sheet name="Figure 4f" sheetId="49" r:id="rId18"/>
    <sheet name="Figure 4g" sheetId="50" r:id="rId19"/>
    <sheet name="Figure 4h" sheetId="51" r:id="rId20"/>
    <sheet name="Figure 4i" sheetId="52" r:id="rId21"/>
    <sheet name="Figure 4j" sheetId="53" r:id="rId22"/>
    <sheet name="Figure 4k" sheetId="54" r:id="rId23"/>
    <sheet name="Figure 4l" sheetId="55" r:id="rId24"/>
    <sheet name="Figure 5a" sheetId="56" r:id="rId25"/>
    <sheet name="Figure 5b" sheetId="57" r:id="rId26"/>
    <sheet name="Figure 5c" sheetId="58" r:id="rId27"/>
    <sheet name="Figure 6a" sheetId="59" r:id="rId28"/>
    <sheet name="Figure 6b" sheetId="60" r:id="rId29"/>
    <sheet name="Figure 6c" sheetId="61" r:id="rId30"/>
    <sheet name="Figure 6d" sheetId="64" r:id="rId31"/>
    <sheet name="Figure 6f" sheetId="68" r:id="rId32"/>
    <sheet name="Figure 6e" sheetId="65" r:id="rId33"/>
    <sheet name="Figure 6g" sheetId="63" r:id="rId34"/>
    <sheet name="Figure 6h" sheetId="66" r:id="rId35"/>
    <sheet name="Figure 6i" sheetId="69" r:id="rId36"/>
    <sheet name="Figure 6j" sheetId="62" r:id="rId37"/>
    <sheet name="Figure 6k" sheetId="67" r:id="rId38"/>
    <sheet name="Figure 6l" sheetId="70" r:id="rId39"/>
    <sheet name="Sup Fig 3a" sheetId="30" r:id="rId40"/>
    <sheet name="Sup Fig 3b" sheetId="27" r:id="rId41"/>
    <sheet name="Sup Fig 3c" sheetId="28" r:id="rId42"/>
    <sheet name="Sup Fig 3d" sheetId="29" r:id="rId43"/>
    <sheet name="Sup Table 2" sheetId="71" r:id="rId44"/>
    <sheet name="Sup Table 3" sheetId="75" r:id="rId45"/>
    <sheet name="Sup Fig 6" sheetId="76" r:id="rId46"/>
    <sheet name="Sup Fig 8" sheetId="74" r:id="rId47"/>
  </sheets>
  <calcPr calcId="191029" iterate="1" iterateCount="5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1" i="75" l="1"/>
  <c r="U21" i="75"/>
  <c r="S21" i="75"/>
  <c r="Q21" i="75"/>
  <c r="I21" i="75"/>
  <c r="W20" i="75"/>
  <c r="U20" i="75"/>
  <c r="S20" i="75"/>
  <c r="Q20" i="75"/>
  <c r="I20" i="75"/>
  <c r="W19" i="75"/>
  <c r="U19" i="75"/>
  <c r="I19" i="75"/>
  <c r="W18" i="75"/>
  <c r="U18" i="75"/>
  <c r="S18" i="75"/>
  <c r="Q18" i="75"/>
  <c r="I18" i="75"/>
  <c r="W17" i="75"/>
  <c r="U17" i="75"/>
  <c r="S17" i="75"/>
  <c r="Q17" i="75"/>
  <c r="I17" i="75"/>
  <c r="W16" i="75"/>
  <c r="U16" i="75"/>
  <c r="S16" i="75"/>
  <c r="Q16" i="75"/>
  <c r="I16" i="75"/>
  <c r="W15" i="75"/>
  <c r="U15" i="75"/>
  <c r="S15" i="75"/>
  <c r="Q15" i="75"/>
  <c r="I15" i="75"/>
  <c r="W14" i="75"/>
  <c r="U14" i="75"/>
  <c r="S14" i="75"/>
  <c r="Q14" i="75"/>
  <c r="I14" i="75"/>
  <c r="W13" i="75"/>
  <c r="U13" i="75"/>
  <c r="S13" i="75"/>
  <c r="Q13" i="75"/>
  <c r="I13" i="75"/>
  <c r="W12" i="75"/>
  <c r="U12" i="75"/>
  <c r="S12" i="75"/>
  <c r="Q12" i="75"/>
  <c r="I12" i="75"/>
  <c r="W11" i="75"/>
  <c r="U11" i="75"/>
  <c r="S11" i="75"/>
  <c r="Q11" i="75"/>
  <c r="I11" i="75"/>
  <c r="W10" i="75"/>
  <c r="U10" i="75"/>
  <c r="S10" i="75"/>
  <c r="Q10" i="75"/>
  <c r="I10" i="75"/>
  <c r="W9" i="75"/>
  <c r="U9" i="75"/>
  <c r="S9" i="75"/>
  <c r="Q9" i="75"/>
  <c r="I9" i="75"/>
  <c r="W8" i="75"/>
  <c r="U8" i="75"/>
  <c r="S8" i="75"/>
  <c r="Q8" i="75"/>
  <c r="I8" i="75"/>
  <c r="W7" i="75"/>
  <c r="U7" i="75"/>
  <c r="S7" i="75"/>
  <c r="Q7" i="75"/>
  <c r="I7" i="75"/>
  <c r="W6" i="75"/>
  <c r="U6" i="75"/>
  <c r="S6" i="75"/>
  <c r="Q6" i="75"/>
  <c r="I6" i="75"/>
  <c r="W5" i="75"/>
  <c r="U5" i="75"/>
  <c r="S5" i="75"/>
  <c r="Q5" i="75"/>
  <c r="I5" i="75"/>
  <c r="W4" i="75"/>
  <c r="U4" i="75"/>
  <c r="S4" i="75"/>
  <c r="Q4" i="75"/>
  <c r="I4" i="75"/>
  <c r="W3" i="75"/>
  <c r="U3" i="75"/>
  <c r="S3" i="75"/>
  <c r="Q3" i="75"/>
  <c r="I3" i="75"/>
  <c r="W2" i="75"/>
  <c r="U2" i="75"/>
  <c r="S2" i="75"/>
  <c r="Q2" i="75"/>
  <c r="I2" i="75"/>
  <c r="W21" i="71"/>
  <c r="U21" i="71"/>
  <c r="S21" i="71"/>
  <c r="Q21" i="71"/>
  <c r="I21" i="71"/>
  <c r="W20" i="71"/>
  <c r="U20" i="71"/>
  <c r="S20" i="71"/>
  <c r="Q20" i="71"/>
  <c r="I20" i="71"/>
  <c r="W19" i="71"/>
  <c r="U19" i="71"/>
  <c r="I19" i="71"/>
  <c r="W18" i="71"/>
  <c r="U18" i="71"/>
  <c r="S18" i="71"/>
  <c r="Q18" i="71"/>
  <c r="I18" i="71"/>
  <c r="W17" i="71"/>
  <c r="U17" i="71"/>
  <c r="S17" i="71"/>
  <c r="Q17" i="71"/>
  <c r="I17" i="71"/>
  <c r="W16" i="71"/>
  <c r="U16" i="71"/>
  <c r="S16" i="71"/>
  <c r="Q16" i="71"/>
  <c r="I16" i="71"/>
  <c r="W15" i="71"/>
  <c r="U15" i="71"/>
  <c r="S15" i="71"/>
  <c r="Q15" i="71"/>
  <c r="I15" i="71"/>
  <c r="W14" i="71"/>
  <c r="U14" i="71"/>
  <c r="S14" i="71"/>
  <c r="Q14" i="71"/>
  <c r="I14" i="71"/>
  <c r="W13" i="71"/>
  <c r="U13" i="71"/>
  <c r="S13" i="71"/>
  <c r="Q13" i="71"/>
  <c r="I13" i="71"/>
  <c r="W12" i="71"/>
  <c r="U12" i="71"/>
  <c r="S12" i="71"/>
  <c r="Q12" i="71"/>
  <c r="I12" i="71"/>
  <c r="W11" i="71"/>
  <c r="U11" i="71"/>
  <c r="S11" i="71"/>
  <c r="Q11" i="71"/>
  <c r="I11" i="71"/>
  <c r="W10" i="71"/>
  <c r="U10" i="71"/>
  <c r="S10" i="71"/>
  <c r="Q10" i="71"/>
  <c r="I10" i="71"/>
  <c r="W9" i="71"/>
  <c r="U9" i="71"/>
  <c r="S9" i="71"/>
  <c r="Q9" i="71"/>
  <c r="I9" i="71"/>
  <c r="W8" i="71"/>
  <c r="U8" i="71"/>
  <c r="S8" i="71"/>
  <c r="Q8" i="71"/>
  <c r="I8" i="71"/>
  <c r="W7" i="71"/>
  <c r="U7" i="71"/>
  <c r="S7" i="71"/>
  <c r="Q7" i="71"/>
  <c r="I7" i="71"/>
  <c r="W6" i="71"/>
  <c r="U6" i="71"/>
  <c r="S6" i="71"/>
  <c r="Q6" i="71"/>
  <c r="I6" i="71"/>
  <c r="W5" i="71"/>
  <c r="U5" i="71"/>
  <c r="S5" i="71"/>
  <c r="Q5" i="71"/>
  <c r="I5" i="71"/>
  <c r="W4" i="71"/>
  <c r="U4" i="71"/>
  <c r="S4" i="71"/>
  <c r="Q4" i="71"/>
  <c r="I4" i="71"/>
  <c r="W3" i="71"/>
  <c r="U3" i="71"/>
  <c r="S3" i="71"/>
  <c r="Q3" i="71"/>
  <c r="I3" i="71"/>
  <c r="W2" i="71"/>
  <c r="U2" i="71"/>
  <c r="S2" i="71"/>
  <c r="Q2" i="71"/>
  <c r="I2" i="71"/>
  <c r="W22" i="40" l="1"/>
  <c r="U22" i="40"/>
  <c r="W21" i="40"/>
  <c r="V21" i="40"/>
  <c r="U21" i="40"/>
  <c r="W20" i="40"/>
  <c r="V20" i="40"/>
  <c r="U20" i="40"/>
  <c r="W19" i="40"/>
  <c r="V19" i="40"/>
  <c r="U19" i="40"/>
  <c r="W18" i="40"/>
  <c r="V18" i="40"/>
  <c r="U18" i="40"/>
  <c r="W17" i="40"/>
  <c r="V17" i="40"/>
  <c r="U17" i="40"/>
  <c r="W16" i="40"/>
  <c r="V16" i="40"/>
  <c r="U16" i="40"/>
  <c r="P22" i="40"/>
  <c r="N22" i="40"/>
  <c r="P21" i="40"/>
  <c r="O21" i="40"/>
  <c r="N21" i="40"/>
  <c r="P20" i="40"/>
  <c r="O20" i="40"/>
  <c r="N20" i="40"/>
  <c r="P19" i="40"/>
  <c r="O19" i="40"/>
  <c r="N19" i="40"/>
  <c r="P18" i="40"/>
  <c r="O18" i="40"/>
  <c r="N18" i="40"/>
  <c r="P17" i="40"/>
  <c r="O17" i="40"/>
  <c r="N17" i="40"/>
  <c r="P16" i="40"/>
  <c r="O16" i="40"/>
  <c r="N16" i="40"/>
  <c r="I22" i="40"/>
  <c r="G22" i="40"/>
  <c r="I21" i="40"/>
  <c r="H21" i="40"/>
  <c r="G21" i="40"/>
  <c r="I20" i="40"/>
  <c r="H20" i="40"/>
  <c r="G20" i="40"/>
  <c r="I19" i="40"/>
  <c r="H19" i="40"/>
  <c r="G19" i="40"/>
  <c r="I18" i="40"/>
  <c r="H18" i="40"/>
  <c r="G18" i="40"/>
  <c r="I17" i="40"/>
  <c r="H17" i="40"/>
  <c r="G17" i="40"/>
  <c r="I16" i="40"/>
  <c r="H16" i="40"/>
  <c r="G16" i="40"/>
  <c r="W22" i="39"/>
  <c r="U22" i="39"/>
  <c r="W21" i="39"/>
  <c r="V21" i="39"/>
  <c r="U21" i="39"/>
  <c r="W20" i="39"/>
  <c r="V20" i="39"/>
  <c r="U20" i="39"/>
  <c r="W19" i="39"/>
  <c r="V19" i="39"/>
  <c r="U19" i="39"/>
  <c r="W18" i="39"/>
  <c r="V18" i="39"/>
  <c r="U18" i="39"/>
  <c r="W17" i="39"/>
  <c r="V17" i="39"/>
  <c r="U17" i="39"/>
  <c r="W16" i="39"/>
  <c r="V16" i="39"/>
  <c r="U16" i="39"/>
  <c r="P22" i="39"/>
  <c r="N22" i="39"/>
  <c r="P21" i="39"/>
  <c r="O21" i="39"/>
  <c r="N21" i="39"/>
  <c r="P20" i="39"/>
  <c r="O20" i="39"/>
  <c r="N20" i="39"/>
  <c r="P19" i="39"/>
  <c r="O19" i="39"/>
  <c r="N19" i="39"/>
  <c r="P18" i="39"/>
  <c r="O18" i="39"/>
  <c r="N18" i="39"/>
  <c r="P17" i="39"/>
  <c r="O17" i="39"/>
  <c r="N17" i="39"/>
  <c r="P16" i="39"/>
  <c r="O16" i="39"/>
  <c r="N16" i="39"/>
  <c r="I22" i="39"/>
  <c r="G22" i="39"/>
  <c r="I21" i="39"/>
  <c r="H21" i="39"/>
  <c r="G21" i="39"/>
  <c r="I20" i="39"/>
  <c r="H20" i="39"/>
  <c r="G20" i="39"/>
  <c r="I19" i="39"/>
  <c r="H19" i="39"/>
  <c r="G19" i="39"/>
  <c r="I18" i="39"/>
  <c r="H18" i="39"/>
  <c r="G18" i="39"/>
  <c r="I17" i="39"/>
  <c r="H17" i="39"/>
  <c r="G17" i="39"/>
  <c r="I16" i="39"/>
  <c r="H16" i="39"/>
  <c r="G16" i="39"/>
  <c r="W22" i="38"/>
  <c r="U22" i="38"/>
  <c r="W21" i="38"/>
  <c r="V21" i="38"/>
  <c r="U21" i="38"/>
  <c r="W20" i="38"/>
  <c r="V20" i="38"/>
  <c r="U20" i="38"/>
  <c r="W19" i="38"/>
  <c r="V19" i="38"/>
  <c r="U19" i="38"/>
  <c r="W18" i="38"/>
  <c r="V18" i="38"/>
  <c r="U18" i="38"/>
  <c r="W17" i="38"/>
  <c r="V17" i="38"/>
  <c r="U17" i="38"/>
  <c r="W16" i="38"/>
  <c r="V16" i="38"/>
  <c r="U16" i="38"/>
  <c r="P22" i="38"/>
  <c r="N22" i="38"/>
  <c r="P21" i="38"/>
  <c r="O21" i="38"/>
  <c r="N21" i="38"/>
  <c r="P20" i="38"/>
  <c r="O20" i="38"/>
  <c r="N20" i="38"/>
  <c r="P19" i="38"/>
  <c r="O19" i="38"/>
  <c r="N19" i="38"/>
  <c r="P18" i="38"/>
  <c r="O18" i="38"/>
  <c r="N18" i="38"/>
  <c r="P17" i="38"/>
  <c r="O17" i="38"/>
  <c r="N17" i="38"/>
  <c r="P16" i="38"/>
  <c r="O16" i="38"/>
  <c r="N16" i="38"/>
  <c r="I22" i="38"/>
  <c r="G22" i="38"/>
  <c r="I21" i="38"/>
  <c r="H21" i="38"/>
  <c r="G21" i="38"/>
  <c r="I20" i="38"/>
  <c r="H20" i="38"/>
  <c r="G20" i="38"/>
  <c r="I19" i="38"/>
  <c r="H19" i="38"/>
  <c r="G19" i="38"/>
  <c r="I18" i="38"/>
  <c r="H18" i="38"/>
  <c r="G18" i="38"/>
  <c r="I17" i="38"/>
  <c r="H17" i="38"/>
  <c r="G17" i="38"/>
  <c r="I16" i="38"/>
  <c r="H16" i="38"/>
  <c r="G16" i="38"/>
  <c r="V22" i="35"/>
  <c r="T22" i="35"/>
  <c r="V21" i="35"/>
  <c r="U21" i="35"/>
  <c r="T21" i="35"/>
  <c r="V20" i="35"/>
  <c r="U20" i="35"/>
  <c r="T20" i="35"/>
  <c r="V19" i="35"/>
  <c r="U19" i="35"/>
  <c r="T19" i="35"/>
  <c r="V18" i="35"/>
  <c r="U18" i="35"/>
  <c r="T18" i="35"/>
  <c r="V17" i="35"/>
  <c r="U17" i="35"/>
  <c r="T17" i="35"/>
  <c r="V16" i="35"/>
  <c r="U16" i="35"/>
  <c r="T16" i="35"/>
  <c r="O22" i="35"/>
  <c r="M22" i="35"/>
  <c r="O21" i="35"/>
  <c r="N21" i="35"/>
  <c r="M21" i="35"/>
  <c r="O20" i="35"/>
  <c r="N20" i="35"/>
  <c r="M20" i="35"/>
  <c r="O19" i="35"/>
  <c r="N19" i="35"/>
  <c r="M19" i="35"/>
  <c r="O18" i="35"/>
  <c r="N18" i="35"/>
  <c r="M18" i="35"/>
  <c r="O17" i="35"/>
  <c r="N17" i="35"/>
  <c r="M17" i="35"/>
  <c r="O16" i="35"/>
  <c r="N16" i="35"/>
  <c r="M16" i="35"/>
  <c r="H17" i="35"/>
  <c r="H18" i="35"/>
  <c r="H19" i="35"/>
  <c r="H20" i="35"/>
  <c r="H21" i="35"/>
  <c r="H22" i="35"/>
  <c r="G17" i="35"/>
  <c r="G18" i="35"/>
  <c r="G19" i="35"/>
  <c r="G20" i="35"/>
  <c r="G21" i="35"/>
  <c r="F17" i="35"/>
  <c r="F18" i="35"/>
  <c r="F19" i="35"/>
  <c r="F20" i="35"/>
  <c r="F21" i="35"/>
  <c r="F22" i="35"/>
  <c r="H16" i="35"/>
  <c r="G16" i="35"/>
  <c r="F16" i="35"/>
  <c r="H9" i="29" l="1"/>
  <c r="I9" i="29"/>
  <c r="N9" i="29"/>
  <c r="O9" i="29"/>
  <c r="P9" i="29"/>
  <c r="U9" i="29"/>
  <c r="V9" i="29"/>
  <c r="W9" i="29"/>
  <c r="H10" i="29"/>
  <c r="I10" i="29"/>
  <c r="N10" i="29"/>
  <c r="O10" i="29"/>
  <c r="P10" i="29"/>
  <c r="U10" i="29"/>
  <c r="V10" i="29"/>
  <c r="W10" i="29"/>
  <c r="G10" i="29"/>
  <c r="G9" i="29"/>
  <c r="X9" i="28"/>
  <c r="X10" i="28"/>
  <c r="P9" i="28"/>
  <c r="P10" i="28"/>
  <c r="H9" i="28"/>
  <c r="I9" i="28"/>
  <c r="N9" i="28"/>
  <c r="O9" i="28"/>
  <c r="V9" i="28"/>
  <c r="W9" i="28"/>
  <c r="H10" i="28"/>
  <c r="I10" i="28"/>
  <c r="N10" i="28"/>
  <c r="O10" i="28"/>
  <c r="V10" i="28"/>
  <c r="W10" i="28"/>
  <c r="G10" i="28"/>
  <c r="G9" i="28"/>
  <c r="I9" i="27"/>
  <c r="N9" i="27"/>
  <c r="O9" i="27"/>
  <c r="P9" i="27"/>
  <c r="V9" i="27"/>
  <c r="W9" i="27"/>
  <c r="X9" i="27"/>
  <c r="I10" i="27"/>
  <c r="N10" i="27"/>
  <c r="O10" i="27"/>
  <c r="P10" i="27"/>
  <c r="V10" i="27"/>
  <c r="W10" i="27"/>
  <c r="X10" i="27"/>
  <c r="H9" i="27"/>
  <c r="H10" i="27"/>
  <c r="G10" i="27"/>
  <c r="G9" i="27"/>
  <c r="H9" i="30"/>
  <c r="I9" i="30"/>
  <c r="N9" i="30"/>
  <c r="O9" i="30"/>
  <c r="P9" i="30"/>
  <c r="V9" i="30"/>
  <c r="W9" i="30"/>
  <c r="X9" i="30"/>
  <c r="H10" i="30"/>
  <c r="I10" i="30"/>
  <c r="N10" i="30"/>
  <c r="O10" i="30"/>
  <c r="P10" i="30"/>
  <c r="V10" i="30"/>
  <c r="W10" i="30"/>
  <c r="X10" i="30"/>
  <c r="G10" i="30"/>
  <c r="G9" i="30"/>
  <c r="J40" i="10" l="1"/>
  <c r="I40" i="10"/>
  <c r="J39" i="10"/>
  <c r="I39" i="10"/>
  <c r="J38" i="10"/>
  <c r="I38" i="10"/>
  <c r="T39" i="10"/>
  <c r="U39" i="10"/>
  <c r="T40" i="10"/>
  <c r="U40" i="10"/>
  <c r="U38" i="10"/>
  <c r="T38" i="10"/>
  <c r="J40" i="9"/>
  <c r="I40" i="9"/>
  <c r="J39" i="9"/>
  <c r="I39" i="9"/>
  <c r="J38" i="9"/>
  <c r="I38" i="9"/>
  <c r="T39" i="9"/>
  <c r="U39" i="9"/>
  <c r="T40" i="9"/>
  <c r="U40" i="9"/>
  <c r="U38" i="9"/>
  <c r="T38" i="9"/>
  <c r="J40" i="8"/>
  <c r="I40" i="8"/>
  <c r="J39" i="8"/>
  <c r="I39" i="8"/>
  <c r="J38" i="8"/>
  <c r="I38" i="8"/>
  <c r="U39" i="8"/>
  <c r="U40" i="8"/>
  <c r="U38" i="8"/>
  <c r="T39" i="8"/>
  <c r="T40" i="8"/>
  <c r="T38" i="8"/>
  <c r="R28" i="5"/>
  <c r="R29" i="5"/>
  <c r="U29" i="5" s="1"/>
  <c r="R30" i="5"/>
  <c r="J30" i="5"/>
  <c r="I30" i="5"/>
  <c r="J29" i="5"/>
  <c r="I29" i="5"/>
  <c r="J28" i="5"/>
  <c r="I28" i="5"/>
  <c r="T29" i="5"/>
  <c r="T30" i="5"/>
  <c r="U30" i="5"/>
  <c r="U28" i="5"/>
  <c r="T28" i="5"/>
  <c r="J26" i="4"/>
  <c r="I26" i="4"/>
  <c r="J25" i="4"/>
  <c r="I25" i="4"/>
  <c r="J24" i="4"/>
  <c r="I24" i="4"/>
  <c r="T25" i="4"/>
  <c r="U25" i="4"/>
  <c r="T26" i="4"/>
  <c r="U26" i="4"/>
  <c r="U24" i="4"/>
  <c r="T24" i="4"/>
  <c r="R24" i="4"/>
  <c r="R25" i="4"/>
  <c r="R26" i="4"/>
  <c r="R28" i="3"/>
  <c r="R29" i="3"/>
  <c r="R30" i="3"/>
  <c r="J30" i="3" l="1"/>
  <c r="I30" i="3"/>
  <c r="J29" i="3"/>
  <c r="I29" i="3"/>
  <c r="J28" i="3"/>
  <c r="I28" i="3"/>
  <c r="S29" i="3"/>
  <c r="T29" i="3"/>
  <c r="S30" i="3"/>
  <c r="T30" i="3"/>
  <c r="T28" i="3"/>
  <c r="S28" i="3"/>
  <c r="J40" i="2"/>
  <c r="I40" i="2"/>
  <c r="J39" i="2"/>
  <c r="I39" i="2"/>
  <c r="J38" i="2"/>
  <c r="I38" i="2"/>
  <c r="C35" i="1"/>
  <c r="D35" i="1"/>
  <c r="E35" i="1"/>
  <c r="F35" i="1"/>
  <c r="G35" i="1"/>
  <c r="L35" i="1"/>
  <c r="M35" i="1"/>
  <c r="N35" i="1"/>
  <c r="O35" i="1"/>
  <c r="Q35" i="1"/>
  <c r="R35" i="1"/>
  <c r="B35" i="1"/>
  <c r="I35" i="1" s="1"/>
  <c r="C17" i="1"/>
  <c r="D17" i="1"/>
  <c r="N17" i="1" s="1"/>
  <c r="E17" i="1"/>
  <c r="F17" i="1"/>
  <c r="G17" i="1"/>
  <c r="H17" i="1"/>
  <c r="B17" i="1"/>
  <c r="V15" i="1"/>
  <c r="M15" i="1"/>
  <c r="N15" i="1"/>
  <c r="M16" i="1"/>
  <c r="N16" i="1"/>
  <c r="I33" i="1"/>
  <c r="J33" i="1"/>
  <c r="I34" i="1"/>
  <c r="V16" i="1" s="1"/>
  <c r="J34" i="1"/>
  <c r="S33" i="1"/>
  <c r="T33" i="1"/>
  <c r="S34" i="1"/>
  <c r="T34" i="1"/>
  <c r="V35" i="1"/>
  <c r="V33" i="1"/>
  <c r="V34" i="1"/>
  <c r="V24" i="1"/>
  <c r="V25" i="1"/>
  <c r="V26" i="1"/>
  <c r="V27" i="1"/>
  <c r="V28" i="1"/>
  <c r="V29" i="1"/>
  <c r="V30" i="1"/>
  <c r="V31" i="1"/>
  <c r="V32" i="1"/>
  <c r="V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J23" i="1"/>
  <c r="I23" i="1"/>
  <c r="S24" i="1"/>
  <c r="T24" i="1"/>
  <c r="S25" i="1"/>
  <c r="T25" i="1"/>
  <c r="S26" i="1"/>
  <c r="T26" i="1"/>
  <c r="S27" i="1"/>
  <c r="T27" i="1"/>
  <c r="S28" i="1"/>
  <c r="T28" i="1"/>
  <c r="S29" i="1"/>
  <c r="T29" i="1"/>
  <c r="S30" i="1"/>
  <c r="T30" i="1"/>
  <c r="S31" i="1"/>
  <c r="T31" i="1"/>
  <c r="S32" i="1"/>
  <c r="T32" i="1"/>
  <c r="T23" i="1"/>
  <c r="S23" i="1"/>
  <c r="R38" i="10"/>
  <c r="R39" i="10"/>
  <c r="R40" i="10"/>
  <c r="R38" i="9"/>
  <c r="R39" i="9"/>
  <c r="R40" i="9"/>
  <c r="R38" i="8"/>
  <c r="R39" i="8"/>
  <c r="R40" i="8"/>
  <c r="R38" i="2"/>
  <c r="R39" i="2"/>
  <c r="R40" i="2"/>
  <c r="S35" i="1" l="1"/>
  <c r="M17" i="1"/>
  <c r="J35" i="1"/>
  <c r="V17" i="1" s="1"/>
  <c r="T35" i="1"/>
  <c r="Q40" i="10" l="1"/>
  <c r="P40" i="10"/>
  <c r="O40" i="10"/>
  <c r="N40" i="10"/>
  <c r="M40" i="10"/>
  <c r="L40" i="10"/>
  <c r="G40" i="10"/>
  <c r="F40" i="10"/>
  <c r="E40" i="10"/>
  <c r="D40" i="10"/>
  <c r="C40" i="10"/>
  <c r="B40" i="10"/>
  <c r="Q39" i="10"/>
  <c r="P39" i="10"/>
  <c r="O39" i="10"/>
  <c r="N39" i="10"/>
  <c r="M39" i="10"/>
  <c r="L39" i="10"/>
  <c r="G39" i="10"/>
  <c r="F39" i="10"/>
  <c r="E39" i="10"/>
  <c r="D39" i="10"/>
  <c r="C39" i="10"/>
  <c r="B39" i="10"/>
  <c r="Q38" i="10"/>
  <c r="P38" i="10"/>
  <c r="O38" i="10"/>
  <c r="N38" i="10"/>
  <c r="M38" i="10"/>
  <c r="L38" i="10"/>
  <c r="G38" i="10"/>
  <c r="F38" i="10"/>
  <c r="E38" i="10"/>
  <c r="D38" i="10"/>
  <c r="C38" i="10"/>
  <c r="B38" i="10"/>
  <c r="H19" i="10"/>
  <c r="G19" i="10"/>
  <c r="F19" i="10"/>
  <c r="E19" i="10"/>
  <c r="D19" i="10"/>
  <c r="C19" i="10"/>
  <c r="B19" i="10"/>
  <c r="H18" i="10"/>
  <c r="G18" i="10"/>
  <c r="F18" i="10"/>
  <c r="E18" i="10"/>
  <c r="D18" i="10"/>
  <c r="C18" i="10"/>
  <c r="B18" i="10"/>
  <c r="H17" i="10"/>
  <c r="G17" i="10"/>
  <c r="F17" i="10"/>
  <c r="E17" i="10"/>
  <c r="D17" i="10"/>
  <c r="C17" i="10"/>
  <c r="B17" i="10"/>
  <c r="Q40" i="9"/>
  <c r="P40" i="9"/>
  <c r="O40" i="9"/>
  <c r="N40" i="9"/>
  <c r="M40" i="9"/>
  <c r="L40" i="9"/>
  <c r="G40" i="9"/>
  <c r="F40" i="9"/>
  <c r="E40" i="9"/>
  <c r="D40" i="9"/>
  <c r="C40" i="9"/>
  <c r="B40" i="9"/>
  <c r="Q39" i="9"/>
  <c r="P39" i="9"/>
  <c r="O39" i="9"/>
  <c r="N39" i="9"/>
  <c r="M39" i="9"/>
  <c r="L39" i="9"/>
  <c r="G39" i="9"/>
  <c r="F39" i="9"/>
  <c r="E39" i="9"/>
  <c r="D39" i="9"/>
  <c r="C39" i="9"/>
  <c r="B39" i="9"/>
  <c r="Q38" i="9"/>
  <c r="P38" i="9"/>
  <c r="O38" i="9"/>
  <c r="N38" i="9"/>
  <c r="M38" i="9"/>
  <c r="L38" i="9"/>
  <c r="G38" i="9"/>
  <c r="F38" i="9"/>
  <c r="E38" i="9"/>
  <c r="D38" i="9"/>
  <c r="C38" i="9"/>
  <c r="B38" i="9"/>
  <c r="H19" i="9"/>
  <c r="G19" i="9"/>
  <c r="F19" i="9"/>
  <c r="E19" i="9"/>
  <c r="D19" i="9"/>
  <c r="C19" i="9"/>
  <c r="B19" i="9"/>
  <c r="H18" i="9"/>
  <c r="G18" i="9"/>
  <c r="F18" i="9"/>
  <c r="E18" i="9"/>
  <c r="D18" i="9"/>
  <c r="C18" i="9"/>
  <c r="B18" i="9"/>
  <c r="H17" i="9"/>
  <c r="G17" i="9"/>
  <c r="F17" i="9"/>
  <c r="E17" i="9"/>
  <c r="D17" i="9"/>
  <c r="C17" i="9"/>
  <c r="B17" i="9"/>
  <c r="Q40" i="8"/>
  <c r="P40" i="8"/>
  <c r="O40" i="8"/>
  <c r="N40" i="8"/>
  <c r="M40" i="8"/>
  <c r="L40" i="8"/>
  <c r="G40" i="8"/>
  <c r="F40" i="8"/>
  <c r="E40" i="8"/>
  <c r="D40" i="8"/>
  <c r="C40" i="8"/>
  <c r="B40" i="8"/>
  <c r="Q39" i="8"/>
  <c r="P39" i="8"/>
  <c r="O39" i="8"/>
  <c r="N39" i="8"/>
  <c r="M39" i="8"/>
  <c r="L39" i="8"/>
  <c r="G39" i="8"/>
  <c r="F39" i="8"/>
  <c r="E39" i="8"/>
  <c r="D39" i="8"/>
  <c r="C39" i="8"/>
  <c r="B39" i="8"/>
  <c r="Q38" i="8"/>
  <c r="P38" i="8"/>
  <c r="O38" i="8"/>
  <c r="N38" i="8"/>
  <c r="M38" i="8"/>
  <c r="L38" i="8"/>
  <c r="G38" i="8"/>
  <c r="F38" i="8"/>
  <c r="E38" i="8"/>
  <c r="D38" i="8"/>
  <c r="C38" i="8"/>
  <c r="B38" i="8"/>
  <c r="H19" i="8"/>
  <c r="G19" i="8"/>
  <c r="F19" i="8"/>
  <c r="E19" i="8"/>
  <c r="D19" i="8"/>
  <c r="C19" i="8"/>
  <c r="B19" i="8"/>
  <c r="H18" i="8"/>
  <c r="G18" i="8"/>
  <c r="F18" i="8"/>
  <c r="E18" i="8"/>
  <c r="D18" i="8"/>
  <c r="C18" i="8"/>
  <c r="B18" i="8"/>
  <c r="K18" i="8" s="1"/>
  <c r="H17" i="8"/>
  <c r="G17" i="8"/>
  <c r="F17" i="8"/>
  <c r="E17" i="8"/>
  <c r="J17" i="8" s="1"/>
  <c r="D17" i="8"/>
  <c r="C17" i="8"/>
  <c r="B17" i="8"/>
  <c r="Q30" i="5"/>
  <c r="P30" i="5"/>
  <c r="O30" i="5"/>
  <c r="N30" i="5"/>
  <c r="M30" i="5"/>
  <c r="L30" i="5"/>
  <c r="G30" i="5"/>
  <c r="F30" i="5"/>
  <c r="E30" i="5"/>
  <c r="D30" i="5"/>
  <c r="C30" i="5"/>
  <c r="B30" i="5"/>
  <c r="Q29" i="5"/>
  <c r="P29" i="5"/>
  <c r="O29" i="5"/>
  <c r="N29" i="5"/>
  <c r="M29" i="5"/>
  <c r="L29" i="5"/>
  <c r="G29" i="5"/>
  <c r="F29" i="5"/>
  <c r="E29" i="5"/>
  <c r="D29" i="5"/>
  <c r="C29" i="5"/>
  <c r="B29" i="5"/>
  <c r="Q28" i="5"/>
  <c r="P28" i="5"/>
  <c r="O28" i="5"/>
  <c r="N28" i="5"/>
  <c r="M28" i="5"/>
  <c r="L28" i="5"/>
  <c r="G28" i="5"/>
  <c r="F28" i="5"/>
  <c r="E28" i="5"/>
  <c r="D28" i="5"/>
  <c r="C28" i="5"/>
  <c r="B28" i="5"/>
  <c r="H14" i="5"/>
  <c r="G14" i="5"/>
  <c r="F14" i="5"/>
  <c r="E14" i="5"/>
  <c r="D14" i="5"/>
  <c r="C14" i="5"/>
  <c r="B14" i="5"/>
  <c r="H13" i="5"/>
  <c r="G13" i="5"/>
  <c r="F13" i="5"/>
  <c r="E13" i="5"/>
  <c r="D13" i="5"/>
  <c r="C13" i="5"/>
  <c r="B13" i="5"/>
  <c r="H12" i="5"/>
  <c r="G12" i="5"/>
  <c r="F12" i="5"/>
  <c r="E12" i="5"/>
  <c r="D12" i="5"/>
  <c r="C12" i="5"/>
  <c r="B12" i="5"/>
  <c r="K12" i="5" s="1"/>
  <c r="C24" i="4"/>
  <c r="D24" i="4"/>
  <c r="E24" i="4"/>
  <c r="F24" i="4"/>
  <c r="G24" i="4"/>
  <c r="L24" i="4"/>
  <c r="M24" i="4"/>
  <c r="N24" i="4"/>
  <c r="O24" i="4"/>
  <c r="P24" i="4"/>
  <c r="Q24" i="4"/>
  <c r="C25" i="4"/>
  <c r="D25" i="4"/>
  <c r="E25" i="4"/>
  <c r="F25" i="4"/>
  <c r="G25" i="4"/>
  <c r="L25" i="4"/>
  <c r="M25" i="4"/>
  <c r="N25" i="4"/>
  <c r="O25" i="4"/>
  <c r="P25" i="4"/>
  <c r="Q25" i="4"/>
  <c r="C26" i="4"/>
  <c r="D26" i="4"/>
  <c r="E26" i="4"/>
  <c r="F26" i="4"/>
  <c r="G26" i="4"/>
  <c r="L26" i="4"/>
  <c r="M26" i="4"/>
  <c r="N26" i="4"/>
  <c r="O26" i="4"/>
  <c r="P26" i="4"/>
  <c r="Q26" i="4"/>
  <c r="B26" i="4"/>
  <c r="B25" i="4"/>
  <c r="B24" i="4"/>
  <c r="H10" i="4"/>
  <c r="C10" i="4"/>
  <c r="D10" i="4"/>
  <c r="E10" i="4"/>
  <c r="F10" i="4"/>
  <c r="G10" i="4"/>
  <c r="C11" i="4"/>
  <c r="D11" i="4"/>
  <c r="E11" i="4"/>
  <c r="F11" i="4"/>
  <c r="G11" i="4"/>
  <c r="H11" i="4"/>
  <c r="C12" i="4"/>
  <c r="D12" i="4"/>
  <c r="E12" i="4"/>
  <c r="F12" i="4"/>
  <c r="G12" i="4"/>
  <c r="H12" i="4"/>
  <c r="B12" i="4"/>
  <c r="B11" i="4"/>
  <c r="B10" i="4"/>
  <c r="C28" i="3"/>
  <c r="D28" i="3"/>
  <c r="E28" i="3"/>
  <c r="F28" i="3"/>
  <c r="G28" i="3"/>
  <c r="L28" i="3"/>
  <c r="M28" i="3"/>
  <c r="N28" i="3"/>
  <c r="O28" i="3"/>
  <c r="P28" i="3"/>
  <c r="Q28" i="3"/>
  <c r="C29" i="3"/>
  <c r="D29" i="3"/>
  <c r="E29" i="3"/>
  <c r="F29" i="3"/>
  <c r="G29" i="3"/>
  <c r="L29" i="3"/>
  <c r="M29" i="3"/>
  <c r="N29" i="3"/>
  <c r="O29" i="3"/>
  <c r="P29" i="3"/>
  <c r="Q29" i="3"/>
  <c r="C30" i="3"/>
  <c r="D30" i="3"/>
  <c r="E30" i="3"/>
  <c r="F30" i="3"/>
  <c r="G30" i="3"/>
  <c r="L30" i="3"/>
  <c r="M30" i="3"/>
  <c r="N30" i="3"/>
  <c r="O30" i="3"/>
  <c r="P30" i="3"/>
  <c r="Q30" i="3"/>
  <c r="B30" i="3"/>
  <c r="B29" i="3"/>
  <c r="B28" i="3"/>
  <c r="C12" i="3"/>
  <c r="D12" i="3"/>
  <c r="E12" i="3"/>
  <c r="F12" i="3"/>
  <c r="G12" i="3"/>
  <c r="H12" i="3"/>
  <c r="C13" i="3"/>
  <c r="D13" i="3"/>
  <c r="E13" i="3"/>
  <c r="F13" i="3"/>
  <c r="G13" i="3"/>
  <c r="H13" i="3"/>
  <c r="C14" i="3"/>
  <c r="D14" i="3"/>
  <c r="E14" i="3"/>
  <c r="F14" i="3"/>
  <c r="G14" i="3"/>
  <c r="H14" i="3"/>
  <c r="B14" i="3"/>
  <c r="B13" i="3"/>
  <c r="B12" i="3"/>
  <c r="C38" i="2"/>
  <c r="D38" i="2"/>
  <c r="E38" i="2"/>
  <c r="F38" i="2"/>
  <c r="G38" i="2"/>
  <c r="L38" i="2"/>
  <c r="M38" i="2"/>
  <c r="N38" i="2"/>
  <c r="O38" i="2"/>
  <c r="P38" i="2"/>
  <c r="Q38" i="2"/>
  <c r="C39" i="2"/>
  <c r="D39" i="2"/>
  <c r="E39" i="2"/>
  <c r="F39" i="2"/>
  <c r="G39" i="2"/>
  <c r="L39" i="2"/>
  <c r="M39" i="2"/>
  <c r="N39" i="2"/>
  <c r="O39" i="2"/>
  <c r="P39" i="2"/>
  <c r="Q39" i="2"/>
  <c r="C40" i="2"/>
  <c r="D40" i="2"/>
  <c r="E40" i="2"/>
  <c r="F40" i="2"/>
  <c r="G40" i="2"/>
  <c r="L40" i="2"/>
  <c r="M40" i="2"/>
  <c r="N40" i="2"/>
  <c r="O40" i="2"/>
  <c r="P40" i="2"/>
  <c r="Q40" i="2"/>
  <c r="B40" i="2"/>
  <c r="B39" i="2"/>
  <c r="B38" i="2"/>
  <c r="C19" i="2"/>
  <c r="D19" i="2"/>
  <c r="E19" i="2"/>
  <c r="F19" i="2"/>
  <c r="G19" i="2"/>
  <c r="H19" i="2"/>
  <c r="B19" i="2"/>
  <c r="C18" i="2"/>
  <c r="D18" i="2"/>
  <c r="E18" i="2"/>
  <c r="F18" i="2"/>
  <c r="G18" i="2"/>
  <c r="H18" i="2"/>
  <c r="B18" i="2"/>
  <c r="K18" i="2" s="1"/>
  <c r="C17" i="2"/>
  <c r="D17" i="2"/>
  <c r="E17" i="2"/>
  <c r="F17" i="2"/>
  <c r="G17" i="2"/>
  <c r="H17" i="2"/>
  <c r="B17" i="2"/>
  <c r="J19" i="10" l="1"/>
  <c r="J19" i="9"/>
  <c r="J17" i="2"/>
  <c r="K19" i="2"/>
  <c r="K17" i="2"/>
  <c r="J19" i="2"/>
  <c r="J18" i="2"/>
  <c r="U38" i="2"/>
  <c r="T38" i="2"/>
  <c r="T39" i="2"/>
  <c r="U39" i="2"/>
  <c r="T40" i="2"/>
  <c r="U40" i="2"/>
  <c r="K19" i="10"/>
  <c r="J17" i="10"/>
  <c r="K18" i="10"/>
  <c r="K17" i="10"/>
  <c r="J18" i="10"/>
  <c r="K18" i="9"/>
  <c r="J17" i="9"/>
  <c r="J18" i="9"/>
  <c r="K17" i="9"/>
  <c r="K19" i="9"/>
  <c r="J19" i="8"/>
  <c r="K17" i="8"/>
  <c r="J18" i="8"/>
  <c r="K19" i="8"/>
  <c r="J12" i="5"/>
  <c r="J13" i="5"/>
  <c r="K14" i="5"/>
  <c r="K13" i="5"/>
  <c r="J14" i="5"/>
  <c r="K11" i="4"/>
  <c r="J12" i="4"/>
  <c r="K10" i="4"/>
  <c r="K12" i="4"/>
  <c r="J10" i="4"/>
  <c r="J11" i="4"/>
  <c r="K14" i="3"/>
  <c r="J13" i="3"/>
  <c r="K13" i="3"/>
  <c r="J12" i="3"/>
  <c r="J14" i="3"/>
  <c r="K12" i="3"/>
  <c r="M10" i="1" l="1"/>
  <c r="N10" i="1"/>
  <c r="M11" i="1"/>
  <c r="N11" i="1"/>
  <c r="M12" i="1"/>
  <c r="N12" i="1"/>
  <c r="V10" i="1"/>
  <c r="V11" i="1"/>
  <c r="V6" i="1"/>
  <c r="V7" i="1"/>
  <c r="V8" i="1"/>
  <c r="V9" i="1"/>
  <c r="V12" i="1"/>
  <c r="V13" i="1"/>
  <c r="V14" i="1"/>
  <c r="V5" i="1"/>
  <c r="M6" i="1"/>
  <c r="N6" i="1"/>
  <c r="M7" i="1"/>
  <c r="N7" i="1"/>
  <c r="M8" i="1"/>
  <c r="N8" i="1"/>
  <c r="M9" i="1"/>
  <c r="N9" i="1"/>
  <c r="M13" i="1"/>
  <c r="N13" i="1"/>
  <c r="M14" i="1"/>
  <c r="N14" i="1"/>
  <c r="N5" i="1"/>
  <c r="M5" i="1"/>
</calcChain>
</file>

<file path=xl/sharedStrings.xml><?xml version="1.0" encoding="utf-8"?>
<sst xmlns="http://schemas.openxmlformats.org/spreadsheetml/2006/main" count="1679" uniqueCount="208">
  <si>
    <t>Lean</t>
  </si>
  <si>
    <t>Obese</t>
  </si>
  <si>
    <t>N</t>
  </si>
  <si>
    <t>M/ F</t>
  </si>
  <si>
    <t>Age</t>
  </si>
  <si>
    <t>Weight</t>
  </si>
  <si>
    <t>BMI</t>
  </si>
  <si>
    <t>LBM</t>
  </si>
  <si>
    <t>PDFF</t>
  </si>
  <si>
    <t>Fasting</t>
  </si>
  <si>
    <t>120 Min</t>
  </si>
  <si>
    <t>Phi</t>
  </si>
  <si>
    <t>Si</t>
  </si>
  <si>
    <t>DI</t>
  </si>
  <si>
    <t>AAS243</t>
  </si>
  <si>
    <t>POW873</t>
  </si>
  <si>
    <t>LYT461</t>
  </si>
  <si>
    <t>SKA829</t>
  </si>
  <si>
    <t>DEG335</t>
  </si>
  <si>
    <t>KUN456</t>
  </si>
  <si>
    <t>SOR949</t>
  </si>
  <si>
    <t>F</t>
  </si>
  <si>
    <t>M</t>
  </si>
  <si>
    <t>BRU951</t>
  </si>
  <si>
    <t>ALI557</t>
  </si>
  <si>
    <t>ENT635</t>
  </si>
  <si>
    <t>DRE520</t>
  </si>
  <si>
    <t>WEL789</t>
  </si>
  <si>
    <t>FIS724</t>
  </si>
  <si>
    <t>HAL878</t>
  </si>
  <si>
    <t>OBE943</t>
  </si>
  <si>
    <t>ADA657</t>
  </si>
  <si>
    <t>GRE095</t>
  </si>
  <si>
    <t>MIL795</t>
  </si>
  <si>
    <t>HEG892</t>
  </si>
  <si>
    <t>A1c</t>
  </si>
  <si>
    <t>Stiffness</t>
  </si>
  <si>
    <t>LIC</t>
  </si>
  <si>
    <t>Clamp Glucose</t>
  </si>
  <si>
    <t xml:space="preserve">Mean </t>
  </si>
  <si>
    <t>SEM</t>
  </si>
  <si>
    <t>Med</t>
  </si>
  <si>
    <t>High</t>
  </si>
  <si>
    <t>Clamp Insulin</t>
  </si>
  <si>
    <t>Clamp C-peptide</t>
  </si>
  <si>
    <t>Clamp Glucagon</t>
  </si>
  <si>
    <t>GIR</t>
  </si>
  <si>
    <t>Rd</t>
  </si>
  <si>
    <t>NSGB</t>
  </si>
  <si>
    <t>SER</t>
  </si>
  <si>
    <t>SGU</t>
  </si>
  <si>
    <t>SGP</t>
  </si>
  <si>
    <t>KRA466</t>
  </si>
  <si>
    <t>KRA664</t>
  </si>
  <si>
    <t>EGP</t>
  </si>
  <si>
    <t>Ob PDFF &lt; 5</t>
  </si>
  <si>
    <t>Ob PDFF &gt; 5</t>
  </si>
  <si>
    <t>P-value</t>
  </si>
  <si>
    <t>&lt; 0.01</t>
  </si>
  <si>
    <t>*</t>
  </si>
  <si>
    <t>Only with hepatic fat</t>
  </si>
  <si>
    <t>NA</t>
  </si>
  <si>
    <t xml:space="preserve">&lt; 0.01 </t>
  </si>
  <si>
    <t>*#</t>
  </si>
  <si>
    <t>PDFF &lt; 5</t>
  </si>
  <si>
    <t>PDFF &gt; 5</t>
  </si>
  <si>
    <t>Mean</t>
  </si>
  <si>
    <t>Leucine Uptake</t>
  </si>
  <si>
    <t>KIC Release</t>
  </si>
  <si>
    <t>Reamination</t>
  </si>
  <si>
    <t>Leucine Breakdown</t>
  </si>
  <si>
    <t>Group</t>
  </si>
  <si>
    <t>LBM/Kg</t>
  </si>
  <si>
    <t>Conversion to mmol/l and not expressed per Kg lean body mass</t>
  </si>
  <si>
    <t>BCAA</t>
  </si>
  <si>
    <t>Valine</t>
  </si>
  <si>
    <t>Isoleucine</t>
  </si>
  <si>
    <t>Leucine</t>
  </si>
  <si>
    <t>AAA</t>
  </si>
  <si>
    <t>Phenylalanine</t>
  </si>
  <si>
    <t>Tryptophan</t>
  </si>
  <si>
    <t>Tyrosine</t>
  </si>
  <si>
    <t>Sulfur-cont. AA</t>
  </si>
  <si>
    <t>Sulfur Containing AA</t>
  </si>
  <si>
    <t>Methionine</t>
  </si>
  <si>
    <t>Cysteine</t>
  </si>
  <si>
    <t>Other EAA</t>
  </si>
  <si>
    <t>Histidine</t>
  </si>
  <si>
    <t>Lysine</t>
  </si>
  <si>
    <t>Proline</t>
  </si>
  <si>
    <t>Threonine</t>
  </si>
  <si>
    <t>Non-essential AA</t>
  </si>
  <si>
    <t>Glycine</t>
  </si>
  <si>
    <t>Alanine</t>
  </si>
  <si>
    <t>Asparagine</t>
  </si>
  <si>
    <t>Arginine</t>
  </si>
  <si>
    <t>Glutamine</t>
  </si>
  <si>
    <t>Glutamic Acid</t>
  </si>
  <si>
    <t>Aspartic Acid</t>
  </si>
  <si>
    <t>Serine</t>
  </si>
  <si>
    <t>1-Methylhistidine</t>
  </si>
  <si>
    <t>3-Methylhistidine</t>
  </si>
  <si>
    <t>allo-Isoleucine</t>
  </si>
  <si>
    <t>alpha-Aminoadipic-acid</t>
  </si>
  <si>
    <t>alpha-Amino-N-butyric-acid</t>
  </si>
  <si>
    <t>beta-Alanine</t>
  </si>
  <si>
    <t>beta-Aminoisobutyric-acid</t>
  </si>
  <si>
    <t>Citrulline</t>
  </si>
  <si>
    <t>Cystathionine 1</t>
  </si>
  <si>
    <t>Ethanolamine</t>
  </si>
  <si>
    <t>gamma-Amino-N-butyric-acid</t>
  </si>
  <si>
    <t>Homocysteine</t>
  </si>
  <si>
    <t>Hydroxylysine 2</t>
  </si>
  <si>
    <t>Hydroxyproline</t>
  </si>
  <si>
    <t>Ornithine</t>
  </si>
  <si>
    <t>Phosphoethanolamine</t>
  </si>
  <si>
    <t>Sarcosine</t>
  </si>
  <si>
    <t>Taurine</t>
  </si>
  <si>
    <t xml:space="preserve">Hydroxylysine </t>
  </si>
  <si>
    <t>Cystathionine</t>
  </si>
  <si>
    <t>Log PDFF</t>
  </si>
  <si>
    <t>Log Si</t>
  </si>
  <si>
    <t>Log DI</t>
  </si>
  <si>
    <t>Log GIR</t>
  </si>
  <si>
    <t>Log Rd</t>
  </si>
  <si>
    <t>Ala 0</t>
  </si>
  <si>
    <t>Ala 120</t>
  </si>
  <si>
    <t>Ala 240</t>
  </si>
  <si>
    <t>Arg 0</t>
  </si>
  <si>
    <t>Arg 120</t>
  </si>
  <si>
    <t>Arg 240</t>
  </si>
  <si>
    <t>Cys 0</t>
  </si>
  <si>
    <t>Cys 120</t>
  </si>
  <si>
    <t>Cys 240</t>
  </si>
  <si>
    <t>Glutamate 0</t>
  </si>
  <si>
    <t>Glutamate 120</t>
  </si>
  <si>
    <t>Glutamate 240</t>
  </si>
  <si>
    <t>Glutamine 0</t>
  </si>
  <si>
    <t>Glutamine 120</t>
  </si>
  <si>
    <t>Glutamine 240</t>
  </si>
  <si>
    <t>Gly 0</t>
  </si>
  <si>
    <t>Gly 120</t>
  </si>
  <si>
    <t>Gly 240</t>
  </si>
  <si>
    <t>Met 0</t>
  </si>
  <si>
    <t>Met 120</t>
  </si>
  <si>
    <t>Met 240</t>
  </si>
  <si>
    <t>Ser 0</t>
  </si>
  <si>
    <t>Ser 120</t>
  </si>
  <si>
    <t>Ser 240</t>
  </si>
  <si>
    <t>Thre 0</t>
  </si>
  <si>
    <t>Thre 120</t>
  </si>
  <si>
    <t>Thre 240</t>
  </si>
  <si>
    <t>Tyr 0</t>
  </si>
  <si>
    <t>Tyr 120</t>
  </si>
  <si>
    <t>Tyr 240</t>
  </si>
  <si>
    <t>allo-Isoleucine 0</t>
  </si>
  <si>
    <t>allo-Isoleucine 120</t>
  </si>
  <si>
    <t>allo-Isoleucine 240</t>
  </si>
  <si>
    <t>AADPA 0</t>
  </si>
  <si>
    <t>AADPA 120</t>
  </si>
  <si>
    <t>AADPA 240</t>
  </si>
  <si>
    <t>AANBA 0</t>
  </si>
  <si>
    <t>AANBA 120</t>
  </si>
  <si>
    <t>AANBA 240</t>
  </si>
  <si>
    <t>B-Ala 0</t>
  </si>
  <si>
    <t>B-Ala 120</t>
  </si>
  <si>
    <t>B-Ala 240</t>
  </si>
  <si>
    <t>BAIBA 0</t>
  </si>
  <si>
    <t>BAIBA 120</t>
  </si>
  <si>
    <t>Citrulline 0</t>
  </si>
  <si>
    <t>Citrulline 120</t>
  </si>
  <si>
    <t>Citrulline 240</t>
  </si>
  <si>
    <t>Ethanolamine 0</t>
  </si>
  <si>
    <t>Ethanolamine 120</t>
  </si>
  <si>
    <t>Ethanolamine 240</t>
  </si>
  <si>
    <t>GANBA 0</t>
  </si>
  <si>
    <t>GANBA 120</t>
  </si>
  <si>
    <t>GANBA 240</t>
  </si>
  <si>
    <t>OHLys 0</t>
  </si>
  <si>
    <t>OHLys 120</t>
  </si>
  <si>
    <t>OHLys 240</t>
  </si>
  <si>
    <t>Time (min)</t>
  </si>
  <si>
    <t>Arginine SER</t>
  </si>
  <si>
    <t>Obese PDFF &lt; 5%</t>
  </si>
  <si>
    <t>Obese PDFF &gt; 5%</t>
  </si>
  <si>
    <t>Glutamine SER</t>
  </si>
  <si>
    <t>Glutamate SER</t>
  </si>
  <si>
    <t>Glycine SER</t>
  </si>
  <si>
    <t>B-Alanine SER</t>
  </si>
  <si>
    <t>Beta-Amino-isobutyric acid SER</t>
  </si>
  <si>
    <t>Citrulline SER</t>
  </si>
  <si>
    <t>Gamma-Amino-N-Butyric Acid SER</t>
  </si>
  <si>
    <t>KIC Release 0</t>
  </si>
  <si>
    <t>KIC Release 120</t>
  </si>
  <si>
    <t>KIC Release 240</t>
  </si>
  <si>
    <t>Reamination 0</t>
  </si>
  <si>
    <t>Reamination 120</t>
  </si>
  <si>
    <t>Reamination 240</t>
  </si>
  <si>
    <t>Breakdown 0</t>
  </si>
  <si>
    <t>Breakdown 120</t>
  </si>
  <si>
    <t>Breakdown 240</t>
  </si>
  <si>
    <t>uptake 0</t>
  </si>
  <si>
    <t>uptake 120</t>
  </si>
  <si>
    <t>uptake 240</t>
  </si>
  <si>
    <t>Panel A</t>
  </si>
  <si>
    <t>Panel B</t>
  </si>
  <si>
    <t>Panel C</t>
  </si>
  <si>
    <t>Panel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</si>
</sst>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"/>
    <numFmt numFmtId="166" formatCode="0.000"/>
    <numFmt numFmtId="167" formatCode="_(* #,##0_);_(* \(#,##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Times New Roman"/>
      <family val="1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2" tint="-9.9978637043366805E-2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center"/>
    </xf>
    <xf numFmtId="2" fontId="6" fillId="0" borderId="0" xfId="0" applyNumberFormat="1" applyFont="1"/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2" fontId="9" fillId="0" borderId="0" xfId="0" applyNumberFormat="1" applyFont="1"/>
    <xf numFmtId="2" fontId="8" fillId="0" borderId="0" xfId="0" applyNumberFormat="1" applyFont="1" applyAlignment="1">
      <alignment horizontal="center" vertical="center" wrapText="1"/>
    </xf>
    <xf numFmtId="2" fontId="10" fillId="0" borderId="0" xfId="0" applyNumberFormat="1" applyFont="1"/>
    <xf numFmtId="164" fontId="1" fillId="0" borderId="0" xfId="0" applyNumberFormat="1" applyFont="1" applyAlignment="1">
      <alignment horizontal="center"/>
    </xf>
    <xf numFmtId="0" fontId="11" fillId="0" borderId="0" xfId="0" applyFont="1"/>
    <xf numFmtId="1" fontId="4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7" fontId="12" fillId="0" borderId="0" xfId="1" applyNumberFormat="1" applyFont="1" applyBorder="1" applyAlignment="1">
      <alignment horizontal="center"/>
    </xf>
    <xf numFmtId="0" fontId="12" fillId="0" borderId="0" xfId="2" applyFont="1" applyAlignment="1">
      <alignment horizontal="center"/>
    </xf>
    <xf numFmtId="166" fontId="12" fillId="0" borderId="0" xfId="2" applyNumberFormat="1" applyFont="1" applyAlignment="1">
      <alignment horizontal="center"/>
    </xf>
    <xf numFmtId="167" fontId="12" fillId="0" borderId="0" xfId="1" applyNumberFormat="1" applyFont="1" applyFill="1" applyBorder="1" applyAlignment="1">
      <alignment horizontal="center"/>
    </xf>
    <xf numFmtId="1" fontId="12" fillId="0" borderId="0" xfId="2" applyNumberFormat="1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2" fontId="11" fillId="0" borderId="0" xfId="0" applyNumberFormat="1" applyFo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13" fillId="0" borderId="4" xfId="0" applyNumberFormat="1" applyFont="1" applyBorder="1" applyAlignment="1">
      <alignment horizontal="center"/>
    </xf>
    <xf numFmtId="2" fontId="13" fillId="0" borderId="5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 2" xfId="1" xr:uid="{D4148EE3-8753-4905-A566-4C28405F42F0}"/>
    <cellStyle name="Normal" xfId="0" builtinId="0"/>
    <cellStyle name="Normal 3" xfId="2" xr:uid="{1CDFD00E-D785-4BD1-BF21-D23563A2A6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F5D07-BD73-4C19-AFBB-1AA657AF61CA}">
  <dimension ref="A2:V46"/>
  <sheetViews>
    <sheetView tabSelected="1" workbookViewId="0">
      <selection activeCell="P39" sqref="P39"/>
    </sheetView>
  </sheetViews>
  <sheetFormatPr defaultRowHeight="15" x14ac:dyDescent="0.25"/>
  <cols>
    <col min="1" max="19" width="9.140625" style="1"/>
  </cols>
  <sheetData>
    <row r="2" spans="1:22" x14ac:dyDescent="0.25">
      <c r="A2" s="1" t="s">
        <v>0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</row>
    <row r="3" spans="1:22" x14ac:dyDescent="0.25">
      <c r="A3" s="1" t="s">
        <v>2</v>
      </c>
    </row>
    <row r="4" spans="1:22" x14ac:dyDescent="0.25">
      <c r="A4" s="1" t="s">
        <v>3</v>
      </c>
      <c r="B4" s="2" t="s">
        <v>21</v>
      </c>
      <c r="C4" s="2" t="s">
        <v>21</v>
      </c>
      <c r="D4" s="2" t="s">
        <v>21</v>
      </c>
      <c r="E4" s="1" t="s">
        <v>21</v>
      </c>
      <c r="F4" s="1" t="s">
        <v>21</v>
      </c>
      <c r="G4" s="1" t="s">
        <v>21</v>
      </c>
      <c r="H4" s="1" t="s">
        <v>21</v>
      </c>
    </row>
    <row r="5" spans="1:22" x14ac:dyDescent="0.25">
      <c r="A5" s="1" t="s">
        <v>4</v>
      </c>
      <c r="B5" s="3">
        <v>35</v>
      </c>
      <c r="C5" s="3">
        <v>26</v>
      </c>
      <c r="D5" s="3">
        <v>37</v>
      </c>
      <c r="E5" s="1">
        <v>47</v>
      </c>
      <c r="F5" s="1">
        <v>29</v>
      </c>
      <c r="G5" s="1">
        <v>37</v>
      </c>
      <c r="H5" s="1">
        <v>53</v>
      </c>
      <c r="M5" s="6">
        <f>AVERAGE(B5:L5)</f>
        <v>37.714285714285715</v>
      </c>
      <c r="N5" s="6">
        <f>STDEV(B5:L5)/SQRT(COUNTA(B5:L5))</f>
        <v>3.5904256659322469</v>
      </c>
      <c r="V5" s="5">
        <f t="shared" ref="V5:V17" si="0">TTEST(B5:J5,B23:R23,2,2)</f>
        <v>0.23065123727852554</v>
      </c>
    </row>
    <row r="6" spans="1:22" x14ac:dyDescent="0.25">
      <c r="A6" s="1" t="s">
        <v>5</v>
      </c>
      <c r="B6" s="1">
        <v>58</v>
      </c>
      <c r="C6" s="1">
        <v>67.099999999999994</v>
      </c>
      <c r="D6" s="1">
        <v>61</v>
      </c>
      <c r="E6" s="1">
        <v>60.5</v>
      </c>
      <c r="F6" s="1">
        <v>55.9</v>
      </c>
      <c r="G6" s="1">
        <v>64.900000000000006</v>
      </c>
      <c r="H6" s="1">
        <v>71.5</v>
      </c>
      <c r="M6" s="6">
        <f t="shared" ref="M6:M14" si="1">AVERAGE(B6:L6)</f>
        <v>62.699999999999996</v>
      </c>
      <c r="N6" s="6">
        <f t="shared" ref="N6:N14" si="2">STDEV(B6:L6)/SQRT(COUNTA(B6:L6))</f>
        <v>2.0569278988220225</v>
      </c>
      <c r="V6" s="5">
        <f t="shared" si="0"/>
        <v>1.8296508391958597E-2</v>
      </c>
    </row>
    <row r="7" spans="1:22" x14ac:dyDescent="0.25">
      <c r="A7" s="1" t="s">
        <v>6</v>
      </c>
      <c r="B7" s="2">
        <v>20.5</v>
      </c>
      <c r="C7" s="2">
        <v>23.7</v>
      </c>
      <c r="D7" s="2">
        <v>20.3</v>
      </c>
      <c r="E7" s="1">
        <v>21.3</v>
      </c>
      <c r="F7" s="1">
        <v>22.1</v>
      </c>
      <c r="G7" s="1">
        <v>25.5</v>
      </c>
      <c r="H7" s="1">
        <v>24.1</v>
      </c>
      <c r="M7" s="6">
        <f t="shared" si="1"/>
        <v>22.5</v>
      </c>
      <c r="N7" s="6">
        <f t="shared" si="2"/>
        <v>0.74705772072527166</v>
      </c>
      <c r="V7" s="5">
        <f t="shared" si="0"/>
        <v>4.61118237620999E-2</v>
      </c>
    </row>
    <row r="8" spans="1:22" x14ac:dyDescent="0.25">
      <c r="A8" s="1" t="s">
        <v>7</v>
      </c>
      <c r="B8" s="1">
        <v>43.1</v>
      </c>
      <c r="C8" s="1">
        <v>44.1</v>
      </c>
      <c r="D8" s="1">
        <v>39</v>
      </c>
      <c r="E8" s="1">
        <v>40.1</v>
      </c>
      <c r="F8" s="1">
        <v>40.200000000000003</v>
      </c>
      <c r="G8" s="1">
        <v>45.1</v>
      </c>
      <c r="H8" s="1">
        <v>43.8</v>
      </c>
      <c r="M8" s="6">
        <f t="shared" si="1"/>
        <v>42.199999999999996</v>
      </c>
      <c r="N8" s="6">
        <f t="shared" si="2"/>
        <v>0.90026451139439578</v>
      </c>
      <c r="V8" s="5">
        <f t="shared" si="0"/>
        <v>0.27928847240791527</v>
      </c>
    </row>
    <row r="9" spans="1:22" x14ac:dyDescent="0.25">
      <c r="A9" s="1" t="s">
        <v>8</v>
      </c>
      <c r="B9" s="1">
        <v>0.9</v>
      </c>
      <c r="C9" s="1">
        <v>2.5</v>
      </c>
      <c r="D9" s="1">
        <v>1.8</v>
      </c>
      <c r="E9" s="1">
        <v>2.1</v>
      </c>
      <c r="F9" s="1">
        <v>1.9</v>
      </c>
      <c r="G9" s="1">
        <v>1.8</v>
      </c>
      <c r="H9" s="1">
        <v>1.9</v>
      </c>
      <c r="M9" s="7">
        <f t="shared" si="1"/>
        <v>1.8428571428571432</v>
      </c>
      <c r="N9" s="7">
        <f t="shared" si="2"/>
        <v>0.18238779049719528</v>
      </c>
      <c r="V9" s="5">
        <f t="shared" si="0"/>
        <v>3.6099536957350381E-2</v>
      </c>
    </row>
    <row r="10" spans="1:22" x14ac:dyDescent="0.25">
      <c r="A10" s="1" t="s">
        <v>36</v>
      </c>
      <c r="B10" s="1">
        <v>2</v>
      </c>
      <c r="C10" s="1">
        <v>1.7</v>
      </c>
      <c r="D10" s="1">
        <v>1.5</v>
      </c>
      <c r="E10" s="1">
        <v>1.6</v>
      </c>
      <c r="F10" s="1">
        <v>2.2999999999999998</v>
      </c>
      <c r="G10" s="1">
        <v>1.6</v>
      </c>
      <c r="H10" s="1">
        <v>1.7</v>
      </c>
      <c r="M10" s="7">
        <f>AVERAGE(B10:L10)</f>
        <v>1.7714285714285716</v>
      </c>
      <c r="N10" s="7">
        <f>STDEV(B10:L10)/SQRT(COUNTA(B10:L10))</f>
        <v>0.1062662552591498</v>
      </c>
      <c r="V10" s="5">
        <f t="shared" si="0"/>
        <v>0.44580798659384913</v>
      </c>
    </row>
    <row r="11" spans="1:22" x14ac:dyDescent="0.25">
      <c r="A11" s="1" t="s">
        <v>37</v>
      </c>
      <c r="B11" s="1">
        <v>0.8</v>
      </c>
      <c r="C11" s="1">
        <v>0.8</v>
      </c>
      <c r="D11" s="1">
        <v>0.8</v>
      </c>
      <c r="E11" s="1">
        <v>0.8</v>
      </c>
      <c r="F11" s="1">
        <v>0.63</v>
      </c>
      <c r="G11" s="1">
        <v>0.74</v>
      </c>
      <c r="H11" s="1">
        <v>0.7</v>
      </c>
      <c r="M11" s="10">
        <f>AVERAGE(B11:L11)</f>
        <v>0.75285714285714289</v>
      </c>
      <c r="N11" s="10">
        <f>STDEV(B11:L11)/SQRT(COUNTA(B11:L11))</f>
        <v>2.5327783137089919E-2</v>
      </c>
      <c r="V11" s="5">
        <f t="shared" si="0"/>
        <v>0.3921230134465431</v>
      </c>
    </row>
    <row r="12" spans="1:22" x14ac:dyDescent="0.25">
      <c r="A12" s="1" t="s">
        <v>35</v>
      </c>
      <c r="B12" s="1">
        <v>4.7</v>
      </c>
      <c r="C12" s="1">
        <v>4.8</v>
      </c>
      <c r="D12" s="1">
        <v>5.3</v>
      </c>
      <c r="E12" s="1">
        <v>5.2</v>
      </c>
      <c r="F12" s="1">
        <v>4.4000000000000004</v>
      </c>
      <c r="G12" s="1">
        <v>4.5</v>
      </c>
      <c r="H12" s="1">
        <v>5.2</v>
      </c>
      <c r="M12" s="7">
        <f>AVERAGE(B12:L12)</f>
        <v>4.8714285714285719</v>
      </c>
      <c r="N12" s="7">
        <f>STDEV(B12:L12)/SQRT(COUNTA(B12:L12))</f>
        <v>0.13751932455422522</v>
      </c>
      <c r="V12" s="5">
        <f t="shared" si="0"/>
        <v>0.96121104278768454</v>
      </c>
    </row>
    <row r="13" spans="1:22" x14ac:dyDescent="0.25">
      <c r="A13" s="1" t="s">
        <v>9</v>
      </c>
      <c r="B13" s="1">
        <v>4.66</v>
      </c>
      <c r="C13" s="1">
        <v>4.58</v>
      </c>
      <c r="D13" s="1">
        <v>4.72</v>
      </c>
      <c r="E13" s="1">
        <v>4</v>
      </c>
      <c r="F13" s="1">
        <v>3.5</v>
      </c>
      <c r="G13" s="1">
        <v>4.83</v>
      </c>
      <c r="H13" s="1">
        <v>4.3899999999999997</v>
      </c>
      <c r="M13" s="7">
        <f t="shared" si="1"/>
        <v>4.3828571428571426</v>
      </c>
      <c r="N13" s="7">
        <f t="shared" si="2"/>
        <v>0.17963871527933747</v>
      </c>
      <c r="V13" s="5">
        <f t="shared" si="0"/>
        <v>0.42305694562089058</v>
      </c>
    </row>
    <row r="14" spans="1:22" x14ac:dyDescent="0.25">
      <c r="A14" s="1" t="s">
        <v>10</v>
      </c>
      <c r="B14" s="1">
        <v>6.02</v>
      </c>
      <c r="C14" s="1">
        <v>8.3800000000000008</v>
      </c>
      <c r="D14" s="1">
        <v>5.05</v>
      </c>
      <c r="E14" s="1">
        <v>8.33</v>
      </c>
      <c r="F14" s="1">
        <v>7.99</v>
      </c>
      <c r="G14" s="1">
        <v>7.49</v>
      </c>
      <c r="H14" s="1">
        <v>6.36</v>
      </c>
      <c r="M14" s="7">
        <f t="shared" si="1"/>
        <v>7.088571428571429</v>
      </c>
      <c r="N14" s="7">
        <f t="shared" si="2"/>
        <v>0.48822042529319687</v>
      </c>
      <c r="V14" s="5">
        <f t="shared" si="0"/>
        <v>0.98418112998025031</v>
      </c>
    </row>
    <row r="15" spans="1:22" x14ac:dyDescent="0.25">
      <c r="A15" s="1" t="s">
        <v>11</v>
      </c>
      <c r="B15" s="2">
        <v>12.394398693209826</v>
      </c>
      <c r="C15" s="2">
        <v>15.695127381030387</v>
      </c>
      <c r="D15" s="2">
        <v>11.178980774901982</v>
      </c>
      <c r="E15" s="2">
        <v>12.186166222583635</v>
      </c>
      <c r="F15" s="2">
        <v>12.280244357029652</v>
      </c>
      <c r="G15" s="2">
        <v>13.818980601657207</v>
      </c>
      <c r="H15" s="2">
        <v>12.635069271278862</v>
      </c>
      <c r="M15" s="7">
        <f t="shared" ref="M15:M16" si="3">AVERAGE(B15:L15)</f>
        <v>12.884138185955935</v>
      </c>
      <c r="N15" s="7">
        <f t="shared" ref="N15:N16" si="4">STDEV(B15:L15)/SQRT(COUNTA(B15:L15))</f>
        <v>0.55284728595686017</v>
      </c>
      <c r="V15" s="5">
        <f t="shared" si="0"/>
        <v>1.6433071461488775E-2</v>
      </c>
    </row>
    <row r="16" spans="1:22" x14ac:dyDescent="0.25">
      <c r="A16" s="1" t="s">
        <v>12</v>
      </c>
      <c r="B16" s="2">
        <v>39.155187315223763</v>
      </c>
      <c r="C16" s="2">
        <v>11.445790109472572</v>
      </c>
      <c r="D16" s="2">
        <v>46.369268965391399</v>
      </c>
      <c r="E16" s="2">
        <v>18.61228524081401</v>
      </c>
      <c r="F16" s="2">
        <v>25.375063300287323</v>
      </c>
      <c r="G16" s="2">
        <v>14.597311377246305</v>
      </c>
      <c r="H16" s="2">
        <v>10.250208078017328</v>
      </c>
      <c r="M16" s="7">
        <f t="shared" si="3"/>
        <v>23.686444912350389</v>
      </c>
      <c r="N16" s="7">
        <f t="shared" si="4"/>
        <v>5.3349018504615762</v>
      </c>
      <c r="V16" s="5">
        <f t="shared" si="0"/>
        <v>1.1101846831835815E-4</v>
      </c>
    </row>
    <row r="17" spans="1:22" x14ac:dyDescent="0.25">
      <c r="A17" s="1" t="s">
        <v>13</v>
      </c>
      <c r="B17" s="2">
        <f>B15*B16*(10/6)</f>
        <v>808.8416708203257</v>
      </c>
      <c r="C17" s="2">
        <f t="shared" ref="C17:H17" si="5">C15*C16*(10/6)</f>
        <v>299.40522290784963</v>
      </c>
      <c r="D17" s="2">
        <f t="shared" si="5"/>
        <v>863.93527718394921</v>
      </c>
      <c r="E17" s="2">
        <f t="shared" si="5"/>
        <v>378.02066954449936</v>
      </c>
      <c r="F17" s="2">
        <f t="shared" si="5"/>
        <v>519.35329650437268</v>
      </c>
      <c r="G17" s="2">
        <f t="shared" si="5"/>
        <v>336.19993793086127</v>
      </c>
      <c r="H17" s="2">
        <f t="shared" si="5"/>
        <v>215.85348185128521</v>
      </c>
      <c r="M17" s="7">
        <f t="shared" ref="M17" si="6">AVERAGE(B17:L17)</f>
        <v>488.80136524902048</v>
      </c>
      <c r="N17" s="7">
        <f t="shared" ref="N17" si="7">STDEV(B17:L17)/SQRT(COUNTA(B17:L17))</f>
        <v>96.364347477801843</v>
      </c>
      <c r="V17" s="5">
        <f t="shared" si="0"/>
        <v>3.4817677097632196E-4</v>
      </c>
    </row>
    <row r="20" spans="1:22" x14ac:dyDescent="0.25">
      <c r="A20" s="1" t="s">
        <v>1</v>
      </c>
      <c r="B20" s="1" t="s">
        <v>23</v>
      </c>
      <c r="C20" s="1" t="s">
        <v>24</v>
      </c>
      <c r="D20" s="1" t="s">
        <v>25</v>
      </c>
      <c r="E20" s="1" t="s">
        <v>26</v>
      </c>
      <c r="F20" s="1" t="s">
        <v>27</v>
      </c>
      <c r="G20" s="1" t="s">
        <v>28</v>
      </c>
      <c r="L20" s="1" t="s">
        <v>30</v>
      </c>
      <c r="M20" s="1" t="s">
        <v>31</v>
      </c>
      <c r="N20" s="1" t="s">
        <v>32</v>
      </c>
      <c r="O20" s="1" t="s">
        <v>33</v>
      </c>
      <c r="P20" s="1" t="s">
        <v>29</v>
      </c>
      <c r="Q20" s="1" t="s">
        <v>34</v>
      </c>
      <c r="R20" s="1" t="s">
        <v>52</v>
      </c>
    </row>
    <row r="21" spans="1:22" x14ac:dyDescent="0.25">
      <c r="A21" s="1" t="s">
        <v>2</v>
      </c>
    </row>
    <row r="22" spans="1:22" x14ac:dyDescent="0.25">
      <c r="A22" s="1" t="s">
        <v>3</v>
      </c>
      <c r="B22" s="1" t="s">
        <v>21</v>
      </c>
      <c r="C22" s="1" t="s">
        <v>21</v>
      </c>
      <c r="D22" s="1" t="s">
        <v>22</v>
      </c>
      <c r="E22" s="1" t="s">
        <v>22</v>
      </c>
      <c r="F22" s="1" t="s">
        <v>22</v>
      </c>
      <c r="G22" s="1" t="s">
        <v>21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</row>
    <row r="23" spans="1:22" x14ac:dyDescent="0.25">
      <c r="A23" s="1" t="s">
        <v>4</v>
      </c>
      <c r="B23" s="1">
        <v>56</v>
      </c>
      <c r="C23" s="1">
        <v>48</v>
      </c>
      <c r="D23" s="1">
        <v>60</v>
      </c>
      <c r="E23" s="1">
        <v>60</v>
      </c>
      <c r="F23" s="1">
        <v>55</v>
      </c>
      <c r="G23" s="1">
        <v>31</v>
      </c>
      <c r="I23" s="7">
        <f>AVERAGE(B23:H23)</f>
        <v>51.666666666666664</v>
      </c>
      <c r="J23" s="7">
        <f>STDEV(B23:H23)/SQRT(COUNTA(B23:H23))</f>
        <v>4.5067850083081549</v>
      </c>
      <c r="K23" s="7"/>
      <c r="L23" s="1">
        <v>55</v>
      </c>
      <c r="M23" s="1">
        <v>40</v>
      </c>
      <c r="N23" s="1">
        <v>42</v>
      </c>
      <c r="O23" s="1">
        <v>35</v>
      </c>
      <c r="P23" s="1">
        <v>65</v>
      </c>
      <c r="Q23" s="1">
        <v>51</v>
      </c>
      <c r="R23" s="1">
        <v>31</v>
      </c>
      <c r="S23" s="7">
        <f>AVERAGE(L23:R23)</f>
        <v>45.571428571428569</v>
      </c>
      <c r="T23" s="7">
        <f>STDEV(L23:R23)/SQRT(COUNTA(L23:R23))</f>
        <v>4.5348236845923955</v>
      </c>
      <c r="V23" s="11">
        <f>TTEST(B23:H23,L23:R23,2,2)</f>
        <v>0.36410411423773803</v>
      </c>
    </row>
    <row r="24" spans="1:22" x14ac:dyDescent="0.25">
      <c r="A24" s="1" t="s">
        <v>5</v>
      </c>
      <c r="B24" s="1">
        <v>118</v>
      </c>
      <c r="C24" s="1">
        <v>89.8</v>
      </c>
      <c r="D24" s="1">
        <v>91.2</v>
      </c>
      <c r="E24" s="1">
        <v>106</v>
      </c>
      <c r="F24" s="1">
        <v>106</v>
      </c>
      <c r="G24" s="1">
        <v>96.4</v>
      </c>
      <c r="I24" s="7">
        <f t="shared" ref="I24:I32" si="8">AVERAGE(B24:H24)</f>
        <v>101.23333333333333</v>
      </c>
      <c r="J24" s="7">
        <f t="shared" ref="J24:J32" si="9">STDEV(B24:H24)/SQRT(COUNTA(B24:H24))</f>
        <v>4.4019440149905487</v>
      </c>
      <c r="K24" s="7"/>
      <c r="L24" s="1">
        <v>75.599999999999994</v>
      </c>
      <c r="M24" s="1">
        <v>96</v>
      </c>
      <c r="N24" s="1">
        <v>87</v>
      </c>
      <c r="O24" s="1">
        <v>91</v>
      </c>
      <c r="P24" s="1">
        <v>79.5</v>
      </c>
      <c r="Q24" s="1">
        <v>89.3</v>
      </c>
      <c r="R24" s="1">
        <v>89</v>
      </c>
      <c r="S24" s="7">
        <f t="shared" ref="S24:S32" si="10">AVERAGE(L24:R24)</f>
        <v>86.771428571428572</v>
      </c>
      <c r="T24" s="7">
        <f t="shared" ref="T24:T32" si="11">STDEV(L24:R24)/SQRT(COUNTA(L24:R24))</f>
        <v>2.6373430249576031</v>
      </c>
      <c r="V24" s="11">
        <f t="shared" ref="V24:V35" si="12">TTEST(B24:H24,L24:R24,2,2)</f>
        <v>1.4009115957696654E-2</v>
      </c>
    </row>
    <row r="25" spans="1:22" x14ac:dyDescent="0.25">
      <c r="A25" s="1" t="s">
        <v>6</v>
      </c>
      <c r="B25" s="2">
        <v>31.9</v>
      </c>
      <c r="C25" s="2">
        <v>32.4</v>
      </c>
      <c r="D25" s="1">
        <v>30.7</v>
      </c>
      <c r="E25" s="1">
        <v>33.5</v>
      </c>
      <c r="F25" s="1">
        <v>31.2</v>
      </c>
      <c r="G25" s="1">
        <v>29.1</v>
      </c>
      <c r="I25" s="7">
        <f t="shared" si="8"/>
        <v>31.466666666666665</v>
      </c>
      <c r="J25" s="7">
        <f t="shared" si="9"/>
        <v>0.61788168590578696</v>
      </c>
      <c r="K25" s="7"/>
      <c r="L25" s="2">
        <v>28.6</v>
      </c>
      <c r="M25" s="2">
        <v>42.5</v>
      </c>
      <c r="N25" s="2">
        <v>30.6</v>
      </c>
      <c r="O25" s="2">
        <v>34.1</v>
      </c>
      <c r="P25" s="1">
        <v>29.1</v>
      </c>
      <c r="Q25" s="2">
        <v>29.3</v>
      </c>
      <c r="R25" s="1">
        <v>30.12</v>
      </c>
      <c r="S25" s="7">
        <f t="shared" si="10"/>
        <v>32.045714285714283</v>
      </c>
      <c r="T25" s="7">
        <f t="shared" si="11"/>
        <v>1.8733708568638945</v>
      </c>
      <c r="V25" s="11">
        <f t="shared" si="12"/>
        <v>0.78924887583713943</v>
      </c>
    </row>
    <row r="26" spans="1:22" x14ac:dyDescent="0.25">
      <c r="A26" s="1" t="s">
        <v>7</v>
      </c>
      <c r="B26" s="1">
        <v>51</v>
      </c>
      <c r="C26" s="1">
        <v>50.6</v>
      </c>
      <c r="D26" s="1">
        <v>54.1</v>
      </c>
      <c r="E26" s="1">
        <v>63.4</v>
      </c>
      <c r="F26" s="1">
        <v>64.5</v>
      </c>
      <c r="G26" s="1">
        <v>54</v>
      </c>
      <c r="I26" s="7">
        <f t="shared" si="8"/>
        <v>56.266666666666673</v>
      </c>
      <c r="J26" s="7">
        <f t="shared" si="9"/>
        <v>2.505682430884737</v>
      </c>
      <c r="K26" s="7"/>
      <c r="L26" s="1">
        <v>40.4</v>
      </c>
      <c r="M26" s="1">
        <v>57.5</v>
      </c>
      <c r="N26" s="1">
        <v>44.7</v>
      </c>
      <c r="O26" s="1">
        <v>43.3</v>
      </c>
      <c r="P26" s="1">
        <v>46.2</v>
      </c>
      <c r="Q26" s="1">
        <v>45.3</v>
      </c>
      <c r="R26" s="1">
        <v>52.417000000000002</v>
      </c>
      <c r="S26" s="7">
        <f t="shared" si="10"/>
        <v>47.116714285714288</v>
      </c>
      <c r="T26" s="7">
        <f t="shared" si="11"/>
        <v>2.2123491793015919</v>
      </c>
      <c r="V26" s="11">
        <f t="shared" si="12"/>
        <v>1.8948385724528696E-2</v>
      </c>
    </row>
    <row r="27" spans="1:22" x14ac:dyDescent="0.25">
      <c r="A27" s="1" t="s">
        <v>8</v>
      </c>
      <c r="B27" s="2">
        <v>4</v>
      </c>
      <c r="C27" s="1">
        <v>4.5</v>
      </c>
      <c r="D27" s="1">
        <v>3.1</v>
      </c>
      <c r="E27" s="2">
        <v>3</v>
      </c>
      <c r="F27" s="2">
        <v>4</v>
      </c>
      <c r="G27" s="2">
        <v>2</v>
      </c>
      <c r="I27" s="7">
        <f t="shared" si="8"/>
        <v>3.4333333333333336</v>
      </c>
      <c r="J27" s="7">
        <f t="shared" si="9"/>
        <v>0.3711842908553345</v>
      </c>
      <c r="K27" s="7"/>
      <c r="L27" s="2">
        <v>9</v>
      </c>
      <c r="M27" s="2">
        <v>14</v>
      </c>
      <c r="N27" s="2">
        <v>19</v>
      </c>
      <c r="O27" s="1">
        <v>27.2</v>
      </c>
      <c r="P27" s="2">
        <v>12</v>
      </c>
      <c r="Q27" s="1">
        <v>5.85</v>
      </c>
      <c r="R27" s="1">
        <v>22</v>
      </c>
      <c r="S27" s="7">
        <f t="shared" si="10"/>
        <v>15.578571428571427</v>
      </c>
      <c r="T27" s="7">
        <f t="shared" si="11"/>
        <v>2.8503102826680102</v>
      </c>
      <c r="V27" s="11">
        <f t="shared" si="12"/>
        <v>2.4934951761299042E-3</v>
      </c>
    </row>
    <row r="28" spans="1:22" x14ac:dyDescent="0.25">
      <c r="A28" s="1" t="s">
        <v>36</v>
      </c>
      <c r="B28" s="1">
        <v>1.8</v>
      </c>
      <c r="C28" s="1">
        <v>1.9</v>
      </c>
      <c r="D28" s="1">
        <v>2.5</v>
      </c>
      <c r="E28" s="1">
        <v>2.1</v>
      </c>
      <c r="F28" s="1">
        <v>2.4</v>
      </c>
      <c r="G28" s="1">
        <v>1.9</v>
      </c>
      <c r="I28" s="7">
        <f t="shared" si="8"/>
        <v>2.1</v>
      </c>
      <c r="J28" s="7">
        <f t="shared" si="9"/>
        <v>0.11832159566199056</v>
      </c>
      <c r="K28" s="7"/>
      <c r="L28" s="1">
        <v>1.95</v>
      </c>
      <c r="M28" s="1">
        <v>1.8</v>
      </c>
      <c r="N28" s="1">
        <v>2</v>
      </c>
      <c r="O28" s="1">
        <v>2.02</v>
      </c>
      <c r="P28" s="1">
        <v>2.2999999999999998</v>
      </c>
      <c r="Q28" s="1">
        <v>2.15</v>
      </c>
      <c r="R28" s="1">
        <v>2.1</v>
      </c>
      <c r="S28" s="7">
        <f t="shared" si="10"/>
        <v>2.0457142857142858</v>
      </c>
      <c r="T28" s="7">
        <f t="shared" si="11"/>
        <v>5.9914905644316445E-2</v>
      </c>
      <c r="V28" s="11">
        <f t="shared" si="12"/>
        <v>0.67665987024314023</v>
      </c>
    </row>
    <row r="29" spans="1:22" x14ac:dyDescent="0.25">
      <c r="A29" s="1" t="s">
        <v>37</v>
      </c>
      <c r="B29" s="1">
        <v>0.8</v>
      </c>
      <c r="C29" s="1">
        <v>1.1000000000000001</v>
      </c>
      <c r="D29" s="1">
        <v>1.01</v>
      </c>
      <c r="E29" s="1">
        <v>0.7</v>
      </c>
      <c r="F29" s="1">
        <v>1.8</v>
      </c>
      <c r="G29" s="1">
        <v>0.6</v>
      </c>
      <c r="I29" s="10">
        <f t="shared" si="8"/>
        <v>1.0016666666666667</v>
      </c>
      <c r="J29" s="10">
        <f t="shared" si="9"/>
        <v>0.17702008674472833</v>
      </c>
      <c r="K29" s="7"/>
      <c r="L29" s="1">
        <v>0.8</v>
      </c>
      <c r="M29" s="1">
        <v>0.8</v>
      </c>
      <c r="N29" s="1">
        <v>0.8</v>
      </c>
      <c r="O29" s="1">
        <v>0.9</v>
      </c>
      <c r="P29" s="1">
        <v>0.8</v>
      </c>
      <c r="Q29" s="1">
        <v>0.8</v>
      </c>
      <c r="R29" s="1">
        <v>0.9</v>
      </c>
      <c r="S29" s="10">
        <f t="shared" si="10"/>
        <v>0.82857142857142863</v>
      </c>
      <c r="T29" s="10">
        <f t="shared" si="11"/>
        <v>1.8442777839082932E-2</v>
      </c>
      <c r="V29" s="11">
        <f t="shared" si="12"/>
        <v>0.31348998988796978</v>
      </c>
    </row>
    <row r="30" spans="1:22" x14ac:dyDescent="0.25">
      <c r="A30" s="1" t="s">
        <v>35</v>
      </c>
      <c r="B30" s="1">
        <v>5.2</v>
      </c>
      <c r="C30" s="1">
        <v>5.2</v>
      </c>
      <c r="D30" s="1">
        <v>5.3</v>
      </c>
      <c r="E30" s="1">
        <v>4.8</v>
      </c>
      <c r="F30" s="1">
        <v>5.4</v>
      </c>
      <c r="G30" s="1">
        <v>4.9000000000000004</v>
      </c>
      <c r="I30" s="7">
        <f t="shared" si="8"/>
        <v>5.1333333333333329</v>
      </c>
      <c r="J30" s="7">
        <f t="shared" si="9"/>
        <v>9.5452140421842385E-2</v>
      </c>
      <c r="K30" s="7"/>
      <c r="L30" s="1">
        <v>5.2</v>
      </c>
      <c r="M30" s="1">
        <v>5.2</v>
      </c>
      <c r="N30" s="1">
        <v>5.3</v>
      </c>
      <c r="O30" s="1">
        <v>5.7</v>
      </c>
      <c r="Q30" s="1">
        <v>5.0999999999999996</v>
      </c>
      <c r="R30" s="1">
        <v>5.3</v>
      </c>
      <c r="S30" s="7">
        <f t="shared" si="10"/>
        <v>5.3</v>
      </c>
      <c r="T30" s="7">
        <f t="shared" si="11"/>
        <v>8.5634883857767574E-2</v>
      </c>
      <c r="V30" s="11">
        <f t="shared" si="12"/>
        <v>0.2228686666393106</v>
      </c>
    </row>
    <row r="31" spans="1:22" x14ac:dyDescent="0.25">
      <c r="A31" s="1" t="s">
        <v>9</v>
      </c>
      <c r="B31" s="1">
        <v>5.0199999999999996</v>
      </c>
      <c r="C31" s="1">
        <v>4.9400000000000004</v>
      </c>
      <c r="D31" s="1">
        <v>5</v>
      </c>
      <c r="E31" s="1">
        <v>5.05</v>
      </c>
      <c r="F31" s="1">
        <v>6.3</v>
      </c>
      <c r="G31" s="1">
        <v>5.19</v>
      </c>
      <c r="I31" s="7">
        <f t="shared" si="8"/>
        <v>5.2500000000000009</v>
      </c>
      <c r="J31" s="7">
        <f t="shared" si="9"/>
        <v>0.21272830872578602</v>
      </c>
      <c r="K31" s="7"/>
      <c r="L31" s="1">
        <v>4.7699999999999996</v>
      </c>
      <c r="M31" s="1">
        <v>5.38</v>
      </c>
      <c r="N31" s="1">
        <v>4.75</v>
      </c>
      <c r="O31" s="1">
        <v>5.44</v>
      </c>
      <c r="Q31" s="1">
        <v>4.66</v>
      </c>
      <c r="R31" s="1">
        <v>5.69</v>
      </c>
      <c r="S31" s="7">
        <f t="shared" si="10"/>
        <v>5.1150000000000002</v>
      </c>
      <c r="T31" s="7">
        <f t="shared" si="11"/>
        <v>0.17942036302122091</v>
      </c>
      <c r="V31" s="11">
        <f t="shared" si="12"/>
        <v>0.63805227308861989</v>
      </c>
    </row>
    <row r="32" spans="1:22" x14ac:dyDescent="0.25">
      <c r="A32" s="1" t="s">
        <v>10</v>
      </c>
      <c r="B32" s="1">
        <v>6.44</v>
      </c>
      <c r="C32" s="1">
        <v>5.66</v>
      </c>
      <c r="D32" s="1">
        <v>9.1</v>
      </c>
      <c r="E32" s="1">
        <v>8.49</v>
      </c>
      <c r="F32" s="1">
        <v>7.63</v>
      </c>
      <c r="G32" s="1">
        <v>7.13</v>
      </c>
      <c r="I32" s="7">
        <f t="shared" si="8"/>
        <v>7.408333333333335</v>
      </c>
      <c r="J32" s="7">
        <f t="shared" si="9"/>
        <v>0.52130232218081118</v>
      </c>
      <c r="K32" s="7"/>
      <c r="L32" s="1">
        <v>10.41</v>
      </c>
      <c r="M32" s="1">
        <v>5.63</v>
      </c>
      <c r="N32" s="1">
        <v>7.05</v>
      </c>
      <c r="O32" s="1">
        <v>7.85</v>
      </c>
      <c r="Q32" s="1">
        <v>10.32</v>
      </c>
      <c r="R32" s="1">
        <v>5.88</v>
      </c>
      <c r="S32" s="7">
        <f t="shared" si="10"/>
        <v>7.8566666666666665</v>
      </c>
      <c r="T32" s="7">
        <f t="shared" si="11"/>
        <v>0.85836148821137448</v>
      </c>
      <c r="V32" s="11">
        <f t="shared" si="12"/>
        <v>0.66479775482828141</v>
      </c>
    </row>
    <row r="33" spans="1:22" x14ac:dyDescent="0.25">
      <c r="A33" s="1" t="s">
        <v>11</v>
      </c>
      <c r="B33" s="2">
        <v>20.547126510398069</v>
      </c>
      <c r="C33" s="2">
        <v>22.391976218658915</v>
      </c>
      <c r="D33" s="2">
        <v>16.471153052163622</v>
      </c>
      <c r="E33" s="2">
        <v>24.558164928655792</v>
      </c>
      <c r="F33" s="2">
        <v>17.89504485022632</v>
      </c>
      <c r="G33" s="2">
        <v>15.984113037563455</v>
      </c>
      <c r="I33" s="7">
        <f t="shared" ref="I33:I34" si="13">AVERAGE(B33:H33)</f>
        <v>19.641263099611031</v>
      </c>
      <c r="J33" s="7">
        <f t="shared" ref="J33:J34" si="14">STDEV(B33:H33)/SQRT(COUNTA(B33:H33))</f>
        <v>1.4028133309236539</v>
      </c>
      <c r="K33" s="7"/>
      <c r="L33" s="2">
        <v>27.936176536403426</v>
      </c>
      <c r="M33" s="2">
        <v>13.671808813376403</v>
      </c>
      <c r="N33" s="2">
        <v>27.139701173899525</v>
      </c>
      <c r="O33" s="2">
        <v>27.25940763936617</v>
      </c>
      <c r="Q33" s="24">
        <v>20.18269852951185</v>
      </c>
      <c r="R33" s="2">
        <v>28.126613737820531</v>
      </c>
      <c r="S33" s="7">
        <f t="shared" ref="S33:S34" si="15">AVERAGE(L33:R33)</f>
        <v>24.052734405062989</v>
      </c>
      <c r="T33" s="7">
        <f t="shared" ref="T33:T34" si="16">STDEV(L33:R33)/SQRT(COUNTA(L33:R33))</f>
        <v>2.4099137362640288</v>
      </c>
      <c r="V33" s="11">
        <f t="shared" si="12"/>
        <v>0.14472227761897766</v>
      </c>
    </row>
    <row r="34" spans="1:22" x14ac:dyDescent="0.25">
      <c r="A34" s="1" t="s">
        <v>12</v>
      </c>
      <c r="B34" s="2">
        <v>3.7138760970753819</v>
      </c>
      <c r="C34" s="2">
        <v>7.5789836367812633</v>
      </c>
      <c r="D34" s="2">
        <v>3.8075964116582504</v>
      </c>
      <c r="E34" s="2">
        <v>0.81246318785317417</v>
      </c>
      <c r="F34" s="2">
        <v>2.6971730502627951</v>
      </c>
      <c r="G34" s="2">
        <v>4.0095017769575483</v>
      </c>
      <c r="I34" s="7">
        <f t="shared" si="13"/>
        <v>3.769932360098069</v>
      </c>
      <c r="J34" s="7">
        <f t="shared" si="14"/>
        <v>0.90311059604970156</v>
      </c>
      <c r="K34" s="7"/>
      <c r="L34" s="2">
        <v>1.6894115661076745</v>
      </c>
      <c r="M34" s="2">
        <v>15.90380940044807</v>
      </c>
      <c r="N34" s="2">
        <v>6.6794826714935533</v>
      </c>
      <c r="O34" s="2">
        <v>2.5110933384720733</v>
      </c>
      <c r="Q34" s="24">
        <v>3.5684731752095962</v>
      </c>
      <c r="R34" s="2">
        <v>5.5473543835293047</v>
      </c>
      <c r="S34" s="7">
        <f t="shared" si="15"/>
        <v>5.9832707558767124</v>
      </c>
      <c r="T34" s="7">
        <f t="shared" si="16"/>
        <v>2.1245886757100041</v>
      </c>
      <c r="V34" s="11">
        <f t="shared" si="12"/>
        <v>0.36029106840383007</v>
      </c>
    </row>
    <row r="35" spans="1:22" x14ac:dyDescent="0.25">
      <c r="A35" s="1" t="s">
        <v>13</v>
      </c>
      <c r="B35" s="2">
        <f>B33*B34*(10/6)</f>
        <v>127.18247001758549</v>
      </c>
      <c r="C35" s="2">
        <f t="shared" ref="C35:R35" si="17">C33*C34*(10/6)</f>
        <v>282.84736892735185</v>
      </c>
      <c r="D35" s="2">
        <f t="shared" si="17"/>
        <v>104.52583876215341</v>
      </c>
      <c r="E35" s="2">
        <f t="shared" si="17"/>
        <v>33.254341609599507</v>
      </c>
      <c r="F35" s="2">
        <f t="shared" si="17"/>
        <v>80.443387838790755</v>
      </c>
      <c r="G35" s="2">
        <f t="shared" si="17"/>
        <v>106.81388271200166</v>
      </c>
      <c r="I35" s="7">
        <f t="shared" ref="I35" si="18">AVERAGE(B35:H35)</f>
        <v>122.51121497791378</v>
      </c>
      <c r="J35" s="7">
        <f t="shared" ref="J35" si="19">STDEV(B35:H35)/SQRT(COUNTA(B35:H35))</f>
        <v>34.65827193640159</v>
      </c>
      <c r="K35" s="7"/>
      <c r="L35" s="2">
        <f t="shared" si="17"/>
        <v>78.65949958904298</v>
      </c>
      <c r="M35" s="2">
        <f t="shared" si="17"/>
        <v>362.38973587884072</v>
      </c>
      <c r="N35" s="2">
        <f t="shared" si="17"/>
        <v>302.13193950095854</v>
      </c>
      <c r="O35" s="2">
        <f t="shared" si="17"/>
        <v>114.0848615565119</v>
      </c>
      <c r="Q35" s="24">
        <f>Q33*Q34*(10/6)</f>
        <v>120.03569717650868</v>
      </c>
      <c r="R35" s="2">
        <f t="shared" si="17"/>
        <v>260.04715668722378</v>
      </c>
      <c r="S35" s="7">
        <f t="shared" ref="S35" si="20">AVERAGE(L35:R35)</f>
        <v>206.22481506484777</v>
      </c>
      <c r="T35" s="7">
        <f t="shared" ref="T35" si="21">STDEV(L35:R35)/SQRT(COUNTA(L35:R35))</f>
        <v>47.844800572786042</v>
      </c>
      <c r="V35" s="11">
        <f t="shared" si="12"/>
        <v>0.18688181703419243</v>
      </c>
    </row>
    <row r="38" spans="1:22" ht="15.75" x14ac:dyDescent="0.25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ht="15.75" x14ac:dyDescent="0.25">
      <c r="A39" s="19"/>
      <c r="B39" s="20"/>
      <c r="C39" s="21"/>
      <c r="D39" s="21"/>
      <c r="E39" s="21"/>
      <c r="F39" s="17"/>
      <c r="G39" s="17"/>
      <c r="H39" s="17"/>
      <c r="I39" s="17"/>
      <c r="J39" s="17"/>
      <c r="K39" s="17"/>
      <c r="L39" s="17"/>
      <c r="M39" s="17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15.75" x14ac:dyDescent="0.25">
      <c r="A40" s="19"/>
      <c r="B40" s="22"/>
      <c r="C40" s="17"/>
      <c r="D40" s="17"/>
      <c r="E40" s="17"/>
      <c r="F40" s="17"/>
      <c r="G40" s="17"/>
      <c r="H40" s="17"/>
      <c r="I40" s="23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2" ht="15.75" x14ac:dyDescent="0.25">
      <c r="A41" s="19"/>
      <c r="B41" s="22"/>
      <c r="C41" s="17"/>
      <c r="D41" s="17"/>
      <c r="E41" s="17"/>
      <c r="F41" s="17"/>
      <c r="G41" s="17"/>
      <c r="H41" s="17"/>
      <c r="I41" s="23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1:22" ht="15.75" x14ac:dyDescent="0.25">
      <c r="A42" s="19"/>
      <c r="B42" s="22"/>
      <c r="C42" s="17"/>
      <c r="D42" s="17"/>
      <c r="E42" s="17"/>
      <c r="F42" s="17"/>
      <c r="G42" s="17"/>
      <c r="H42" s="17"/>
      <c r="I42" s="23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1:22" ht="15.75" x14ac:dyDescent="0.25">
      <c r="A43" s="19"/>
      <c r="B43" s="22"/>
      <c r="C43" s="17"/>
      <c r="D43" s="17"/>
      <c r="E43" s="17"/>
      <c r="F43" s="17"/>
      <c r="G43" s="17"/>
      <c r="H43" s="17"/>
      <c r="I43" s="23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ht="15.75" x14ac:dyDescent="0.25">
      <c r="A44" s="19"/>
      <c r="B44" s="22"/>
      <c r="C44" s="17"/>
      <c r="D44" s="17"/>
      <c r="E44" s="17"/>
      <c r="F44" s="17"/>
      <c r="G44" s="17"/>
      <c r="H44" s="17"/>
      <c r="I44" s="23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6" spans="1:22" x14ac:dyDescent="0.25">
      <c r="B46" s="2"/>
      <c r="C46" s="2"/>
      <c r="D46" s="2"/>
      <c r="F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5F0D-F3C0-445F-B230-E56DBF0A04E3}">
  <dimension ref="A1:W47"/>
  <sheetViews>
    <sheetView topLeftCell="A13" workbookViewId="0">
      <selection activeCell="A44" sqref="A44:H47"/>
    </sheetView>
  </sheetViews>
  <sheetFormatPr defaultRowHeight="15" x14ac:dyDescent="0.25"/>
  <cols>
    <col min="1" max="1" width="15.28515625" customWidth="1"/>
    <col min="3" max="3" width="11.5703125" customWidth="1"/>
    <col min="4" max="4" width="12" customWidth="1"/>
    <col min="5" max="5" width="10.5703125" bestFit="1" customWidth="1"/>
  </cols>
  <sheetData>
    <row r="1" spans="1:11" x14ac:dyDescent="0.25">
      <c r="B1" s="8"/>
      <c r="C1" s="8"/>
      <c r="D1" s="8"/>
      <c r="E1" s="8"/>
      <c r="F1" s="8"/>
      <c r="G1" s="8"/>
      <c r="H1" s="8"/>
    </row>
    <row r="2" spans="1:11" x14ac:dyDescent="0.25">
      <c r="A2" s="4" t="s">
        <v>38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</row>
    <row r="3" spans="1:11" x14ac:dyDescent="0.25">
      <c r="A3" s="9">
        <v>-30</v>
      </c>
      <c r="B3" s="5">
        <v>5.5683333333333334</v>
      </c>
      <c r="C3" s="5">
        <v>4.1516666666666664</v>
      </c>
      <c r="D3" s="5">
        <v>5.4416666666666664</v>
      </c>
      <c r="E3" s="5">
        <v>4.4800000000000004</v>
      </c>
      <c r="F3" s="5">
        <v>4.2433333333333341</v>
      </c>
      <c r="G3" s="5">
        <v>5.41</v>
      </c>
      <c r="H3" s="5">
        <v>5.3500000000000005</v>
      </c>
      <c r="J3" s="10"/>
      <c r="K3" s="10"/>
    </row>
    <row r="4" spans="1:11" x14ac:dyDescent="0.25">
      <c r="A4" s="9">
        <v>-20</v>
      </c>
      <c r="B4" s="5">
        <v>4.01</v>
      </c>
      <c r="C4" s="5">
        <v>3.793333333333333</v>
      </c>
      <c r="D4" s="5">
        <v>5.4116666666666671</v>
      </c>
      <c r="E4" s="5">
        <v>4.4700000000000006</v>
      </c>
      <c r="F4" s="5">
        <v>3.9699999999999998</v>
      </c>
      <c r="G4" s="5">
        <v>5.3833333333333329</v>
      </c>
      <c r="H4" s="5">
        <v>5.2433333333333332</v>
      </c>
      <c r="J4" s="10"/>
      <c r="K4" s="10"/>
    </row>
    <row r="5" spans="1:11" x14ac:dyDescent="0.25">
      <c r="A5" s="9">
        <v>-10</v>
      </c>
      <c r="B5" s="5">
        <v>5.1666666666666661</v>
      </c>
      <c r="C5" s="5">
        <v>3.4033333333333333</v>
      </c>
      <c r="D5" s="5">
        <v>5.3266666666666662</v>
      </c>
      <c r="E5" s="5">
        <v>4.3900000000000006</v>
      </c>
      <c r="F5" s="5">
        <v>3.9650000000000007</v>
      </c>
      <c r="G5" s="5">
        <v>5.336666666666666</v>
      </c>
      <c r="H5" s="5">
        <v>5.3233333333333324</v>
      </c>
      <c r="J5" s="10"/>
      <c r="K5" s="10"/>
    </row>
    <row r="6" spans="1:11" x14ac:dyDescent="0.25">
      <c r="A6" s="9">
        <v>0</v>
      </c>
      <c r="B6" s="5">
        <v>4.9583333333333339</v>
      </c>
      <c r="C6" s="5">
        <v>4.0183333333333335</v>
      </c>
      <c r="D6" s="5">
        <v>5.2450000000000001</v>
      </c>
      <c r="E6" s="5">
        <v>4.3633333333333342</v>
      </c>
      <c r="F6" s="5">
        <v>3.9416666666666664</v>
      </c>
      <c r="G6" s="5">
        <v>5.26</v>
      </c>
      <c r="H6" s="5">
        <v>5.7</v>
      </c>
      <c r="J6" s="10"/>
      <c r="K6" s="10"/>
    </row>
    <row r="7" spans="1:11" x14ac:dyDescent="0.25">
      <c r="A7" s="9">
        <v>60</v>
      </c>
      <c r="B7" s="5">
        <v>9.5466666666666669</v>
      </c>
      <c r="C7" s="5">
        <v>9.6550000000000011</v>
      </c>
      <c r="D7" s="5">
        <v>9.120000000000001</v>
      </c>
      <c r="E7" s="5">
        <v>8.4016666666666673</v>
      </c>
      <c r="F7" s="5">
        <v>9.99</v>
      </c>
      <c r="G7" s="5">
        <v>10.666666666666664</v>
      </c>
      <c r="H7" s="5">
        <v>9.6033333333333353</v>
      </c>
      <c r="J7" s="10"/>
      <c r="K7" s="10"/>
    </row>
    <row r="8" spans="1:11" x14ac:dyDescent="0.25">
      <c r="A8" s="9">
        <v>90</v>
      </c>
      <c r="B8" s="5">
        <v>8.038333333333334</v>
      </c>
      <c r="C8" s="5">
        <v>6.4966666666666661</v>
      </c>
      <c r="D8" s="5">
        <v>9.1566666666666663</v>
      </c>
      <c r="E8" s="5">
        <v>9.2216666666666676</v>
      </c>
      <c r="F8" s="5">
        <v>9.5066666666666677</v>
      </c>
      <c r="G8" s="5">
        <v>9.3483333333333327</v>
      </c>
      <c r="H8" s="5">
        <v>9.4050000000000011</v>
      </c>
      <c r="J8" s="10"/>
      <c r="K8" s="10"/>
    </row>
    <row r="9" spans="1:11" x14ac:dyDescent="0.25">
      <c r="A9" s="9">
        <v>100</v>
      </c>
      <c r="B9" s="5">
        <v>7.6466666666666665</v>
      </c>
      <c r="C9" s="5">
        <v>11</v>
      </c>
      <c r="D9" s="5">
        <v>10.166666666666666</v>
      </c>
      <c r="E9" s="5">
        <v>9.2949999999999999</v>
      </c>
      <c r="F9" s="5">
        <v>9.125</v>
      </c>
      <c r="G9" s="5">
        <v>8.7899999999999991</v>
      </c>
      <c r="H9" s="5">
        <v>8.8550000000000004</v>
      </c>
      <c r="J9" s="10"/>
      <c r="K9" s="10"/>
    </row>
    <row r="10" spans="1:11" x14ac:dyDescent="0.25">
      <c r="A10" s="9">
        <v>110</v>
      </c>
      <c r="B10" s="5">
        <v>9.4300000000000015</v>
      </c>
      <c r="C10" s="5">
        <v>11.399999999999999</v>
      </c>
      <c r="D10" s="5">
        <v>10.316666666666666</v>
      </c>
      <c r="E10" s="5">
        <v>9.6900000000000013</v>
      </c>
      <c r="F10" s="5">
        <v>8.9149999999999991</v>
      </c>
      <c r="G10" s="5">
        <v>8.2466666666666661</v>
      </c>
      <c r="H10" s="5">
        <v>8.9883333333333333</v>
      </c>
      <c r="J10" s="10"/>
      <c r="K10" s="10"/>
    </row>
    <row r="11" spans="1:11" x14ac:dyDescent="0.25">
      <c r="A11" s="9">
        <v>120</v>
      </c>
      <c r="B11" s="5">
        <v>9.5916666666666668</v>
      </c>
      <c r="C11" s="5">
        <v>9.5633333333333326</v>
      </c>
      <c r="D11" s="5">
        <v>10.333333333333334</v>
      </c>
      <c r="E11" s="5">
        <v>9.4949999999999992</v>
      </c>
      <c r="F11" s="5">
        <v>8.9600000000000009</v>
      </c>
      <c r="G11" s="5">
        <v>7.8766666666666669</v>
      </c>
      <c r="H11" s="5">
        <v>9.0350000000000001</v>
      </c>
      <c r="J11" s="10"/>
      <c r="K11" s="10"/>
    </row>
    <row r="12" spans="1:11" x14ac:dyDescent="0.25">
      <c r="A12" s="9">
        <v>180</v>
      </c>
      <c r="B12" s="5">
        <v>9.6933333333333351</v>
      </c>
      <c r="C12" s="5">
        <v>7.8266666666666662</v>
      </c>
      <c r="D12" s="5">
        <v>9.0733333333333324</v>
      </c>
      <c r="E12" s="5">
        <v>9.4550000000000001</v>
      </c>
      <c r="F12" s="5">
        <v>9.4333333333333336</v>
      </c>
      <c r="G12" s="5">
        <v>8.8916666666666675</v>
      </c>
      <c r="H12" s="5">
        <v>8.9933333333333323</v>
      </c>
      <c r="J12" s="10"/>
      <c r="K12" s="10"/>
    </row>
    <row r="13" spans="1:11" x14ac:dyDescent="0.25">
      <c r="A13" s="9">
        <v>210</v>
      </c>
      <c r="B13" s="5">
        <v>9.201666666666668</v>
      </c>
      <c r="C13" s="5">
        <v>7.9466666666666672</v>
      </c>
      <c r="D13" s="5">
        <v>9.1916666666666664</v>
      </c>
      <c r="E13" s="5">
        <v>9.5016666666666652</v>
      </c>
      <c r="F13" s="5">
        <v>10.183333333333334</v>
      </c>
      <c r="G13" s="5">
        <v>8.9416666666666664</v>
      </c>
      <c r="H13" s="5">
        <v>9.4383333333333344</v>
      </c>
      <c r="J13" s="10"/>
      <c r="K13" s="10"/>
    </row>
    <row r="14" spans="1:11" x14ac:dyDescent="0.25">
      <c r="A14" s="9">
        <v>220</v>
      </c>
      <c r="B14" s="5">
        <v>9.3083333333333336</v>
      </c>
      <c r="C14" s="5">
        <v>8.331666666666667</v>
      </c>
      <c r="D14" s="5">
        <v>9.3183333333333334</v>
      </c>
      <c r="E14" s="5">
        <v>9.3583333333333343</v>
      </c>
      <c r="F14" s="5">
        <v>10.033333333333333</v>
      </c>
      <c r="G14" s="5">
        <v>8.89</v>
      </c>
      <c r="H14" s="5">
        <v>10.833333333333336</v>
      </c>
      <c r="J14" s="10"/>
      <c r="K14" s="10"/>
    </row>
    <row r="15" spans="1:11" x14ac:dyDescent="0.25">
      <c r="A15" s="9">
        <v>230</v>
      </c>
      <c r="B15" s="5">
        <v>9.5500000000000007</v>
      </c>
      <c r="C15" s="5">
        <v>8.9633333333333347</v>
      </c>
      <c r="D15" s="5">
        <v>8.8766666666666652</v>
      </c>
      <c r="E15" s="5">
        <v>9.4049999999999994</v>
      </c>
      <c r="F15" s="5">
        <v>10.058333333333334</v>
      </c>
      <c r="G15" s="5">
        <v>8.8466666666666676</v>
      </c>
      <c r="H15" s="5">
        <v>9.7833333333333314</v>
      </c>
      <c r="J15" s="10"/>
      <c r="K15" s="10"/>
    </row>
    <row r="16" spans="1:11" x14ac:dyDescent="0.25">
      <c r="A16" s="9">
        <v>240</v>
      </c>
      <c r="B16" s="5">
        <v>9.6616666666666671</v>
      </c>
      <c r="C16" s="5">
        <v>9.1333333333333329</v>
      </c>
      <c r="D16" s="5">
        <v>9.0150000000000006</v>
      </c>
      <c r="E16" s="5">
        <v>9.2583333333333329</v>
      </c>
      <c r="F16" s="5">
        <v>9.7216666666666676</v>
      </c>
      <c r="G16" s="5">
        <v>8.6583333333333332</v>
      </c>
      <c r="H16" s="5">
        <v>9.9883333333333333</v>
      </c>
      <c r="J16" s="10"/>
      <c r="K16" s="10"/>
    </row>
    <row r="17" spans="1:21" x14ac:dyDescent="0.25">
      <c r="A17" s="9" t="s">
        <v>9</v>
      </c>
      <c r="B17" s="5">
        <f>AVERAGE(B3:B6)</f>
        <v>4.9258333333333333</v>
      </c>
      <c r="C17" s="5">
        <f t="shared" ref="C17:H17" si="0">AVERAGE(C3:C6)</f>
        <v>3.8416666666666668</v>
      </c>
      <c r="D17" s="5">
        <f t="shared" si="0"/>
        <v>5.3562500000000002</v>
      </c>
      <c r="E17" s="5">
        <f t="shared" si="0"/>
        <v>4.4258333333333342</v>
      </c>
      <c r="F17" s="5">
        <f t="shared" si="0"/>
        <v>4.03</v>
      </c>
      <c r="G17" s="5">
        <f t="shared" si="0"/>
        <v>5.3475000000000001</v>
      </c>
      <c r="H17" s="5">
        <f t="shared" si="0"/>
        <v>5.4041666666666668</v>
      </c>
      <c r="J17" s="10">
        <f>AVERAGE(B17:I17)</f>
        <v>4.7616071428571436</v>
      </c>
      <c r="K17" s="10">
        <f>STDEV(B17:I17)/SQRT(COUNTA(B17:I17))</f>
        <v>0.25028588859513384</v>
      </c>
      <c r="R17" s="5"/>
    </row>
    <row r="18" spans="1:21" x14ac:dyDescent="0.25">
      <c r="A18" s="9" t="s">
        <v>41</v>
      </c>
      <c r="B18" s="5">
        <f>AVERAGE(B8:B11)</f>
        <v>8.6766666666666676</v>
      </c>
      <c r="C18" s="5">
        <f t="shared" ref="C18:H18" si="1">AVERAGE(C8:C11)</f>
        <v>9.6149999999999984</v>
      </c>
      <c r="D18" s="5">
        <f t="shared" si="1"/>
        <v>9.9933333333333323</v>
      </c>
      <c r="E18" s="5">
        <f t="shared" si="1"/>
        <v>9.425416666666667</v>
      </c>
      <c r="F18" s="5">
        <f t="shared" si="1"/>
        <v>9.1266666666666669</v>
      </c>
      <c r="G18" s="5">
        <f t="shared" si="1"/>
        <v>8.5654166666666658</v>
      </c>
      <c r="H18" s="5">
        <f t="shared" si="1"/>
        <v>9.0708333333333329</v>
      </c>
      <c r="J18" s="10">
        <f>AVERAGE(B18:I18)</f>
        <v>9.2104761904761894</v>
      </c>
      <c r="K18" s="10">
        <f>STDEV(B18:I18)/SQRT(COUNTA(B18:I18))</f>
        <v>0.19212364494043996</v>
      </c>
      <c r="R18" s="5"/>
    </row>
    <row r="19" spans="1:21" x14ac:dyDescent="0.25">
      <c r="A19" s="9" t="s">
        <v>42</v>
      </c>
      <c r="B19" s="5">
        <f>AVERAGE(B13:B16)</f>
        <v>9.4304166666666678</v>
      </c>
      <c r="C19" s="5">
        <f t="shared" ref="C19:H19" si="2">AVERAGE(C13:C16)</f>
        <v>8.59375</v>
      </c>
      <c r="D19" s="5">
        <f t="shared" si="2"/>
        <v>9.1004166666666659</v>
      </c>
      <c r="E19" s="5">
        <f t="shared" si="2"/>
        <v>9.3808333333333334</v>
      </c>
      <c r="F19" s="5">
        <f t="shared" si="2"/>
        <v>9.9991666666666674</v>
      </c>
      <c r="G19" s="5">
        <f t="shared" si="2"/>
        <v>8.8341666666666665</v>
      </c>
      <c r="H19" s="5">
        <f t="shared" si="2"/>
        <v>10.010833333333334</v>
      </c>
      <c r="J19" s="10">
        <f>AVERAGE(B19:I19)</f>
        <v>9.3356547619047632</v>
      </c>
      <c r="K19" s="10">
        <f>STDEV(B19:I19)/SQRT(COUNTA(B19:I19))</f>
        <v>0.20496137962815802</v>
      </c>
      <c r="R19" s="5"/>
    </row>
    <row r="23" spans="1:21" x14ac:dyDescent="0.25"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28</v>
      </c>
      <c r="H23" s="1"/>
      <c r="I23" s="1"/>
      <c r="J23" s="1"/>
      <c r="K23" s="1"/>
      <c r="L23" s="1" t="s">
        <v>30</v>
      </c>
      <c r="M23" s="1" t="s">
        <v>31</v>
      </c>
      <c r="N23" s="1" t="s">
        <v>32</v>
      </c>
      <c r="O23" s="1" t="s">
        <v>33</v>
      </c>
      <c r="P23" s="1" t="s">
        <v>29</v>
      </c>
      <c r="Q23" s="1" t="s">
        <v>34</v>
      </c>
      <c r="R23" s="1" t="s">
        <v>53</v>
      </c>
      <c r="T23" s="8" t="s">
        <v>39</v>
      </c>
      <c r="U23" s="8" t="s">
        <v>40</v>
      </c>
    </row>
    <row r="24" spans="1:21" x14ac:dyDescent="0.25">
      <c r="A24" s="9">
        <v>-30</v>
      </c>
      <c r="B24" s="5">
        <v>5.6916666666666664</v>
      </c>
      <c r="C24" s="5">
        <v>5.5216666666666665</v>
      </c>
      <c r="D24" s="5">
        <v>5.4083333333333332</v>
      </c>
      <c r="E24" s="5">
        <v>5.336666666666666</v>
      </c>
      <c r="F24" s="5">
        <v>6.74</v>
      </c>
      <c r="G24" s="5">
        <v>5.4733333333333336</v>
      </c>
      <c r="L24" s="5">
        <v>5.0766666666666662</v>
      </c>
      <c r="M24" s="5">
        <v>4.9683333333333337</v>
      </c>
      <c r="N24" s="5">
        <v>5.0683333333333334</v>
      </c>
      <c r="O24" s="5">
        <v>6.2033333333333349</v>
      </c>
      <c r="P24" s="5">
        <v>6.1533333333333342</v>
      </c>
      <c r="Q24" s="5">
        <v>4.9116666666666662</v>
      </c>
      <c r="R24" s="5">
        <v>6.0466666666666669</v>
      </c>
      <c r="T24" s="10"/>
      <c r="U24" s="10"/>
    </row>
    <row r="25" spans="1:21" x14ac:dyDescent="0.25">
      <c r="A25" s="9">
        <v>-20</v>
      </c>
      <c r="B25" s="5">
        <v>5.2433333333333341</v>
      </c>
      <c r="C25" s="5">
        <v>5.581666666666667</v>
      </c>
      <c r="D25" s="5">
        <v>5.1100000000000003</v>
      </c>
      <c r="E25" s="5">
        <v>5.1083333333333334</v>
      </c>
      <c r="F25" s="5">
        <v>6.7983333333333338</v>
      </c>
      <c r="G25" s="5">
        <v>5.6033333333333326</v>
      </c>
      <c r="L25" s="5">
        <v>5.0200000000000005</v>
      </c>
      <c r="M25" s="5">
        <v>4.8166666666666664</v>
      </c>
      <c r="N25" s="5">
        <v>3.6466666666666665</v>
      </c>
      <c r="O25" s="5">
        <v>6.0183333333333326</v>
      </c>
      <c r="P25" s="5">
        <v>5.98</v>
      </c>
      <c r="Q25" s="5">
        <v>4.8733333333333331</v>
      </c>
      <c r="R25" s="5">
        <v>6.086666666666666</v>
      </c>
      <c r="T25" s="10"/>
      <c r="U25" s="10"/>
    </row>
    <row r="26" spans="1:21" x14ac:dyDescent="0.25">
      <c r="A26" s="9">
        <v>-10</v>
      </c>
      <c r="B26" s="5">
        <v>5.2966666666666669</v>
      </c>
      <c r="C26" s="5">
        <v>5.6483333333333334</v>
      </c>
      <c r="D26" s="5">
        <v>5.0666666666666664</v>
      </c>
      <c r="E26" s="5">
        <v>5.08</v>
      </c>
      <c r="F26" s="5">
        <v>6.666666666666667</v>
      </c>
      <c r="G26" s="5">
        <v>5.453333333333334</v>
      </c>
      <c r="L26" s="5">
        <v>5.0316666666666672</v>
      </c>
      <c r="M26" s="5">
        <v>4.8516666666666666</v>
      </c>
      <c r="N26" s="5">
        <v>5.1100000000000003</v>
      </c>
      <c r="O26" s="5">
        <v>5.9516666666666662</v>
      </c>
      <c r="P26" s="5">
        <v>5.9350000000000005</v>
      </c>
      <c r="Q26" s="5">
        <v>4.7166666666666668</v>
      </c>
      <c r="R26" s="5">
        <v>6.1116666666666664</v>
      </c>
      <c r="T26" s="10"/>
      <c r="U26" s="10"/>
    </row>
    <row r="27" spans="1:21" x14ac:dyDescent="0.25">
      <c r="A27" s="9">
        <v>0</v>
      </c>
      <c r="B27" s="5">
        <v>5.248333333333334</v>
      </c>
      <c r="C27" s="5">
        <v>5.5533333333333328</v>
      </c>
      <c r="D27" s="5">
        <v>5.1333333333333329</v>
      </c>
      <c r="E27" s="5">
        <v>5.0666666666666664</v>
      </c>
      <c r="F27" s="5">
        <v>6.6516666666666664</v>
      </c>
      <c r="G27" s="5">
        <v>5.5483333333333338</v>
      </c>
      <c r="L27" s="5">
        <v>4.9416666666666664</v>
      </c>
      <c r="M27" s="5">
        <v>4.8683333333333341</v>
      </c>
      <c r="N27" s="5">
        <v>5.0916666666666668</v>
      </c>
      <c r="O27" s="5">
        <v>5.9</v>
      </c>
      <c r="P27" s="5">
        <v>5.8966666666666665</v>
      </c>
      <c r="Q27" s="5">
        <v>4.6750000000000007</v>
      </c>
      <c r="R27" s="5">
        <v>5.93</v>
      </c>
      <c r="T27" s="10"/>
      <c r="U27" s="10"/>
    </row>
    <row r="28" spans="1:21" x14ac:dyDescent="0.25">
      <c r="A28" s="9">
        <v>60</v>
      </c>
      <c r="B28" s="5">
        <v>10.083333333333334</v>
      </c>
      <c r="C28" s="5">
        <v>9.3550000000000004</v>
      </c>
      <c r="D28" s="5">
        <v>10.966666666666665</v>
      </c>
      <c r="E28" s="5">
        <v>10.466666666666665</v>
      </c>
      <c r="F28" s="5">
        <v>12.366666666666667</v>
      </c>
      <c r="G28" s="5">
        <v>9.3166666666666664</v>
      </c>
      <c r="L28" s="5">
        <v>11.083333333333334</v>
      </c>
      <c r="M28" s="5">
        <v>8.7166666666666668</v>
      </c>
      <c r="N28" s="5">
        <v>10.600000000000001</v>
      </c>
      <c r="O28" s="5">
        <v>11.116666666666665</v>
      </c>
      <c r="P28" s="5">
        <v>10.199999999999999</v>
      </c>
      <c r="Q28" s="5">
        <v>9.8116666666666674</v>
      </c>
      <c r="R28" s="5">
        <v>11.233333333333334</v>
      </c>
      <c r="T28" s="10"/>
      <c r="U28" s="10"/>
    </row>
    <row r="29" spans="1:21" x14ac:dyDescent="0.25">
      <c r="A29" s="9">
        <v>90</v>
      </c>
      <c r="B29" s="5">
        <v>10.333333333333334</v>
      </c>
      <c r="C29" s="5">
        <v>8.9050000000000011</v>
      </c>
      <c r="D29" s="5">
        <v>10.350000000000001</v>
      </c>
      <c r="E29" s="5">
        <v>10.883333333333333</v>
      </c>
      <c r="F29" s="5">
        <v>10.55</v>
      </c>
      <c r="G29" s="5">
        <v>7.2466666666666661</v>
      </c>
      <c r="L29" s="5">
        <v>9.7333333333333325</v>
      </c>
      <c r="M29" s="5">
        <v>9.3383333333333329</v>
      </c>
      <c r="N29" s="5">
        <v>10.516666666666666</v>
      </c>
      <c r="O29" s="5">
        <v>10.816666666666666</v>
      </c>
      <c r="P29" s="5">
        <v>10.783333333333335</v>
      </c>
      <c r="Q29" s="5">
        <v>8.6283333333333339</v>
      </c>
      <c r="R29" s="5">
        <v>10.3</v>
      </c>
      <c r="T29" s="10"/>
      <c r="U29" s="10"/>
    </row>
    <row r="30" spans="1:21" x14ac:dyDescent="0.25">
      <c r="A30" s="9">
        <v>100</v>
      </c>
      <c r="B30" s="5">
        <v>10.633333333333333</v>
      </c>
      <c r="C30" s="5">
        <v>9.0416666666666661</v>
      </c>
      <c r="D30" s="5">
        <v>10.366666666666667</v>
      </c>
      <c r="E30" s="5">
        <v>10.966666666666665</v>
      </c>
      <c r="F30" s="5">
        <v>10.666666666666666</v>
      </c>
      <c r="G30" s="5">
        <v>8.2366666666666664</v>
      </c>
      <c r="L30" s="5">
        <v>8.9666666666666668</v>
      </c>
      <c r="M30" s="5">
        <v>9.5366666666666671</v>
      </c>
      <c r="N30" s="5">
        <v>10.733333333333331</v>
      </c>
      <c r="O30" s="5">
        <v>10.483333333333334</v>
      </c>
      <c r="P30" s="5">
        <v>10.55</v>
      </c>
      <c r="Q30" s="5">
        <v>8.5616666666666674</v>
      </c>
      <c r="R30" s="5">
        <v>10.216666666666665</v>
      </c>
      <c r="T30" s="10"/>
      <c r="U30" s="10"/>
    </row>
    <row r="31" spans="1:21" x14ac:dyDescent="0.25">
      <c r="A31" s="9">
        <v>110</v>
      </c>
      <c r="B31" s="5">
        <v>9.9333333333333336</v>
      </c>
      <c r="C31" s="5">
        <v>9.0666666666666664</v>
      </c>
      <c r="D31" s="5">
        <v>10.333333333333334</v>
      </c>
      <c r="E31" s="5">
        <v>10.583333333333332</v>
      </c>
      <c r="F31" s="5">
        <v>10.366666666666667</v>
      </c>
      <c r="G31" s="5">
        <v>9.5233333333333334</v>
      </c>
      <c r="L31" s="5">
        <v>8.3766666666666669</v>
      </c>
      <c r="M31" s="5">
        <v>9.2483333333333348</v>
      </c>
      <c r="N31" s="5">
        <v>10.866666666666667</v>
      </c>
      <c r="O31" s="5">
        <v>10.483333333333334</v>
      </c>
      <c r="P31" s="5">
        <v>10.266666666666667</v>
      </c>
      <c r="Q31" s="5">
        <v>9.1</v>
      </c>
      <c r="R31" s="5">
        <v>9.9683333333333337</v>
      </c>
      <c r="T31" s="10"/>
      <c r="U31" s="10"/>
    </row>
    <row r="32" spans="1:21" x14ac:dyDescent="0.25">
      <c r="A32" s="9">
        <v>120</v>
      </c>
      <c r="B32" s="5">
        <v>9.6083333333333343</v>
      </c>
      <c r="C32" s="5">
        <v>9.1666666666666661</v>
      </c>
      <c r="D32" s="5">
        <v>10.149999999999999</v>
      </c>
      <c r="E32" s="5">
        <v>10.516666666666666</v>
      </c>
      <c r="F32" s="5">
        <v>9.23</v>
      </c>
      <c r="G32" s="5">
        <v>10.018333333333334</v>
      </c>
      <c r="L32" s="5">
        <v>7.9083333333333341</v>
      </c>
      <c r="M32" s="5">
        <v>9.3416666666666668</v>
      </c>
      <c r="N32" s="5">
        <v>10.7</v>
      </c>
      <c r="O32" s="5">
        <v>10.233333333333334</v>
      </c>
      <c r="P32" s="5">
        <v>9.89</v>
      </c>
      <c r="Q32" s="5">
        <v>9.0933333333333337</v>
      </c>
      <c r="R32" s="5">
        <v>9.8083333333333336</v>
      </c>
      <c r="T32" s="10"/>
      <c r="U32" s="10"/>
    </row>
    <row r="33" spans="1:23" x14ac:dyDescent="0.25">
      <c r="A33" s="9">
        <v>180</v>
      </c>
      <c r="B33" s="5">
        <v>8.8233333333333341</v>
      </c>
      <c r="C33" s="5">
        <v>9.85</v>
      </c>
      <c r="D33" s="5">
        <v>9.6449999999999996</v>
      </c>
      <c r="E33" s="5">
        <v>9.4316666666666649</v>
      </c>
      <c r="F33" s="5">
        <v>9.9333333333333336</v>
      </c>
      <c r="G33" s="5">
        <v>10.55</v>
      </c>
      <c r="L33" s="5">
        <v>10.466666666666667</v>
      </c>
      <c r="M33" s="5">
        <v>9.0333333333333332</v>
      </c>
      <c r="N33" s="5">
        <v>10.149999999999999</v>
      </c>
      <c r="O33" s="5">
        <v>10.516666666666666</v>
      </c>
      <c r="P33" s="5">
        <v>9.375</v>
      </c>
      <c r="Q33" s="5">
        <v>9.754999999999999</v>
      </c>
      <c r="R33" s="5">
        <v>9.8766666666666652</v>
      </c>
      <c r="T33" s="10"/>
      <c r="U33" s="10"/>
    </row>
    <row r="34" spans="1:23" x14ac:dyDescent="0.25">
      <c r="A34" s="9">
        <v>210</v>
      </c>
      <c r="B34" s="5">
        <v>8.206666666666667</v>
      </c>
      <c r="C34" s="5">
        <v>9.2783333333333342</v>
      </c>
      <c r="D34" s="5">
        <v>9.6</v>
      </c>
      <c r="E34" s="5">
        <v>8.6750000000000007</v>
      </c>
      <c r="F34" s="5">
        <v>9.8550000000000004</v>
      </c>
      <c r="G34" s="5">
        <v>9.5450000000000017</v>
      </c>
      <c r="L34" s="5">
        <v>9.7350000000000012</v>
      </c>
      <c r="M34" s="5">
        <v>8.9149999999999991</v>
      </c>
      <c r="N34" s="5">
        <v>9.5883333333333347</v>
      </c>
      <c r="O34" s="5">
        <v>10.283333333333333</v>
      </c>
      <c r="P34" s="5">
        <v>9.2249999999999996</v>
      </c>
      <c r="Q34" s="5">
        <v>9.6716666666666669</v>
      </c>
      <c r="R34" s="5">
        <v>9.1850000000000005</v>
      </c>
      <c r="T34" s="10"/>
      <c r="U34" s="10"/>
    </row>
    <row r="35" spans="1:23" x14ac:dyDescent="0.25">
      <c r="A35" s="9">
        <v>220</v>
      </c>
      <c r="B35" s="5">
        <v>8.3116666666666674</v>
      </c>
      <c r="C35" s="5">
        <v>9.06</v>
      </c>
      <c r="D35" s="5">
        <v>9.6433333333333326</v>
      </c>
      <c r="E35" s="5">
        <v>8.5033333333333339</v>
      </c>
      <c r="F35" s="5">
        <v>9.6416666666666675</v>
      </c>
      <c r="G35" s="5">
        <v>9.6866666666666656</v>
      </c>
      <c r="L35" s="5">
        <v>9.6733333333333338</v>
      </c>
      <c r="M35" s="5">
        <v>8.7633333333333336</v>
      </c>
      <c r="N35" s="5">
        <v>9.6900000000000013</v>
      </c>
      <c r="O35" s="5">
        <v>10.116666666666667</v>
      </c>
      <c r="P35" s="5">
        <v>9.26</v>
      </c>
      <c r="Q35" s="5">
        <v>9.673333333333332</v>
      </c>
      <c r="R35" s="5">
        <v>9.5683333333333334</v>
      </c>
      <c r="T35" s="10"/>
      <c r="U35" s="10"/>
    </row>
    <row r="36" spans="1:23" x14ac:dyDescent="0.25">
      <c r="A36" s="9">
        <v>230</v>
      </c>
      <c r="B36" s="5">
        <v>8.0800000000000018</v>
      </c>
      <c r="C36" s="5">
        <v>8.8916666666666657</v>
      </c>
      <c r="D36" s="5">
        <v>9.5066666666666677</v>
      </c>
      <c r="E36" s="5">
        <v>9.1483333333333334</v>
      </c>
      <c r="F36" s="5">
        <v>9.6166666666666671</v>
      </c>
      <c r="G36" s="5">
        <v>9.5300000000000011</v>
      </c>
      <c r="L36" s="5">
        <v>9.6733333333333338</v>
      </c>
      <c r="M36" s="5">
        <v>8.6150000000000002</v>
      </c>
      <c r="N36" s="5">
        <v>9.5583333333333336</v>
      </c>
      <c r="O36" s="5">
        <v>9.8450000000000006</v>
      </c>
      <c r="P36" s="5">
        <v>9.1849999999999987</v>
      </c>
      <c r="Q36" s="5">
        <v>9.3533333333333317</v>
      </c>
      <c r="R36" s="5">
        <v>9.3266666666666662</v>
      </c>
      <c r="T36" s="10"/>
      <c r="U36" s="10"/>
    </row>
    <row r="37" spans="1:23" x14ac:dyDescent="0.25">
      <c r="A37" s="9">
        <v>240</v>
      </c>
      <c r="B37" s="5">
        <v>8.1566666666666663</v>
      </c>
      <c r="C37" s="5">
        <v>8.7683333333333344</v>
      </c>
      <c r="D37" s="5">
        <v>9.5083333333333329</v>
      </c>
      <c r="E37" s="5">
        <v>8.9883333333333333</v>
      </c>
      <c r="F37" s="5">
        <v>10.100000000000001</v>
      </c>
      <c r="G37" s="5">
        <v>10.108333333333333</v>
      </c>
      <c r="L37" s="5">
        <v>9.6733333333333338</v>
      </c>
      <c r="M37" s="5">
        <v>8.4366666666666674</v>
      </c>
      <c r="N37" s="5">
        <v>9.6566666666666663</v>
      </c>
      <c r="O37" s="5">
        <v>9.5650000000000013</v>
      </c>
      <c r="P37" s="5">
        <v>9.06</v>
      </c>
      <c r="Q37" s="5">
        <v>9.3666666666666671</v>
      </c>
      <c r="R37" s="5">
        <v>9.1966666666666654</v>
      </c>
      <c r="T37" s="10"/>
      <c r="U37" s="10"/>
    </row>
    <row r="38" spans="1:23" x14ac:dyDescent="0.25">
      <c r="A38" s="9" t="s">
        <v>9</v>
      </c>
      <c r="B38" s="5">
        <f>AVERAGE(B24:B27)</f>
        <v>5.370000000000001</v>
      </c>
      <c r="C38" s="5">
        <f t="shared" ref="C38:Q38" si="3">AVERAGE(C24:C27)</f>
        <v>5.5762499999999999</v>
      </c>
      <c r="D38" s="5">
        <f t="shared" si="3"/>
        <v>5.1795833333333334</v>
      </c>
      <c r="E38" s="5">
        <f t="shared" si="3"/>
        <v>5.1479166666666671</v>
      </c>
      <c r="F38" s="5">
        <f t="shared" si="3"/>
        <v>6.7141666666666673</v>
      </c>
      <c r="G38" s="5">
        <f t="shared" si="3"/>
        <v>5.5195833333333333</v>
      </c>
      <c r="H38" s="5"/>
      <c r="I38" s="10">
        <f>AVERAGE(A38:G38)</f>
        <v>5.5845833333333337</v>
      </c>
      <c r="J38" s="10">
        <f>STDEV(A38:G38)/SQRT(COUNTA(A38:G38))</f>
        <v>0.21915433153772262</v>
      </c>
      <c r="K38" s="5"/>
      <c r="L38" s="5">
        <f t="shared" si="3"/>
        <v>5.0175000000000001</v>
      </c>
      <c r="M38" s="5">
        <f t="shared" si="3"/>
        <v>4.8762500000000006</v>
      </c>
      <c r="N38" s="5">
        <f t="shared" si="3"/>
        <v>4.7291666666666661</v>
      </c>
      <c r="O38" s="5">
        <f t="shared" si="3"/>
        <v>6.0183333333333326</v>
      </c>
      <c r="P38" s="5">
        <f t="shared" si="3"/>
        <v>5.9912500000000009</v>
      </c>
      <c r="Q38" s="5">
        <f t="shared" si="3"/>
        <v>4.7941666666666674</v>
      </c>
      <c r="R38" s="5">
        <f>AVERAGE(R24:R27)</f>
        <v>6.0437499999999993</v>
      </c>
      <c r="T38" s="10">
        <f>AVERAGE(L38:R38)</f>
        <v>5.3529166666666663</v>
      </c>
      <c r="U38" s="10">
        <f>STDEV(L38:R38)/SQRT(COUNTA(L38:R38))</f>
        <v>0.23747082806082812</v>
      </c>
      <c r="W38" s="5"/>
    </row>
    <row r="39" spans="1:23" x14ac:dyDescent="0.25">
      <c r="A39" s="9" t="s">
        <v>41</v>
      </c>
      <c r="B39" s="5">
        <f>AVERAGE(B29:B32)</f>
        <v>10.127083333333335</v>
      </c>
      <c r="C39" s="5">
        <f t="shared" ref="C39:Q39" si="4">AVERAGE(C29:C32)</f>
        <v>9.0449999999999999</v>
      </c>
      <c r="D39" s="5">
        <f t="shared" si="4"/>
        <v>10.3</v>
      </c>
      <c r="E39" s="5">
        <f t="shared" si="4"/>
        <v>10.737499999999999</v>
      </c>
      <c r="F39" s="5">
        <f t="shared" si="4"/>
        <v>10.203333333333333</v>
      </c>
      <c r="G39" s="5">
        <f t="shared" si="4"/>
        <v>8.7562500000000014</v>
      </c>
      <c r="H39" s="5"/>
      <c r="I39" s="10">
        <f t="shared" ref="I39:I40" si="5">AVERAGE(A39:G39)</f>
        <v>9.8615277777777788</v>
      </c>
      <c r="J39" s="10">
        <f t="shared" ref="J39:J40" si="6">STDEV(A39:G39)/SQRT(COUNTA(A39:G39))</f>
        <v>0.29448708885559893</v>
      </c>
      <c r="K39" s="5"/>
      <c r="L39" s="5">
        <f t="shared" si="4"/>
        <v>8.7462499999999999</v>
      </c>
      <c r="M39" s="5">
        <f t="shared" si="4"/>
        <v>9.3662500000000009</v>
      </c>
      <c r="N39" s="5">
        <f t="shared" si="4"/>
        <v>10.704166666666666</v>
      </c>
      <c r="O39" s="5">
        <f t="shared" si="4"/>
        <v>10.504166666666666</v>
      </c>
      <c r="P39" s="5">
        <f t="shared" si="4"/>
        <v>10.3725</v>
      </c>
      <c r="Q39" s="5">
        <f t="shared" si="4"/>
        <v>8.8458333333333332</v>
      </c>
      <c r="R39" s="5">
        <f>AVERAGE(R29:R32)</f>
        <v>10.073333333333334</v>
      </c>
      <c r="T39" s="10">
        <f t="shared" ref="T39:T40" si="7">AVERAGE(L39:R39)</f>
        <v>9.8017857142857139</v>
      </c>
      <c r="U39" s="10">
        <f t="shared" ref="U39:U40" si="8">STDEV(L39:R39)/SQRT(COUNTA(L39:R39))</f>
        <v>0.30569106907900273</v>
      </c>
      <c r="W39" s="5"/>
    </row>
    <row r="40" spans="1:23" x14ac:dyDescent="0.25">
      <c r="A40" s="9" t="s">
        <v>42</v>
      </c>
      <c r="B40" s="5">
        <f>AVERAGE(B34:B37)</f>
        <v>8.1887500000000006</v>
      </c>
      <c r="C40" s="5">
        <f t="shared" ref="C40:Q40" si="9">AVERAGE(C34:C37)</f>
        <v>8.9995833333333337</v>
      </c>
      <c r="D40" s="5">
        <f t="shared" si="9"/>
        <v>9.5645833333333332</v>
      </c>
      <c r="E40" s="5">
        <f t="shared" si="9"/>
        <v>8.8287499999999994</v>
      </c>
      <c r="F40" s="5">
        <f t="shared" si="9"/>
        <v>9.8033333333333346</v>
      </c>
      <c r="G40" s="5">
        <f t="shared" si="9"/>
        <v>9.7175000000000011</v>
      </c>
      <c r="H40" s="5"/>
      <c r="I40" s="10">
        <f t="shared" si="5"/>
        <v>9.1837499999999999</v>
      </c>
      <c r="J40" s="10">
        <f t="shared" si="6"/>
        <v>0.23687090868435579</v>
      </c>
      <c r="K40" s="5"/>
      <c r="L40" s="5">
        <f t="shared" si="9"/>
        <v>9.6887500000000006</v>
      </c>
      <c r="M40" s="5">
        <f t="shared" si="9"/>
        <v>8.682500000000001</v>
      </c>
      <c r="N40" s="5">
        <f t="shared" si="9"/>
        <v>9.6233333333333348</v>
      </c>
      <c r="O40" s="5">
        <f t="shared" si="9"/>
        <v>9.9525000000000006</v>
      </c>
      <c r="P40" s="5">
        <f t="shared" si="9"/>
        <v>9.1824999999999992</v>
      </c>
      <c r="Q40" s="5">
        <f t="shared" si="9"/>
        <v>9.5162499999999994</v>
      </c>
      <c r="R40" s="5">
        <f>AVERAGE(R34:R37)</f>
        <v>9.3191666666666659</v>
      </c>
      <c r="T40" s="10">
        <f t="shared" si="7"/>
        <v>9.4235714285714298</v>
      </c>
      <c r="U40" s="10">
        <f t="shared" si="8"/>
        <v>0.15559271427131785</v>
      </c>
      <c r="W40" s="5"/>
    </row>
    <row r="41" spans="1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23" x14ac:dyDescent="0.25">
      <c r="B44" s="8" t="s">
        <v>0</v>
      </c>
      <c r="C44" s="8"/>
      <c r="D44" s="8" t="s">
        <v>55</v>
      </c>
      <c r="E44" s="8"/>
      <c r="F44" s="8" t="s">
        <v>56</v>
      </c>
      <c r="G44" s="8"/>
      <c r="H44" s="8" t="s">
        <v>57</v>
      </c>
    </row>
    <row r="45" spans="1:23" x14ac:dyDescent="0.25">
      <c r="A45" s="9" t="s">
        <v>9</v>
      </c>
      <c r="B45" s="10">
        <v>4.7616071428571436</v>
      </c>
      <c r="C45" s="10">
        <v>0.25028588859513384</v>
      </c>
      <c r="D45" s="10">
        <v>5.5845833333333337</v>
      </c>
      <c r="E45" s="10">
        <v>0.21915433153772262</v>
      </c>
      <c r="F45" s="10">
        <v>5.3529166666666663</v>
      </c>
      <c r="G45" s="10">
        <v>0.23747082806082812</v>
      </c>
      <c r="H45" s="8">
        <v>7.0000000000000007E-2</v>
      </c>
    </row>
    <row r="46" spans="1:23" x14ac:dyDescent="0.25">
      <c r="A46" s="9" t="s">
        <v>41</v>
      </c>
      <c r="B46" s="10">
        <v>9.2104761904761894</v>
      </c>
      <c r="C46" s="10">
        <v>0.19212364494043996</v>
      </c>
      <c r="D46" s="10">
        <v>9.8615277777777788</v>
      </c>
      <c r="E46" s="10">
        <v>0.29448708885559893</v>
      </c>
      <c r="F46" s="10">
        <v>9.8017857142857139</v>
      </c>
      <c r="G46" s="10">
        <v>0.30569106907900273</v>
      </c>
      <c r="H46" s="8">
        <v>0.2</v>
      </c>
    </row>
    <row r="47" spans="1:23" x14ac:dyDescent="0.25">
      <c r="A47" s="9" t="s">
        <v>42</v>
      </c>
      <c r="B47" s="10">
        <v>9.3356547619047632</v>
      </c>
      <c r="C47" s="10">
        <v>0.20496137962815802</v>
      </c>
      <c r="D47" s="10">
        <v>9.1837499999999999</v>
      </c>
      <c r="E47" s="10">
        <v>0.23687090868435579</v>
      </c>
      <c r="F47" s="10">
        <v>9.4235714285714298</v>
      </c>
      <c r="G47" s="10">
        <v>0.15559271427131785</v>
      </c>
      <c r="H47" s="8">
        <v>0.72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4D87-DC1F-4EDA-B72C-CC26226C5445}">
  <dimension ref="A1:V42"/>
  <sheetViews>
    <sheetView workbookViewId="0">
      <selection activeCell="A35" sqref="A35:H38"/>
    </sheetView>
  </sheetViews>
  <sheetFormatPr defaultRowHeight="15" x14ac:dyDescent="0.25"/>
  <cols>
    <col min="1" max="1" width="15.28515625" customWidth="1"/>
  </cols>
  <sheetData>
    <row r="1" spans="1:18" x14ac:dyDescent="0.25">
      <c r="B1" s="8"/>
      <c r="C1" s="8"/>
      <c r="D1" s="8"/>
      <c r="E1" s="8"/>
      <c r="F1" s="8"/>
      <c r="G1" s="8"/>
      <c r="H1" s="8"/>
    </row>
    <row r="2" spans="1:18" x14ac:dyDescent="0.25">
      <c r="A2" s="4" t="s">
        <v>43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</row>
    <row r="3" spans="1:18" x14ac:dyDescent="0.25">
      <c r="A3" s="9">
        <v>-30</v>
      </c>
      <c r="B3" s="1">
        <v>15.600000000000001</v>
      </c>
      <c r="C3" s="1">
        <v>18</v>
      </c>
      <c r="D3" s="1">
        <v>16.799999999999997</v>
      </c>
      <c r="E3" s="1">
        <v>12</v>
      </c>
      <c r="F3" s="1">
        <v>16.200000000000003</v>
      </c>
      <c r="G3" s="1">
        <v>16.799999999999997</v>
      </c>
      <c r="H3" s="1">
        <v>15.600000000000001</v>
      </c>
      <c r="J3" s="6"/>
      <c r="K3" s="6"/>
    </row>
    <row r="4" spans="1:18" x14ac:dyDescent="0.25">
      <c r="A4" s="9">
        <v>0</v>
      </c>
      <c r="B4" s="1">
        <v>11.399999999999999</v>
      </c>
      <c r="C4" s="1">
        <v>15</v>
      </c>
      <c r="D4" s="1">
        <v>14.399999999999999</v>
      </c>
      <c r="E4" s="1">
        <v>10.199999999999999</v>
      </c>
      <c r="F4" s="1">
        <v>7.8000000000000007</v>
      </c>
      <c r="G4" s="1">
        <v>13.799999999999999</v>
      </c>
      <c r="H4" s="1">
        <v>12</v>
      </c>
      <c r="J4" s="6"/>
      <c r="K4" s="6"/>
    </row>
    <row r="5" spans="1:18" x14ac:dyDescent="0.25">
      <c r="A5" s="9">
        <v>30</v>
      </c>
      <c r="B5" s="1">
        <v>226.79999999999998</v>
      </c>
      <c r="C5" s="1">
        <v>234</v>
      </c>
      <c r="D5" s="1">
        <v>210.60000000000002</v>
      </c>
      <c r="E5" s="1">
        <v>223.79999999999998</v>
      </c>
      <c r="F5" s="1">
        <v>238.20000000000002</v>
      </c>
      <c r="G5" s="1">
        <v>205.79999999999998</v>
      </c>
      <c r="H5" s="1">
        <v>310.20000000000005</v>
      </c>
      <c r="J5" s="6"/>
      <c r="K5" s="6"/>
    </row>
    <row r="6" spans="1:18" x14ac:dyDescent="0.25">
      <c r="A6" s="9">
        <v>60</v>
      </c>
      <c r="B6" s="1">
        <v>276.60000000000002</v>
      </c>
      <c r="C6" s="1">
        <v>231</v>
      </c>
      <c r="D6" s="1">
        <v>274.20000000000005</v>
      </c>
      <c r="E6" s="1">
        <v>230.39999999999998</v>
      </c>
      <c r="F6" s="1">
        <v>246</v>
      </c>
      <c r="G6" s="1">
        <v>232.20000000000002</v>
      </c>
      <c r="H6" s="1">
        <v>353.4</v>
      </c>
      <c r="J6" s="6"/>
      <c r="K6" s="6"/>
    </row>
    <row r="7" spans="1:18" x14ac:dyDescent="0.25">
      <c r="A7" s="9">
        <v>90</v>
      </c>
      <c r="B7" s="1">
        <v>223.79999999999998</v>
      </c>
      <c r="C7" s="1">
        <v>142.80000000000001</v>
      </c>
      <c r="D7" s="1">
        <v>270</v>
      </c>
      <c r="E7" s="1">
        <v>229.20000000000002</v>
      </c>
      <c r="F7" s="1">
        <v>250.20000000000002</v>
      </c>
      <c r="G7" s="1">
        <v>250.20000000000002</v>
      </c>
      <c r="H7" s="1">
        <v>347.4</v>
      </c>
      <c r="J7" s="6"/>
      <c r="K7" s="6"/>
    </row>
    <row r="8" spans="1:18" x14ac:dyDescent="0.25">
      <c r="A8" s="9">
        <v>120</v>
      </c>
      <c r="B8" s="1">
        <v>259.20000000000005</v>
      </c>
      <c r="C8" s="1">
        <v>159</v>
      </c>
      <c r="D8" s="1">
        <v>265.79999999999995</v>
      </c>
      <c r="E8" s="1">
        <v>241.79999999999998</v>
      </c>
      <c r="F8" s="1">
        <v>229.79999999999998</v>
      </c>
      <c r="G8" s="1">
        <v>214.79999999999998</v>
      </c>
      <c r="H8" s="1">
        <v>321</v>
      </c>
      <c r="J8" s="6"/>
      <c r="K8" s="6"/>
    </row>
    <row r="9" spans="1:18" x14ac:dyDescent="0.25">
      <c r="A9" s="9">
        <v>180</v>
      </c>
      <c r="B9" s="1">
        <v>249.60000000000002</v>
      </c>
      <c r="C9" s="1">
        <v>210</v>
      </c>
      <c r="D9" s="1">
        <v>237.60000000000002</v>
      </c>
      <c r="E9" s="1">
        <v>264.60000000000002</v>
      </c>
      <c r="F9" s="1">
        <v>246</v>
      </c>
      <c r="G9" s="1">
        <v>222.60000000000002</v>
      </c>
      <c r="H9" s="1">
        <v>310.20000000000005</v>
      </c>
      <c r="J9" s="6"/>
      <c r="K9" s="6"/>
    </row>
    <row r="10" spans="1:18" x14ac:dyDescent="0.25">
      <c r="A10" s="9">
        <v>210</v>
      </c>
      <c r="B10" s="1">
        <v>239.39999999999998</v>
      </c>
      <c r="C10" s="1">
        <v>213.60000000000002</v>
      </c>
      <c r="D10" s="1">
        <v>249.60000000000002</v>
      </c>
      <c r="E10" s="1">
        <v>251.39999999999998</v>
      </c>
      <c r="F10" s="1">
        <v>246.60000000000002</v>
      </c>
      <c r="G10" s="1">
        <v>223.20000000000002</v>
      </c>
      <c r="H10" s="1">
        <v>309</v>
      </c>
      <c r="J10" s="6"/>
      <c r="K10" s="6"/>
    </row>
    <row r="11" spans="1:18" x14ac:dyDescent="0.25">
      <c r="A11" s="9">
        <v>240</v>
      </c>
      <c r="B11" s="1">
        <v>226.20000000000002</v>
      </c>
      <c r="C11" s="1">
        <v>209.39999999999998</v>
      </c>
      <c r="D11" s="1">
        <v>239.39999999999998</v>
      </c>
      <c r="E11" s="1">
        <v>222</v>
      </c>
      <c r="F11" s="1">
        <v>256.79999999999995</v>
      </c>
      <c r="G11" s="1">
        <v>228.60000000000002</v>
      </c>
      <c r="H11" s="1">
        <v>372</v>
      </c>
      <c r="J11" s="6"/>
      <c r="K11" s="6"/>
    </row>
    <row r="12" spans="1:18" x14ac:dyDescent="0.25">
      <c r="A12" s="9" t="s">
        <v>9</v>
      </c>
      <c r="B12" s="5">
        <f>AVERAGE(B3:B4)</f>
        <v>13.5</v>
      </c>
      <c r="C12" s="5">
        <f t="shared" ref="C12:H12" si="0">AVERAGE(C3:C4)</f>
        <v>16.5</v>
      </c>
      <c r="D12" s="5">
        <f t="shared" si="0"/>
        <v>15.599999999999998</v>
      </c>
      <c r="E12" s="5">
        <f t="shared" si="0"/>
        <v>11.1</v>
      </c>
      <c r="F12" s="5">
        <f t="shared" si="0"/>
        <v>12.000000000000002</v>
      </c>
      <c r="G12" s="5">
        <f t="shared" si="0"/>
        <v>15.299999999999997</v>
      </c>
      <c r="H12" s="5">
        <f t="shared" si="0"/>
        <v>13.8</v>
      </c>
      <c r="J12" s="6">
        <f t="shared" ref="J12:J14" si="1">AVERAGE(B12:I12)</f>
        <v>13.971428571428572</v>
      </c>
      <c r="K12" s="6">
        <f t="shared" ref="K12:K14" si="2">STDEV(B12:I12)/SQRT(COUNTA(B12:I12))</f>
        <v>0.7431318173508521</v>
      </c>
      <c r="R12" s="16"/>
    </row>
    <row r="13" spans="1:18" x14ac:dyDescent="0.25">
      <c r="A13" s="9" t="s">
        <v>41</v>
      </c>
      <c r="B13" s="5">
        <f>AVERAGE(B7:B8)</f>
        <v>241.5</v>
      </c>
      <c r="C13" s="5">
        <f t="shared" ref="C13:H13" si="3">AVERAGE(C7:C8)</f>
        <v>150.9</v>
      </c>
      <c r="D13" s="5">
        <f t="shared" si="3"/>
        <v>267.89999999999998</v>
      </c>
      <c r="E13" s="5">
        <f t="shared" si="3"/>
        <v>235.5</v>
      </c>
      <c r="F13" s="5">
        <f t="shared" si="3"/>
        <v>240</v>
      </c>
      <c r="G13" s="5">
        <f t="shared" si="3"/>
        <v>232.5</v>
      </c>
      <c r="H13" s="5">
        <f t="shared" si="3"/>
        <v>334.2</v>
      </c>
      <c r="J13" s="6">
        <f t="shared" si="1"/>
        <v>243.21428571428572</v>
      </c>
      <c r="K13" s="6">
        <f t="shared" si="2"/>
        <v>20.469075729609521</v>
      </c>
      <c r="R13" s="5"/>
    </row>
    <row r="14" spans="1:18" x14ac:dyDescent="0.25">
      <c r="A14" s="9" t="s">
        <v>42</v>
      </c>
      <c r="B14" s="5">
        <f>AVERAGE(B10:B11)</f>
        <v>232.8</v>
      </c>
      <c r="C14" s="5">
        <f t="shared" ref="C14:H14" si="4">AVERAGE(C10:C11)</f>
        <v>211.5</v>
      </c>
      <c r="D14" s="5">
        <f t="shared" si="4"/>
        <v>244.5</v>
      </c>
      <c r="E14" s="5">
        <f t="shared" si="4"/>
        <v>236.7</v>
      </c>
      <c r="F14" s="5">
        <f t="shared" si="4"/>
        <v>251.7</v>
      </c>
      <c r="G14" s="5">
        <f t="shared" si="4"/>
        <v>225.90000000000003</v>
      </c>
      <c r="H14" s="5">
        <f t="shared" si="4"/>
        <v>340.5</v>
      </c>
      <c r="J14" s="6">
        <f t="shared" si="1"/>
        <v>249.08571428571432</v>
      </c>
      <c r="K14" s="6">
        <f t="shared" si="2"/>
        <v>16.00098848987334</v>
      </c>
      <c r="R14" s="5"/>
    </row>
    <row r="18" spans="1:22" x14ac:dyDescent="0.25">
      <c r="B18" s="1" t="s">
        <v>23</v>
      </c>
      <c r="C18" s="1" t="s">
        <v>24</v>
      </c>
      <c r="D18" s="1" t="s">
        <v>25</v>
      </c>
      <c r="E18" s="1" t="s">
        <v>26</v>
      </c>
      <c r="F18" s="1" t="s">
        <v>27</v>
      </c>
      <c r="G18" s="1" t="s">
        <v>28</v>
      </c>
      <c r="H18" s="1"/>
      <c r="I18" s="1"/>
      <c r="J18" s="1"/>
      <c r="K18" s="1"/>
      <c r="L18" s="1" t="s">
        <v>30</v>
      </c>
      <c r="M18" s="1" t="s">
        <v>31</v>
      </c>
      <c r="N18" s="1" t="s">
        <v>32</v>
      </c>
      <c r="O18" s="1" t="s">
        <v>33</v>
      </c>
      <c r="P18" s="1" t="s">
        <v>29</v>
      </c>
      <c r="Q18" s="1" t="s">
        <v>34</v>
      </c>
      <c r="R18" s="1" t="s">
        <v>53</v>
      </c>
      <c r="S18" s="8" t="s">
        <v>39</v>
      </c>
      <c r="T18" s="8" t="s">
        <v>40</v>
      </c>
    </row>
    <row r="19" spans="1:22" x14ac:dyDescent="0.25">
      <c r="A19" s="9">
        <v>-30</v>
      </c>
      <c r="B19" s="5">
        <v>72.599999999999994</v>
      </c>
      <c r="C19" s="5">
        <v>51</v>
      </c>
      <c r="D19" s="5">
        <v>34.200000000000003</v>
      </c>
      <c r="E19" s="5">
        <v>37.200000000000003</v>
      </c>
      <c r="F19" s="5">
        <v>38.400000000000006</v>
      </c>
      <c r="G19" s="5">
        <v>33</v>
      </c>
      <c r="H19" s="5"/>
      <c r="I19" s="5"/>
      <c r="L19" s="5">
        <v>34.799999999999997</v>
      </c>
      <c r="M19" s="5">
        <v>42</v>
      </c>
      <c r="N19" s="5">
        <v>50.400000000000006</v>
      </c>
      <c r="O19" s="5">
        <v>88.800000000000011</v>
      </c>
      <c r="P19" s="5">
        <v>47.400000000000006</v>
      </c>
      <c r="Q19" s="5">
        <v>33.599999999999994</v>
      </c>
      <c r="R19">
        <v>73.199999999999989</v>
      </c>
      <c r="S19" s="6"/>
      <c r="T19" s="6"/>
    </row>
    <row r="20" spans="1:22" x14ac:dyDescent="0.25">
      <c r="A20" s="9">
        <v>0</v>
      </c>
      <c r="B20" s="5">
        <v>57</v>
      </c>
      <c r="C20" s="5">
        <v>37.200000000000003</v>
      </c>
      <c r="D20" s="5">
        <v>33</v>
      </c>
      <c r="E20" s="5">
        <v>37.799999999999997</v>
      </c>
      <c r="F20" s="5">
        <v>34.200000000000003</v>
      </c>
      <c r="G20" s="5">
        <v>25.799999999999997</v>
      </c>
      <c r="H20" s="5"/>
      <c r="I20" s="5"/>
      <c r="L20" s="5">
        <v>26.400000000000002</v>
      </c>
      <c r="M20" s="5">
        <v>33</v>
      </c>
      <c r="N20" s="5">
        <v>36</v>
      </c>
      <c r="O20" s="5">
        <v>75.599999999999994</v>
      </c>
      <c r="P20" s="5">
        <v>43.8</v>
      </c>
      <c r="Q20" s="5">
        <v>31.200000000000003</v>
      </c>
      <c r="R20">
        <v>59.400000000000006</v>
      </c>
      <c r="S20" s="6"/>
      <c r="T20" s="6"/>
    </row>
    <row r="21" spans="1:22" x14ac:dyDescent="0.25">
      <c r="A21" s="9">
        <v>30</v>
      </c>
      <c r="B21" s="5">
        <v>270</v>
      </c>
      <c r="C21" s="5">
        <v>325.20000000000005</v>
      </c>
      <c r="D21" s="5">
        <v>259.79999999999995</v>
      </c>
      <c r="E21" s="5">
        <v>358.20000000000005</v>
      </c>
      <c r="F21" s="5">
        <v>279</v>
      </c>
      <c r="G21" s="5">
        <v>234.60000000000002</v>
      </c>
      <c r="H21" s="5"/>
      <c r="I21" s="5"/>
      <c r="L21" s="5">
        <v>227.39999999999998</v>
      </c>
      <c r="M21" s="5">
        <v>334.20000000000005</v>
      </c>
      <c r="N21" s="5">
        <v>283.79999999999995</v>
      </c>
      <c r="O21" s="5">
        <v>250.79999999999998</v>
      </c>
      <c r="P21" s="5">
        <v>219.60000000000002</v>
      </c>
      <c r="Q21" s="5">
        <v>169.8</v>
      </c>
      <c r="R21">
        <v>336.6</v>
      </c>
      <c r="S21" s="6"/>
      <c r="T21" s="6"/>
    </row>
    <row r="22" spans="1:22" x14ac:dyDescent="0.25">
      <c r="A22" s="9">
        <v>60</v>
      </c>
      <c r="B22" s="5">
        <v>283.20000000000005</v>
      </c>
      <c r="C22" s="5">
        <v>333.6</v>
      </c>
      <c r="D22" s="5">
        <v>279.60000000000002</v>
      </c>
      <c r="E22" s="5">
        <v>426.59999999999997</v>
      </c>
      <c r="F22" s="5">
        <v>278.39999999999998</v>
      </c>
      <c r="G22" s="5">
        <v>241.20000000000002</v>
      </c>
      <c r="H22" s="5"/>
      <c r="I22" s="5"/>
      <c r="L22" s="5">
        <v>196.20000000000002</v>
      </c>
      <c r="M22" s="5">
        <v>346.79999999999995</v>
      </c>
      <c r="N22" s="5">
        <v>304.20000000000005</v>
      </c>
      <c r="O22" s="5">
        <v>252.60000000000002</v>
      </c>
      <c r="P22" s="5">
        <v>268.79999999999995</v>
      </c>
      <c r="Q22" s="5">
        <v>493.20000000000005</v>
      </c>
      <c r="R22">
        <v>260.39999999999998</v>
      </c>
      <c r="S22" s="6"/>
      <c r="T22" s="6"/>
    </row>
    <row r="23" spans="1:22" x14ac:dyDescent="0.25">
      <c r="A23" s="9">
        <v>90</v>
      </c>
      <c r="B23" s="5">
        <v>310.79999999999995</v>
      </c>
      <c r="C23" s="5">
        <v>343.79999999999995</v>
      </c>
      <c r="D23" s="5">
        <v>276</v>
      </c>
      <c r="E23" s="5">
        <v>399</v>
      </c>
      <c r="F23" s="5">
        <v>325.20000000000005</v>
      </c>
      <c r="G23" s="5">
        <v>180</v>
      </c>
      <c r="H23" s="5"/>
      <c r="I23" s="5"/>
      <c r="L23" s="5">
        <v>252.60000000000002</v>
      </c>
      <c r="M23" s="5">
        <v>313.20000000000005</v>
      </c>
      <c r="N23" s="5">
        <v>312.60000000000002</v>
      </c>
      <c r="O23" s="5">
        <v>276.60000000000002</v>
      </c>
      <c r="P23" s="5">
        <v>299.39999999999998</v>
      </c>
      <c r="Q23" s="5">
        <v>181.8</v>
      </c>
      <c r="R23">
        <v>309</v>
      </c>
      <c r="S23" s="6"/>
      <c r="T23" s="6"/>
    </row>
    <row r="24" spans="1:22" x14ac:dyDescent="0.25">
      <c r="A24" s="9">
        <v>120</v>
      </c>
      <c r="B24" s="5">
        <v>264.60000000000002</v>
      </c>
      <c r="C24" s="5">
        <v>373.79999999999995</v>
      </c>
      <c r="D24" s="5">
        <v>271.20000000000005</v>
      </c>
      <c r="E24" s="5">
        <v>425.40000000000003</v>
      </c>
      <c r="F24" s="5">
        <v>326.39999999999998</v>
      </c>
      <c r="G24" s="5">
        <v>255</v>
      </c>
      <c r="H24" s="5"/>
      <c r="I24" s="5"/>
      <c r="L24" s="5">
        <v>283.79999999999995</v>
      </c>
      <c r="M24" s="5">
        <v>370.20000000000005</v>
      </c>
      <c r="N24" s="5">
        <v>288</v>
      </c>
      <c r="O24" s="5">
        <v>273.60000000000002</v>
      </c>
      <c r="P24" s="5">
        <v>310.79999999999995</v>
      </c>
      <c r="Q24" s="5">
        <v>220.79999999999998</v>
      </c>
      <c r="R24">
        <v>312</v>
      </c>
      <c r="S24" s="6"/>
      <c r="T24" s="6"/>
    </row>
    <row r="25" spans="1:22" x14ac:dyDescent="0.25">
      <c r="A25" s="9">
        <v>180</v>
      </c>
      <c r="B25" s="5">
        <v>291.60000000000002</v>
      </c>
      <c r="C25" s="5">
        <v>357.6</v>
      </c>
      <c r="D25" s="5">
        <v>289.20000000000005</v>
      </c>
      <c r="E25" s="5">
        <v>367.20000000000005</v>
      </c>
      <c r="F25" s="5">
        <v>313.79999999999995</v>
      </c>
      <c r="G25" s="5">
        <v>259.79999999999995</v>
      </c>
      <c r="H25" s="5"/>
      <c r="I25" s="5"/>
      <c r="L25" s="5">
        <v>250.79999999999998</v>
      </c>
      <c r="M25" s="5">
        <v>349.79999999999995</v>
      </c>
      <c r="N25" s="5">
        <v>265.20000000000005</v>
      </c>
      <c r="O25" s="5">
        <v>263.39999999999998</v>
      </c>
      <c r="P25" s="5">
        <v>295.20000000000005</v>
      </c>
      <c r="Q25" s="5">
        <v>161.39999999999998</v>
      </c>
      <c r="R25">
        <v>292.20000000000005</v>
      </c>
      <c r="S25" s="6"/>
      <c r="T25" s="6"/>
    </row>
    <row r="26" spans="1:22" x14ac:dyDescent="0.25">
      <c r="A26" s="9">
        <v>210</v>
      </c>
      <c r="B26" s="5">
        <v>281.39999999999998</v>
      </c>
      <c r="C26" s="5">
        <v>375</v>
      </c>
      <c r="D26" s="5">
        <v>283.20000000000005</v>
      </c>
      <c r="E26" s="5">
        <v>413.40000000000003</v>
      </c>
      <c r="F26" s="5">
        <v>280.20000000000005</v>
      </c>
      <c r="G26" s="5">
        <v>265.20000000000005</v>
      </c>
      <c r="H26" s="5"/>
      <c r="I26" s="5"/>
      <c r="L26" s="5">
        <v>273</v>
      </c>
      <c r="M26" s="5">
        <v>373.20000000000005</v>
      </c>
      <c r="N26" s="5">
        <v>300.60000000000002</v>
      </c>
      <c r="O26" s="5">
        <v>295.20000000000005</v>
      </c>
      <c r="P26" s="5">
        <v>306</v>
      </c>
      <c r="Q26" s="5">
        <v>164.39999999999998</v>
      </c>
      <c r="R26">
        <v>267.60000000000002</v>
      </c>
      <c r="S26" s="6"/>
      <c r="T26" s="6"/>
    </row>
    <row r="27" spans="1:22" x14ac:dyDescent="0.25">
      <c r="A27" s="9">
        <v>240</v>
      </c>
      <c r="B27" s="5">
        <v>309.60000000000002</v>
      </c>
      <c r="C27" s="5">
        <v>338.4</v>
      </c>
      <c r="D27" s="5">
        <v>273.60000000000002</v>
      </c>
      <c r="E27" s="5">
        <v>373.20000000000005</v>
      </c>
      <c r="F27" s="5">
        <v>316.20000000000005</v>
      </c>
      <c r="G27" s="5">
        <v>253.20000000000002</v>
      </c>
      <c r="H27" s="5"/>
      <c r="I27" s="5"/>
      <c r="L27" s="5"/>
      <c r="M27" s="5">
        <v>373.20000000000005</v>
      </c>
      <c r="N27" s="5">
        <v>298.79999999999995</v>
      </c>
      <c r="O27" s="5">
        <v>267</v>
      </c>
      <c r="P27" s="5">
        <v>324</v>
      </c>
      <c r="Q27" s="5">
        <v>284.39999999999998</v>
      </c>
      <c r="R27">
        <v>256.20000000000005</v>
      </c>
      <c r="S27" s="6"/>
      <c r="T27" s="6"/>
    </row>
    <row r="28" spans="1:22" x14ac:dyDescent="0.25">
      <c r="A28" s="9" t="s">
        <v>9</v>
      </c>
      <c r="B28" s="5">
        <f>AVERAGE(B19:B20)</f>
        <v>64.8</v>
      </c>
      <c r="C28" s="5">
        <f>AVERAGE(C19:C20)</f>
        <v>44.1</v>
      </c>
      <c r="D28" s="5">
        <f t="shared" ref="D28:Q28" si="5">AVERAGE(D19:D20)</f>
        <v>33.6</v>
      </c>
      <c r="E28" s="5">
        <f t="shared" si="5"/>
        <v>37.5</v>
      </c>
      <c r="F28" s="5">
        <f t="shared" si="5"/>
        <v>36.300000000000004</v>
      </c>
      <c r="G28" s="5">
        <f t="shared" si="5"/>
        <v>29.4</v>
      </c>
      <c r="H28" s="5"/>
      <c r="I28" s="6">
        <f>AVERAGE(B28:H28)</f>
        <v>40.950000000000003</v>
      </c>
      <c r="J28" s="6">
        <f>STDEV(B28:H28)/SQRT(COUNTA(B28:H28))</f>
        <v>5.1629933178341467</v>
      </c>
      <c r="K28" s="5"/>
      <c r="L28" s="5">
        <f t="shared" si="5"/>
        <v>30.6</v>
      </c>
      <c r="M28" s="5">
        <f t="shared" si="5"/>
        <v>37.5</v>
      </c>
      <c r="N28" s="5">
        <f t="shared" si="5"/>
        <v>43.2</v>
      </c>
      <c r="O28" s="5">
        <f t="shared" si="5"/>
        <v>82.2</v>
      </c>
      <c r="P28" s="5">
        <f t="shared" si="5"/>
        <v>45.6</v>
      </c>
      <c r="Q28" s="5">
        <f t="shared" si="5"/>
        <v>32.4</v>
      </c>
      <c r="R28" s="5">
        <f t="shared" ref="R28" si="6">AVERAGE(R19:R20)</f>
        <v>66.3</v>
      </c>
      <c r="S28" s="6">
        <f>AVERAGE(L28:R28)</f>
        <v>48.25714285714286</v>
      </c>
      <c r="T28" s="6">
        <f>STDEV(L28:R28)/SQRT(COUNTA(L28:R28))</f>
        <v>7.2197433387587235</v>
      </c>
      <c r="V28" s="5"/>
    </row>
    <row r="29" spans="1:22" x14ac:dyDescent="0.25">
      <c r="A29" s="9" t="s">
        <v>41</v>
      </c>
      <c r="B29" s="5">
        <f>AVERAGE(B23:B24)</f>
        <v>287.7</v>
      </c>
      <c r="C29" s="5">
        <f>AVERAGE(C23:C24)</f>
        <v>358.79999999999995</v>
      </c>
      <c r="D29" s="5">
        <f t="shared" ref="D29:Q29" si="7">AVERAGE(D23:D24)</f>
        <v>273.60000000000002</v>
      </c>
      <c r="E29" s="5">
        <f t="shared" si="7"/>
        <v>412.20000000000005</v>
      </c>
      <c r="F29" s="5">
        <f t="shared" si="7"/>
        <v>325.8</v>
      </c>
      <c r="G29" s="5">
        <f t="shared" si="7"/>
        <v>217.5</v>
      </c>
      <c r="H29" s="5"/>
      <c r="I29" s="6">
        <f t="shared" ref="I29:I30" si="8">AVERAGE(B29:H29)</f>
        <v>312.60000000000002</v>
      </c>
      <c r="J29" s="6">
        <f t="shared" ref="J29:J30" si="9">STDEV(B29:H29)/SQRT(COUNTA(B29:H29))</f>
        <v>27.936749989932611</v>
      </c>
      <c r="K29" s="5"/>
      <c r="L29" s="5">
        <f t="shared" si="7"/>
        <v>268.2</v>
      </c>
      <c r="M29" s="5">
        <f t="shared" si="7"/>
        <v>341.70000000000005</v>
      </c>
      <c r="N29" s="5">
        <f t="shared" si="7"/>
        <v>300.3</v>
      </c>
      <c r="O29" s="5">
        <f t="shared" si="7"/>
        <v>275.10000000000002</v>
      </c>
      <c r="P29" s="5">
        <f t="shared" si="7"/>
        <v>305.09999999999997</v>
      </c>
      <c r="Q29" s="5">
        <f t="shared" si="7"/>
        <v>201.3</v>
      </c>
      <c r="R29" s="5">
        <f t="shared" ref="R29" si="10">AVERAGE(R23:R24)</f>
        <v>310.5</v>
      </c>
      <c r="S29" s="6">
        <f t="shared" ref="S29:S30" si="11">AVERAGE(L29:R29)</f>
        <v>286.02857142857141</v>
      </c>
      <c r="T29" s="6">
        <f t="shared" ref="T29:T30" si="12">STDEV(L29:R29)/SQRT(COUNTA(L29:R29))</f>
        <v>16.819613186845249</v>
      </c>
      <c r="V29" s="5"/>
    </row>
    <row r="30" spans="1:22" x14ac:dyDescent="0.25">
      <c r="A30" s="9" t="s">
        <v>42</v>
      </c>
      <c r="B30" s="5">
        <f>AVERAGE(B26:B27)</f>
        <v>295.5</v>
      </c>
      <c r="C30" s="5">
        <f>AVERAGE(C26:C27)</f>
        <v>356.7</v>
      </c>
      <c r="D30" s="5">
        <f t="shared" ref="D30:Q30" si="13">AVERAGE(D26:D27)</f>
        <v>278.40000000000003</v>
      </c>
      <c r="E30" s="5">
        <f t="shared" si="13"/>
        <v>393.30000000000007</v>
      </c>
      <c r="F30" s="5">
        <f t="shared" si="13"/>
        <v>298.20000000000005</v>
      </c>
      <c r="G30" s="5">
        <f t="shared" si="13"/>
        <v>259.20000000000005</v>
      </c>
      <c r="H30" s="5"/>
      <c r="I30" s="6">
        <f t="shared" si="8"/>
        <v>313.55</v>
      </c>
      <c r="J30" s="6">
        <f t="shared" si="9"/>
        <v>20.794915243876314</v>
      </c>
      <c r="K30" s="5"/>
      <c r="L30" s="5">
        <f t="shared" si="13"/>
        <v>273</v>
      </c>
      <c r="M30" s="5">
        <f t="shared" si="13"/>
        <v>373.20000000000005</v>
      </c>
      <c r="N30" s="5">
        <f t="shared" si="13"/>
        <v>299.7</v>
      </c>
      <c r="O30" s="5">
        <f t="shared" si="13"/>
        <v>281.10000000000002</v>
      </c>
      <c r="P30" s="5">
        <f t="shared" si="13"/>
        <v>315</v>
      </c>
      <c r="Q30" s="5">
        <f t="shared" si="13"/>
        <v>224.39999999999998</v>
      </c>
      <c r="R30" s="5">
        <f t="shared" ref="R30" si="14">AVERAGE(R26:R27)</f>
        <v>261.90000000000003</v>
      </c>
      <c r="S30" s="6">
        <f t="shared" si="11"/>
        <v>289.75714285714287</v>
      </c>
      <c r="T30" s="6">
        <f t="shared" si="12"/>
        <v>17.66223920904562</v>
      </c>
      <c r="V30" s="5"/>
    </row>
    <row r="31" spans="1:22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22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B33" s="8"/>
      <c r="C33" s="8"/>
      <c r="D33" s="8"/>
      <c r="E33" s="8"/>
      <c r="F33" s="8"/>
      <c r="G33" s="8"/>
      <c r="H33" s="1"/>
      <c r="I33" s="12"/>
      <c r="J33" s="10"/>
      <c r="K33" s="10"/>
      <c r="L33" s="10"/>
      <c r="M33" s="10"/>
    </row>
    <row r="34" spans="1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B35" s="8" t="s">
        <v>0</v>
      </c>
      <c r="C35" s="8"/>
      <c r="D35" s="8" t="s">
        <v>55</v>
      </c>
      <c r="E35" s="8"/>
      <c r="F35" s="8" t="s">
        <v>56</v>
      </c>
      <c r="G35" s="8"/>
      <c r="H35" s="8" t="s">
        <v>57</v>
      </c>
      <c r="I35" s="1"/>
      <c r="J35" s="1"/>
      <c r="K35" s="1"/>
      <c r="L35" s="1"/>
      <c r="M35" s="1"/>
    </row>
    <row r="36" spans="1:13" x14ac:dyDescent="0.25">
      <c r="A36" s="9" t="s">
        <v>9</v>
      </c>
      <c r="B36" s="6">
        <v>13.971428571428572</v>
      </c>
      <c r="C36" s="6">
        <v>0.7431318173508521</v>
      </c>
      <c r="D36" s="6">
        <v>40.950000000000003</v>
      </c>
      <c r="E36" s="6">
        <v>5.1629933178341467</v>
      </c>
      <c r="F36" s="6">
        <v>48.25714285714286</v>
      </c>
      <c r="G36" s="6">
        <v>7.2197433387587235</v>
      </c>
      <c r="H36" s="8" t="s">
        <v>58</v>
      </c>
      <c r="I36" s="1" t="s">
        <v>59</v>
      </c>
      <c r="J36" s="1"/>
      <c r="K36" s="1"/>
      <c r="L36" s="1"/>
      <c r="M36" s="1"/>
    </row>
    <row r="37" spans="1:13" x14ac:dyDescent="0.25">
      <c r="A37" s="9" t="s">
        <v>41</v>
      </c>
      <c r="B37" s="6">
        <v>243.21428571428572</v>
      </c>
      <c r="C37" s="6">
        <v>20.469075729609521</v>
      </c>
      <c r="D37" s="6">
        <v>312.60000000000002</v>
      </c>
      <c r="E37" s="6">
        <v>27.936749989932611</v>
      </c>
      <c r="F37" s="6">
        <v>286.02857142857141</v>
      </c>
      <c r="G37" s="6">
        <v>16.819613186845249</v>
      </c>
      <c r="H37" s="8">
        <v>0.11</v>
      </c>
      <c r="I37" s="1"/>
      <c r="J37" s="1"/>
      <c r="K37" s="1"/>
      <c r="L37" s="1"/>
      <c r="M37" s="1"/>
    </row>
    <row r="38" spans="1:13" x14ac:dyDescent="0.25">
      <c r="A38" s="9" t="s">
        <v>42</v>
      </c>
      <c r="B38" s="6">
        <v>249.08571428571432</v>
      </c>
      <c r="C38" s="6">
        <v>16.00098848987334</v>
      </c>
      <c r="D38" s="6">
        <v>313.55</v>
      </c>
      <c r="E38" s="6">
        <v>20.794915243876314</v>
      </c>
      <c r="F38" s="6">
        <v>289.75714285714287</v>
      </c>
      <c r="G38" s="6">
        <v>17.66223920904562</v>
      </c>
      <c r="H38" s="8">
        <v>7.0000000000000007E-2</v>
      </c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B8EE-FED6-4375-ABCD-36835EBF414B}">
  <dimension ref="A1:W38"/>
  <sheetViews>
    <sheetView workbookViewId="0">
      <selection activeCell="A32" sqref="A32:H35"/>
    </sheetView>
  </sheetViews>
  <sheetFormatPr defaultRowHeight="15" x14ac:dyDescent="0.25"/>
  <cols>
    <col min="1" max="1" width="15.28515625" customWidth="1"/>
  </cols>
  <sheetData>
    <row r="1" spans="1:21" x14ac:dyDescent="0.25">
      <c r="B1" s="8"/>
      <c r="C1" s="8"/>
      <c r="D1" s="8"/>
      <c r="E1" s="8"/>
      <c r="F1" s="8"/>
      <c r="G1" s="8"/>
      <c r="H1" s="8"/>
    </row>
    <row r="2" spans="1:21" x14ac:dyDescent="0.25">
      <c r="A2" s="4" t="s">
        <v>44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</row>
    <row r="3" spans="1:21" x14ac:dyDescent="0.25">
      <c r="A3" s="9">
        <v>-30</v>
      </c>
      <c r="B3" s="1">
        <v>0.43</v>
      </c>
      <c r="C3" s="1">
        <v>0.45</v>
      </c>
      <c r="D3" s="1">
        <v>0.55000000000000004</v>
      </c>
      <c r="E3" s="1">
        <v>0.24</v>
      </c>
      <c r="F3" s="1">
        <v>0.37</v>
      </c>
      <c r="G3" s="1">
        <v>0.55000000000000004</v>
      </c>
      <c r="H3" s="1">
        <v>0.41</v>
      </c>
      <c r="J3" s="10"/>
      <c r="K3" s="10"/>
    </row>
    <row r="4" spans="1:21" x14ac:dyDescent="0.25">
      <c r="A4" s="9">
        <v>0</v>
      </c>
      <c r="B4" s="1">
        <v>0.36</v>
      </c>
      <c r="C4" s="1">
        <v>0.39</v>
      </c>
      <c r="D4" s="1">
        <v>0.5</v>
      </c>
      <c r="E4" s="1">
        <v>0.21</v>
      </c>
      <c r="F4" s="1">
        <v>0.3</v>
      </c>
      <c r="G4" s="1">
        <v>0.48</v>
      </c>
      <c r="H4" s="1">
        <v>0.34</v>
      </c>
      <c r="J4" s="10"/>
      <c r="K4" s="10"/>
    </row>
    <row r="5" spans="1:21" x14ac:dyDescent="0.25">
      <c r="A5" s="9">
        <v>30</v>
      </c>
      <c r="B5" s="1">
        <v>0.26</v>
      </c>
      <c r="C5" s="1">
        <v>0.25</v>
      </c>
      <c r="D5" s="1">
        <v>0.28999999999999998</v>
      </c>
      <c r="E5" s="1">
        <v>0.15</v>
      </c>
      <c r="F5" s="1">
        <v>0.2</v>
      </c>
      <c r="G5" s="1">
        <v>0.26</v>
      </c>
      <c r="H5" s="1">
        <v>0.27</v>
      </c>
      <c r="J5" s="10"/>
      <c r="K5" s="10"/>
    </row>
    <row r="6" spans="1:21" x14ac:dyDescent="0.25">
      <c r="A6" s="9">
        <v>60</v>
      </c>
      <c r="B6" s="1">
        <v>0.16</v>
      </c>
      <c r="C6" s="1">
        <v>0.16</v>
      </c>
      <c r="D6" s="1">
        <v>0.21</v>
      </c>
      <c r="E6" s="1">
        <v>0.09</v>
      </c>
      <c r="F6" s="1">
        <v>0.14000000000000001</v>
      </c>
      <c r="G6" s="1">
        <v>0.15</v>
      </c>
      <c r="H6" s="1">
        <v>0.2</v>
      </c>
      <c r="J6" s="10"/>
      <c r="K6" s="10"/>
    </row>
    <row r="7" spans="1:21" x14ac:dyDescent="0.25">
      <c r="A7" s="9">
        <v>120</v>
      </c>
      <c r="B7" s="1">
        <v>0.09</v>
      </c>
      <c r="C7" s="1">
        <v>0.08</v>
      </c>
      <c r="D7" s="1">
        <v>0.12</v>
      </c>
      <c r="E7" s="1">
        <v>0.08</v>
      </c>
      <c r="F7" s="1">
        <v>0.08</v>
      </c>
      <c r="G7" s="1">
        <v>0.08</v>
      </c>
      <c r="H7" s="1">
        <v>0.12</v>
      </c>
      <c r="J7" s="10"/>
      <c r="K7" s="10"/>
    </row>
    <row r="8" spans="1:21" x14ac:dyDescent="0.25">
      <c r="A8" s="9">
        <v>180</v>
      </c>
      <c r="B8" s="1">
        <v>0.08</v>
      </c>
      <c r="C8" s="1">
        <v>0.08</v>
      </c>
      <c r="D8" s="1">
        <v>0.08</v>
      </c>
      <c r="E8" s="1">
        <v>0.08</v>
      </c>
      <c r="F8" s="1">
        <v>0.08</v>
      </c>
      <c r="G8" s="1">
        <v>0.08</v>
      </c>
      <c r="H8" s="1">
        <v>0.11</v>
      </c>
      <c r="J8" s="10"/>
      <c r="K8" s="10"/>
    </row>
    <row r="9" spans="1:21" x14ac:dyDescent="0.25">
      <c r="A9" s="9">
        <v>240</v>
      </c>
      <c r="B9" s="1">
        <v>0.08</v>
      </c>
      <c r="C9" s="1">
        <v>0.08</v>
      </c>
      <c r="D9" s="1">
        <v>0.08</v>
      </c>
      <c r="E9" s="1">
        <v>0.08</v>
      </c>
      <c r="F9" s="1">
        <v>0.08</v>
      </c>
      <c r="G9" s="1">
        <v>0.08</v>
      </c>
      <c r="H9" s="1">
        <v>0.08</v>
      </c>
      <c r="J9" s="10"/>
      <c r="K9" s="10"/>
    </row>
    <row r="10" spans="1:21" x14ac:dyDescent="0.25">
      <c r="A10" s="9" t="s">
        <v>9</v>
      </c>
      <c r="B10" s="5">
        <f t="shared" ref="B10:H10" si="0">AVERAGE(B3:B4)</f>
        <v>0.39500000000000002</v>
      </c>
      <c r="C10" s="5">
        <f t="shared" si="0"/>
        <v>0.42000000000000004</v>
      </c>
      <c r="D10" s="5">
        <f t="shared" si="0"/>
        <v>0.52500000000000002</v>
      </c>
      <c r="E10" s="5">
        <f t="shared" si="0"/>
        <v>0.22499999999999998</v>
      </c>
      <c r="F10" s="5">
        <f t="shared" si="0"/>
        <v>0.33499999999999996</v>
      </c>
      <c r="G10" s="5">
        <f t="shared" si="0"/>
        <v>0.51500000000000001</v>
      </c>
      <c r="H10" s="5">
        <f t="shared" si="0"/>
        <v>0.375</v>
      </c>
      <c r="J10" s="10">
        <f t="shared" ref="J10:J12" si="1">AVERAGE(B10:I10)</f>
        <v>0.39857142857142858</v>
      </c>
      <c r="K10" s="10">
        <f t="shared" ref="K10:K12" si="2">STDEV(B10:I10)/SQRT(COUNTA(B10:I10))</f>
        <v>3.9259731667603714E-2</v>
      </c>
      <c r="R10" s="5"/>
    </row>
    <row r="11" spans="1:21" x14ac:dyDescent="0.25">
      <c r="A11" s="9" t="s">
        <v>41</v>
      </c>
      <c r="B11" s="5">
        <f>B7</f>
        <v>0.09</v>
      </c>
      <c r="C11" s="5">
        <f t="shared" ref="C11:H11" si="3">C7</f>
        <v>0.08</v>
      </c>
      <c r="D11" s="5">
        <f t="shared" si="3"/>
        <v>0.12</v>
      </c>
      <c r="E11" s="5">
        <f t="shared" si="3"/>
        <v>0.08</v>
      </c>
      <c r="F11" s="5">
        <f t="shared" si="3"/>
        <v>0.08</v>
      </c>
      <c r="G11" s="5">
        <f t="shared" si="3"/>
        <v>0.08</v>
      </c>
      <c r="H11" s="5">
        <f t="shared" si="3"/>
        <v>0.12</v>
      </c>
      <c r="J11" s="10">
        <f t="shared" si="1"/>
        <v>9.285714285714286E-2</v>
      </c>
      <c r="K11" s="10">
        <f t="shared" si="2"/>
        <v>7.1428571428571279E-3</v>
      </c>
      <c r="R11" s="5"/>
    </row>
    <row r="12" spans="1:21" x14ac:dyDescent="0.25">
      <c r="A12" s="9" t="s">
        <v>42</v>
      </c>
      <c r="B12" s="5">
        <f>B9</f>
        <v>0.08</v>
      </c>
      <c r="C12" s="5">
        <f t="shared" ref="C12:H12" si="4">C9</f>
        <v>0.08</v>
      </c>
      <c r="D12" s="5">
        <f t="shared" si="4"/>
        <v>0.08</v>
      </c>
      <c r="E12" s="5">
        <f t="shared" si="4"/>
        <v>0.08</v>
      </c>
      <c r="F12" s="5">
        <f t="shared" si="4"/>
        <v>0.08</v>
      </c>
      <c r="G12" s="5">
        <f t="shared" si="4"/>
        <v>0.08</v>
      </c>
      <c r="H12" s="5">
        <f t="shared" si="4"/>
        <v>0.08</v>
      </c>
      <c r="J12" s="10">
        <f t="shared" si="1"/>
        <v>0.08</v>
      </c>
      <c r="K12" s="10">
        <f t="shared" si="2"/>
        <v>0</v>
      </c>
      <c r="R12" s="5"/>
    </row>
    <row r="16" spans="1:21" x14ac:dyDescent="0.25">
      <c r="B16" s="1" t="s">
        <v>23</v>
      </c>
      <c r="C16" s="1" t="s">
        <v>24</v>
      </c>
      <c r="D16" s="1" t="s">
        <v>25</v>
      </c>
      <c r="E16" s="1" t="s">
        <v>26</v>
      </c>
      <c r="F16" s="1" t="s">
        <v>27</v>
      </c>
      <c r="G16" s="1" t="s">
        <v>28</v>
      </c>
      <c r="H16" s="1"/>
      <c r="I16" s="1"/>
      <c r="J16" s="1"/>
      <c r="K16" s="1"/>
      <c r="L16" s="1" t="s">
        <v>30</v>
      </c>
      <c r="M16" s="1" t="s">
        <v>31</v>
      </c>
      <c r="N16" s="1" t="s">
        <v>32</v>
      </c>
      <c r="O16" s="1" t="s">
        <v>33</v>
      </c>
      <c r="P16" s="1" t="s">
        <v>29</v>
      </c>
      <c r="Q16" s="1" t="s">
        <v>34</v>
      </c>
      <c r="R16" s="1" t="s">
        <v>53</v>
      </c>
      <c r="T16" s="8" t="s">
        <v>39</v>
      </c>
      <c r="U16" s="8" t="s">
        <v>40</v>
      </c>
    </row>
    <row r="17" spans="1:23" x14ac:dyDescent="0.25">
      <c r="A17" s="9">
        <v>-30</v>
      </c>
      <c r="B17" s="5">
        <v>1.1000000000000001</v>
      </c>
      <c r="C17" s="5">
        <v>0.86</v>
      </c>
      <c r="D17" s="5">
        <v>0.64</v>
      </c>
      <c r="E17" s="5">
        <v>0.86</v>
      </c>
      <c r="F17" s="5">
        <v>0.98</v>
      </c>
      <c r="G17" s="5">
        <v>0.55000000000000004</v>
      </c>
      <c r="H17" s="5"/>
      <c r="I17" s="5"/>
      <c r="L17" s="5">
        <v>0.68</v>
      </c>
      <c r="M17" s="5">
        <v>0.74</v>
      </c>
      <c r="N17" s="5">
        <v>0.98</v>
      </c>
      <c r="O17" s="5">
        <v>1.2</v>
      </c>
      <c r="P17" s="5">
        <v>1.1000000000000001</v>
      </c>
      <c r="Q17" s="5">
        <v>0.66</v>
      </c>
      <c r="R17" s="5">
        <v>1.6</v>
      </c>
      <c r="T17" s="10"/>
      <c r="U17" s="10"/>
    </row>
    <row r="18" spans="1:23" x14ac:dyDescent="0.25">
      <c r="A18" s="9">
        <v>0</v>
      </c>
      <c r="B18" s="5">
        <v>0.97</v>
      </c>
      <c r="C18" s="5">
        <v>0.8</v>
      </c>
      <c r="D18" s="5">
        <v>0.57999999999999996</v>
      </c>
      <c r="E18" s="5">
        <v>0.92</v>
      </c>
      <c r="F18" s="5">
        <v>0.92</v>
      </c>
      <c r="G18" s="5">
        <v>0.5</v>
      </c>
      <c r="H18" s="5"/>
      <c r="I18" s="5"/>
      <c r="L18" s="5">
        <v>0.57999999999999996</v>
      </c>
      <c r="M18" s="5">
        <v>0.64</v>
      </c>
      <c r="N18" s="5">
        <v>0.82</v>
      </c>
      <c r="O18" s="5">
        <v>1.1000000000000001</v>
      </c>
      <c r="P18" s="5">
        <v>0.93</v>
      </c>
      <c r="Q18" s="5">
        <v>0.67</v>
      </c>
      <c r="R18" s="5">
        <v>1.3</v>
      </c>
      <c r="T18" s="10"/>
      <c r="U18" s="10"/>
    </row>
    <row r="19" spans="1:23" x14ac:dyDescent="0.25">
      <c r="A19" s="9">
        <v>30</v>
      </c>
      <c r="B19" s="5">
        <v>0.56000000000000005</v>
      </c>
      <c r="C19" s="5">
        <v>0.43</v>
      </c>
      <c r="D19" s="5">
        <v>0.34</v>
      </c>
      <c r="E19" s="5">
        <v>0.53</v>
      </c>
      <c r="F19" s="5">
        <v>0.48</v>
      </c>
      <c r="G19" s="5">
        <v>0.32</v>
      </c>
      <c r="H19" s="5"/>
      <c r="I19" s="5"/>
      <c r="L19" s="5">
        <v>0.34</v>
      </c>
      <c r="M19" s="5">
        <v>0.32</v>
      </c>
      <c r="N19" s="5">
        <v>0.56000000000000005</v>
      </c>
      <c r="O19" s="5">
        <v>0.56000000000000005</v>
      </c>
      <c r="P19" s="5">
        <v>0.53</v>
      </c>
      <c r="Q19" s="5">
        <v>0.38</v>
      </c>
      <c r="R19" s="5">
        <v>2.1</v>
      </c>
      <c r="T19" s="10"/>
      <c r="U19" s="10"/>
    </row>
    <row r="20" spans="1:23" x14ac:dyDescent="0.25">
      <c r="A20" s="9">
        <v>60</v>
      </c>
      <c r="B20" s="5">
        <v>0.35</v>
      </c>
      <c r="C20" s="5">
        <v>0.28000000000000003</v>
      </c>
      <c r="D20" s="5">
        <v>0.25</v>
      </c>
      <c r="E20" s="5">
        <v>0.33</v>
      </c>
      <c r="F20" s="5">
        <v>0.32</v>
      </c>
      <c r="G20" s="5">
        <v>0.21</v>
      </c>
      <c r="H20" s="5"/>
      <c r="I20" s="5"/>
      <c r="L20" s="5">
        <v>0.28000000000000003</v>
      </c>
      <c r="M20" s="5">
        <v>0.22</v>
      </c>
      <c r="N20" s="5">
        <v>0.33</v>
      </c>
      <c r="O20" s="5">
        <v>0.33</v>
      </c>
      <c r="P20" s="5">
        <v>0.34</v>
      </c>
      <c r="Q20" s="5">
        <v>0.24</v>
      </c>
      <c r="R20" s="5">
        <v>0.82</v>
      </c>
      <c r="T20" s="10"/>
      <c r="U20" s="10"/>
    </row>
    <row r="21" spans="1:23" x14ac:dyDescent="0.25">
      <c r="A21" s="9">
        <v>120</v>
      </c>
      <c r="B21" s="5">
        <v>0.28000000000000003</v>
      </c>
      <c r="C21" s="5">
        <v>0.15</v>
      </c>
      <c r="D21" s="5">
        <v>0.2</v>
      </c>
      <c r="E21" s="5">
        <v>0.17</v>
      </c>
      <c r="F21" s="5">
        <v>0.2</v>
      </c>
      <c r="G21" s="5">
        <v>0.12</v>
      </c>
      <c r="H21" s="5"/>
      <c r="I21" s="5"/>
      <c r="L21" s="5">
        <v>0.22</v>
      </c>
      <c r="M21" s="5">
        <v>0.13</v>
      </c>
      <c r="N21" s="5">
        <v>0.18</v>
      </c>
      <c r="O21" s="5">
        <v>0.22</v>
      </c>
      <c r="P21" s="5">
        <v>0.25</v>
      </c>
      <c r="Q21" s="5">
        <v>0.13</v>
      </c>
      <c r="R21" s="5">
        <v>0.4</v>
      </c>
      <c r="T21" s="10"/>
      <c r="U21" s="10"/>
    </row>
    <row r="22" spans="1:23" x14ac:dyDescent="0.25">
      <c r="A22" s="9">
        <v>180</v>
      </c>
      <c r="B22" s="5">
        <v>0.21</v>
      </c>
      <c r="C22" s="5">
        <v>0.13</v>
      </c>
      <c r="D22" s="5">
        <v>0.2</v>
      </c>
      <c r="E22" s="5">
        <v>0.12</v>
      </c>
      <c r="F22" s="5">
        <v>0.15</v>
      </c>
      <c r="G22" s="5">
        <v>0.16</v>
      </c>
      <c r="H22" s="5"/>
      <c r="I22" s="5"/>
      <c r="L22" s="5">
        <v>0.18</v>
      </c>
      <c r="M22" s="5">
        <v>0.1</v>
      </c>
      <c r="N22" s="5">
        <v>0.13</v>
      </c>
      <c r="O22" s="5">
        <v>0.23</v>
      </c>
      <c r="P22" s="5">
        <v>0.26</v>
      </c>
      <c r="Q22" s="5">
        <v>0.08</v>
      </c>
      <c r="R22" s="5">
        <v>0.26</v>
      </c>
      <c r="T22" s="10"/>
      <c r="U22" s="10"/>
    </row>
    <row r="23" spans="1:23" x14ac:dyDescent="0.25">
      <c r="A23" s="9">
        <v>240</v>
      </c>
      <c r="B23" s="5">
        <v>0.2</v>
      </c>
      <c r="C23" s="5">
        <v>0.1</v>
      </c>
      <c r="D23" s="5">
        <v>0.18</v>
      </c>
      <c r="E23" s="5">
        <v>0.08</v>
      </c>
      <c r="F23" s="5">
        <v>0.11</v>
      </c>
      <c r="G23" s="5">
        <v>0.15</v>
      </c>
      <c r="H23" s="5"/>
      <c r="I23" s="5"/>
      <c r="L23" s="13">
        <v>0.18</v>
      </c>
      <c r="M23" s="5">
        <v>0.08</v>
      </c>
      <c r="N23" s="5">
        <v>0.11</v>
      </c>
      <c r="O23" s="5">
        <v>0.26</v>
      </c>
      <c r="P23" s="5">
        <v>0.2</v>
      </c>
      <c r="Q23" s="5">
        <v>0.2</v>
      </c>
      <c r="R23" s="5">
        <v>0.2</v>
      </c>
      <c r="T23" s="10"/>
      <c r="U23" s="10"/>
    </row>
    <row r="24" spans="1:23" x14ac:dyDescent="0.25">
      <c r="A24" s="9" t="s">
        <v>9</v>
      </c>
      <c r="B24" s="5">
        <f>AVERAGE(B17:B18)</f>
        <v>1.0350000000000001</v>
      </c>
      <c r="C24" s="5">
        <f>AVERAGE(C17:C18)</f>
        <v>0.83000000000000007</v>
      </c>
      <c r="D24" s="5">
        <f t="shared" ref="D24:Q24" si="5">AVERAGE(D17:D18)</f>
        <v>0.61</v>
      </c>
      <c r="E24" s="5">
        <f t="shared" si="5"/>
        <v>0.89</v>
      </c>
      <c r="F24" s="5">
        <f t="shared" si="5"/>
        <v>0.95</v>
      </c>
      <c r="G24" s="5">
        <f t="shared" si="5"/>
        <v>0.52500000000000002</v>
      </c>
      <c r="H24" s="5"/>
      <c r="I24" s="10">
        <f>AVERAGE(A24:H24)</f>
        <v>0.80666666666666675</v>
      </c>
      <c r="J24" s="10">
        <f>STDEV(A24:H24)/SQRT(COUNTA(A24:H24))</f>
        <v>7.5248793693858784E-2</v>
      </c>
      <c r="K24" s="5"/>
      <c r="L24" s="5">
        <f t="shared" si="5"/>
        <v>0.63</v>
      </c>
      <c r="M24" s="5">
        <f t="shared" si="5"/>
        <v>0.69</v>
      </c>
      <c r="N24" s="5">
        <f t="shared" si="5"/>
        <v>0.89999999999999991</v>
      </c>
      <c r="O24" s="5">
        <f t="shared" si="5"/>
        <v>1.1499999999999999</v>
      </c>
      <c r="P24" s="5">
        <f t="shared" si="5"/>
        <v>1.0150000000000001</v>
      </c>
      <c r="Q24" s="5">
        <f t="shared" si="5"/>
        <v>0.66500000000000004</v>
      </c>
      <c r="R24" s="5">
        <f t="shared" ref="R24" si="6">AVERAGE(R17:R18)</f>
        <v>1.4500000000000002</v>
      </c>
      <c r="T24" s="10">
        <f>AVERAGE(L24:S24)</f>
        <v>0.9285714285714286</v>
      </c>
      <c r="U24" s="10">
        <f>STDEV(L24:S24)/SQRT(COUNTA(L24:S24))</f>
        <v>0.11388545982338417</v>
      </c>
      <c r="W24" s="5"/>
    </row>
    <row r="25" spans="1:23" x14ac:dyDescent="0.25">
      <c r="A25" s="9" t="s">
        <v>41</v>
      </c>
      <c r="B25" s="5">
        <f>B21</f>
        <v>0.28000000000000003</v>
      </c>
      <c r="C25" s="5">
        <f>C21</f>
        <v>0.15</v>
      </c>
      <c r="D25" s="5">
        <f t="shared" ref="D25:Q25" si="7">D21</f>
        <v>0.2</v>
      </c>
      <c r="E25" s="5">
        <f t="shared" si="7"/>
        <v>0.17</v>
      </c>
      <c r="F25" s="5">
        <f t="shared" si="7"/>
        <v>0.2</v>
      </c>
      <c r="G25" s="5">
        <f t="shared" si="7"/>
        <v>0.12</v>
      </c>
      <c r="H25" s="5"/>
      <c r="I25" s="10">
        <f t="shared" ref="I25:I26" si="8">AVERAGE(A25:H25)</f>
        <v>0.18666666666666668</v>
      </c>
      <c r="J25" s="10">
        <f t="shared" ref="J25:J26" si="9">STDEV(A25:H25)/SQRT(COUNTA(A25:H25))</f>
        <v>2.079377196135786E-2</v>
      </c>
      <c r="K25" s="5"/>
      <c r="L25" s="5">
        <f t="shared" si="7"/>
        <v>0.22</v>
      </c>
      <c r="M25" s="5">
        <f t="shared" si="7"/>
        <v>0.13</v>
      </c>
      <c r="N25" s="5">
        <f t="shared" si="7"/>
        <v>0.18</v>
      </c>
      <c r="O25" s="5">
        <f t="shared" si="7"/>
        <v>0.22</v>
      </c>
      <c r="P25" s="5">
        <f t="shared" si="7"/>
        <v>0.25</v>
      </c>
      <c r="Q25" s="5">
        <f t="shared" si="7"/>
        <v>0.13</v>
      </c>
      <c r="R25" s="5">
        <f t="shared" ref="R25" si="10">R21</f>
        <v>0.4</v>
      </c>
      <c r="T25" s="10">
        <f t="shared" ref="T25:T26" si="11">AVERAGE(L25:S25)</f>
        <v>0.21857142857142856</v>
      </c>
      <c r="U25" s="10">
        <f t="shared" ref="U25:U26" si="12">STDEV(L25:S25)/SQRT(COUNTA(L25:S25))</f>
        <v>3.4875873187810616E-2</v>
      </c>
      <c r="W25" s="5"/>
    </row>
    <row r="26" spans="1:23" x14ac:dyDescent="0.25">
      <c r="A26" s="9" t="s">
        <v>42</v>
      </c>
      <c r="B26" s="5">
        <f>B23</f>
        <v>0.2</v>
      </c>
      <c r="C26" s="5">
        <f>C23</f>
        <v>0.1</v>
      </c>
      <c r="D26" s="5">
        <f t="shared" ref="D26:Q26" si="13">D23</f>
        <v>0.18</v>
      </c>
      <c r="E26" s="5">
        <f t="shared" si="13"/>
        <v>0.08</v>
      </c>
      <c r="F26" s="5">
        <f t="shared" si="13"/>
        <v>0.11</v>
      </c>
      <c r="G26" s="5">
        <f t="shared" si="13"/>
        <v>0.15</v>
      </c>
      <c r="H26" s="5"/>
      <c r="I26" s="10">
        <f t="shared" si="8"/>
        <v>0.13666666666666669</v>
      </c>
      <c r="J26" s="10">
        <f t="shared" si="9"/>
        <v>1.7994708216848739E-2</v>
      </c>
      <c r="K26" s="5"/>
      <c r="L26" s="5">
        <f t="shared" si="13"/>
        <v>0.18</v>
      </c>
      <c r="M26" s="5">
        <f t="shared" si="13"/>
        <v>0.08</v>
      </c>
      <c r="N26" s="5">
        <f t="shared" si="13"/>
        <v>0.11</v>
      </c>
      <c r="O26" s="5">
        <f t="shared" si="13"/>
        <v>0.26</v>
      </c>
      <c r="P26" s="5">
        <f t="shared" si="13"/>
        <v>0.2</v>
      </c>
      <c r="Q26" s="5">
        <f t="shared" si="13"/>
        <v>0.2</v>
      </c>
      <c r="R26" s="5">
        <f t="shared" ref="R26" si="14">R23</f>
        <v>0.2</v>
      </c>
      <c r="T26" s="10">
        <f t="shared" si="11"/>
        <v>0.17571428571428571</v>
      </c>
      <c r="U26" s="10">
        <f t="shared" si="12"/>
        <v>2.3079277744862188E-2</v>
      </c>
      <c r="W26" s="5"/>
    </row>
    <row r="27" spans="1:2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2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23" x14ac:dyDescent="0.25">
      <c r="B29" s="8"/>
      <c r="C29" s="8"/>
      <c r="D29" s="8"/>
      <c r="E29" s="8"/>
      <c r="F29" s="8"/>
      <c r="G29" s="8"/>
      <c r="H29" s="1"/>
      <c r="I29" s="12"/>
      <c r="J29" s="10"/>
      <c r="K29" s="10"/>
      <c r="L29" s="10"/>
      <c r="M29" s="10"/>
    </row>
    <row r="30" spans="1:23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2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23" x14ac:dyDescent="0.25">
      <c r="B32" s="8" t="s">
        <v>0</v>
      </c>
      <c r="C32" s="8"/>
      <c r="D32" s="8" t="s">
        <v>55</v>
      </c>
      <c r="E32" s="8"/>
      <c r="F32" s="8" t="s">
        <v>56</v>
      </c>
      <c r="G32" s="8"/>
      <c r="H32" s="8" t="s">
        <v>57</v>
      </c>
      <c r="I32" s="1"/>
      <c r="J32" s="1"/>
      <c r="K32" s="1"/>
      <c r="L32" s="1"/>
      <c r="M32" s="1"/>
    </row>
    <row r="33" spans="1:13" x14ac:dyDescent="0.25">
      <c r="A33" s="9" t="s">
        <v>9</v>
      </c>
      <c r="B33" s="10">
        <v>0.39857142857142858</v>
      </c>
      <c r="C33" s="10">
        <v>3.9259731667603714E-2</v>
      </c>
      <c r="D33" s="10">
        <v>0.80666666666666675</v>
      </c>
      <c r="E33" s="10">
        <v>7.5248793693858784E-2</v>
      </c>
      <c r="F33" s="10">
        <v>0.9285714285714286</v>
      </c>
      <c r="G33" s="10">
        <v>0.11388545982338417</v>
      </c>
      <c r="H33" s="8" t="s">
        <v>58</v>
      </c>
      <c r="I33" s="1" t="s">
        <v>59</v>
      </c>
      <c r="J33" s="1"/>
      <c r="K33" s="1"/>
      <c r="L33" s="1"/>
      <c r="M33" s="1"/>
    </row>
    <row r="34" spans="1:13" x14ac:dyDescent="0.25">
      <c r="A34" s="9" t="s">
        <v>41</v>
      </c>
      <c r="B34" s="10">
        <v>9.285714285714286E-2</v>
      </c>
      <c r="C34" s="10">
        <v>7.1428571428571279E-3</v>
      </c>
      <c r="D34" s="10">
        <v>0.18666666666666668</v>
      </c>
      <c r="E34" s="10">
        <v>2.079377196135786E-2</v>
      </c>
      <c r="F34" s="10">
        <v>0.21857142857142856</v>
      </c>
      <c r="G34" s="10">
        <v>3.4875873187810616E-2</v>
      </c>
      <c r="H34" s="8" t="s">
        <v>58</v>
      </c>
      <c r="I34" s="1" t="s">
        <v>59</v>
      </c>
      <c r="J34" s="1"/>
      <c r="K34" s="1"/>
      <c r="L34" s="1"/>
      <c r="M34" s="1"/>
    </row>
    <row r="35" spans="1:13" x14ac:dyDescent="0.25">
      <c r="A35" s="9" t="s">
        <v>42</v>
      </c>
      <c r="B35" s="10">
        <v>0.08</v>
      </c>
      <c r="C35" s="10">
        <v>0</v>
      </c>
      <c r="D35" s="10">
        <v>0.13666666666666669</v>
      </c>
      <c r="E35" s="10">
        <v>1.7994708216848739E-2</v>
      </c>
      <c r="F35" s="10">
        <v>0.17571428571428571</v>
      </c>
      <c r="G35" s="10">
        <v>2.3079277744862188E-2</v>
      </c>
      <c r="H35" s="8" t="s">
        <v>58</v>
      </c>
      <c r="I35" s="4" t="s">
        <v>60</v>
      </c>
      <c r="J35" s="1"/>
      <c r="K35" s="1"/>
      <c r="L35" s="1"/>
      <c r="M35" s="1"/>
    </row>
    <row r="36" spans="1:1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D0C9-4D46-4919-8DD5-0B33029D8FB3}">
  <dimension ref="A1:W42"/>
  <sheetViews>
    <sheetView workbookViewId="0">
      <selection activeCell="A34" sqref="A34:H37"/>
    </sheetView>
  </sheetViews>
  <sheetFormatPr defaultRowHeight="15" x14ac:dyDescent="0.25"/>
  <cols>
    <col min="1" max="1" width="15.28515625" customWidth="1"/>
  </cols>
  <sheetData>
    <row r="1" spans="1:18" x14ac:dyDescent="0.25">
      <c r="B1" s="8"/>
      <c r="C1" s="8"/>
      <c r="D1" s="8"/>
      <c r="E1" s="8"/>
      <c r="F1" s="8"/>
      <c r="G1" s="8"/>
      <c r="H1" s="8"/>
    </row>
    <row r="2" spans="1:18" x14ac:dyDescent="0.25">
      <c r="A2" s="4" t="s">
        <v>45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</row>
    <row r="3" spans="1:18" x14ac:dyDescent="0.25">
      <c r="A3" s="9">
        <v>-30</v>
      </c>
      <c r="B3" s="1">
        <v>4.4000000000000004</v>
      </c>
      <c r="C3" s="1">
        <v>5.2</v>
      </c>
      <c r="D3" s="1">
        <v>2.6</v>
      </c>
      <c r="E3" s="1">
        <v>5</v>
      </c>
      <c r="F3" s="1">
        <v>14</v>
      </c>
      <c r="G3" s="1">
        <v>4.9000000000000004</v>
      </c>
      <c r="H3" s="1">
        <v>5.8</v>
      </c>
      <c r="J3" s="6"/>
      <c r="K3" s="6"/>
    </row>
    <row r="4" spans="1:18" x14ac:dyDescent="0.25">
      <c r="A4" s="9">
        <v>0</v>
      </c>
      <c r="B4" s="1">
        <v>3.4</v>
      </c>
      <c r="C4" s="1">
        <v>4.7</v>
      </c>
      <c r="D4" s="1">
        <v>2.4</v>
      </c>
      <c r="E4" s="1">
        <v>6.6</v>
      </c>
      <c r="F4" s="1">
        <v>14</v>
      </c>
      <c r="G4" s="1">
        <v>3.3</v>
      </c>
      <c r="H4" s="1">
        <v>6.4</v>
      </c>
      <c r="J4" s="6"/>
      <c r="K4" s="6"/>
    </row>
    <row r="5" spans="1:18" x14ac:dyDescent="0.25">
      <c r="A5" s="9">
        <v>30</v>
      </c>
      <c r="B5" s="1">
        <v>21</v>
      </c>
      <c r="C5" s="1">
        <v>23</v>
      </c>
      <c r="D5" s="1">
        <v>22</v>
      </c>
      <c r="E5" s="1">
        <v>20</v>
      </c>
      <c r="F5" s="1">
        <v>24</v>
      </c>
      <c r="G5" s="1">
        <v>23</v>
      </c>
      <c r="H5" s="1">
        <v>33</v>
      </c>
      <c r="J5" s="6"/>
      <c r="K5" s="6"/>
    </row>
    <row r="6" spans="1:18" x14ac:dyDescent="0.25">
      <c r="A6" s="9">
        <v>60</v>
      </c>
      <c r="B6" s="1">
        <v>22</v>
      </c>
      <c r="C6" s="1">
        <v>23</v>
      </c>
      <c r="D6" s="1">
        <v>33</v>
      </c>
      <c r="E6" s="1">
        <v>21</v>
      </c>
      <c r="F6" s="1">
        <v>24</v>
      </c>
      <c r="G6" s="1">
        <v>16</v>
      </c>
      <c r="H6" s="1">
        <v>32</v>
      </c>
      <c r="J6" s="6"/>
      <c r="K6" s="6"/>
    </row>
    <row r="7" spans="1:18" x14ac:dyDescent="0.25">
      <c r="A7" s="9">
        <v>90</v>
      </c>
      <c r="B7" s="1">
        <v>17</v>
      </c>
      <c r="C7" s="1">
        <v>16</v>
      </c>
      <c r="D7" s="1">
        <v>24</v>
      </c>
      <c r="E7" s="1">
        <v>16</v>
      </c>
      <c r="F7" s="1">
        <v>25</v>
      </c>
      <c r="G7" s="1">
        <v>28</v>
      </c>
      <c r="H7" s="1">
        <v>26</v>
      </c>
      <c r="J7" s="6"/>
      <c r="K7" s="6"/>
    </row>
    <row r="8" spans="1:18" x14ac:dyDescent="0.25">
      <c r="A8" s="9">
        <v>120</v>
      </c>
      <c r="B8" s="1">
        <v>19</v>
      </c>
      <c r="C8" s="1">
        <v>17</v>
      </c>
      <c r="D8" s="1">
        <v>32</v>
      </c>
      <c r="E8" s="1">
        <v>20</v>
      </c>
      <c r="F8" s="1">
        <v>23</v>
      </c>
      <c r="G8" s="1">
        <v>19</v>
      </c>
      <c r="H8" s="1">
        <v>25</v>
      </c>
      <c r="J8" s="6"/>
      <c r="K8" s="6"/>
    </row>
    <row r="9" spans="1:18" x14ac:dyDescent="0.25">
      <c r="A9" s="9">
        <v>180</v>
      </c>
      <c r="B9" s="1">
        <v>37</v>
      </c>
      <c r="C9" s="1">
        <v>47</v>
      </c>
      <c r="D9" s="1">
        <v>51</v>
      </c>
      <c r="E9" s="1">
        <v>44</v>
      </c>
      <c r="F9" s="1">
        <v>47</v>
      </c>
      <c r="G9" s="1">
        <v>48</v>
      </c>
      <c r="H9" s="1">
        <v>55</v>
      </c>
      <c r="J9" s="6"/>
      <c r="K9" s="6"/>
    </row>
    <row r="10" spans="1:18" x14ac:dyDescent="0.25">
      <c r="A10" s="9">
        <v>210</v>
      </c>
      <c r="B10" s="1">
        <v>35</v>
      </c>
      <c r="C10" s="1">
        <v>45</v>
      </c>
      <c r="D10" s="1">
        <v>52</v>
      </c>
      <c r="E10" s="1">
        <v>43</v>
      </c>
      <c r="F10" s="1">
        <v>46</v>
      </c>
      <c r="G10" s="1">
        <v>48</v>
      </c>
      <c r="H10" s="1">
        <v>39</v>
      </c>
      <c r="J10" s="6"/>
      <c r="K10" s="6"/>
    </row>
    <row r="11" spans="1:18" x14ac:dyDescent="0.25">
      <c r="A11" s="9">
        <v>240</v>
      </c>
      <c r="B11" s="1">
        <v>37</v>
      </c>
      <c r="C11" s="1">
        <v>44</v>
      </c>
      <c r="D11" s="1">
        <v>45</v>
      </c>
      <c r="E11" s="1">
        <v>39</v>
      </c>
      <c r="F11" s="1">
        <v>44</v>
      </c>
      <c r="G11" s="1">
        <v>47</v>
      </c>
      <c r="H11" s="1">
        <v>63</v>
      </c>
      <c r="J11" s="6"/>
      <c r="K11" s="6"/>
    </row>
    <row r="12" spans="1:18" x14ac:dyDescent="0.25">
      <c r="A12" s="9" t="s">
        <v>9</v>
      </c>
      <c r="B12" s="5">
        <f>AVERAGE(B3:B4)</f>
        <v>3.9000000000000004</v>
      </c>
      <c r="C12" s="5">
        <f t="shared" ref="C12:H12" si="0">AVERAGE(C3:C4)</f>
        <v>4.95</v>
      </c>
      <c r="D12" s="5">
        <f t="shared" si="0"/>
        <v>2.5</v>
      </c>
      <c r="E12" s="5">
        <f t="shared" si="0"/>
        <v>5.8</v>
      </c>
      <c r="F12" s="5">
        <f t="shared" si="0"/>
        <v>14</v>
      </c>
      <c r="G12" s="5">
        <f t="shared" si="0"/>
        <v>4.0999999999999996</v>
      </c>
      <c r="H12" s="5">
        <f t="shared" si="0"/>
        <v>6.1</v>
      </c>
      <c r="J12" s="6">
        <f t="shared" ref="J12:J14" si="1">AVERAGE(B12:I12)</f>
        <v>5.9071428571428575</v>
      </c>
      <c r="K12" s="6">
        <f t="shared" ref="K12:K14" si="2">STDEV(B12:I12)/SQRT(COUNTA(B12:I12))</f>
        <v>1.4256338845542058</v>
      </c>
      <c r="R12" s="5"/>
    </row>
    <row r="13" spans="1:18" x14ac:dyDescent="0.25">
      <c r="A13" s="9" t="s">
        <v>41</v>
      </c>
      <c r="B13" s="5">
        <f>AVERAGE(B7:B8)</f>
        <v>18</v>
      </c>
      <c r="C13" s="5">
        <f t="shared" ref="C13:H13" si="3">AVERAGE(C7:C8)</f>
        <v>16.5</v>
      </c>
      <c r="D13" s="5">
        <f t="shared" si="3"/>
        <v>28</v>
      </c>
      <c r="E13" s="5">
        <f t="shared" si="3"/>
        <v>18</v>
      </c>
      <c r="F13" s="5">
        <f t="shared" si="3"/>
        <v>24</v>
      </c>
      <c r="G13" s="5">
        <f t="shared" si="3"/>
        <v>23.5</v>
      </c>
      <c r="H13" s="5">
        <f t="shared" si="3"/>
        <v>25.5</v>
      </c>
      <c r="J13" s="6">
        <f t="shared" si="1"/>
        <v>21.928571428571427</v>
      </c>
      <c r="K13" s="6">
        <f t="shared" si="2"/>
        <v>1.6670067680204097</v>
      </c>
      <c r="R13" s="5"/>
    </row>
    <row r="14" spans="1:18" x14ac:dyDescent="0.25">
      <c r="A14" s="9" t="s">
        <v>42</v>
      </c>
      <c r="B14" s="5">
        <f>AVERAGE(B10:B11)</f>
        <v>36</v>
      </c>
      <c r="C14" s="5">
        <f t="shared" ref="C14:H14" si="4">AVERAGE(C10:C11)</f>
        <v>44.5</v>
      </c>
      <c r="D14" s="5">
        <f t="shared" si="4"/>
        <v>48.5</v>
      </c>
      <c r="E14" s="5">
        <f t="shared" si="4"/>
        <v>41</v>
      </c>
      <c r="F14" s="5">
        <f t="shared" si="4"/>
        <v>45</v>
      </c>
      <c r="G14" s="5">
        <f t="shared" si="4"/>
        <v>47.5</v>
      </c>
      <c r="H14" s="5">
        <f t="shared" si="4"/>
        <v>51</v>
      </c>
      <c r="J14" s="6">
        <f t="shared" si="1"/>
        <v>44.785714285714285</v>
      </c>
      <c r="K14" s="6">
        <f t="shared" si="2"/>
        <v>1.898800194035889</v>
      </c>
      <c r="R14" s="5"/>
    </row>
    <row r="18" spans="1:23" x14ac:dyDescent="0.25">
      <c r="B18" s="1" t="s">
        <v>23</v>
      </c>
      <c r="C18" s="1" t="s">
        <v>24</v>
      </c>
      <c r="D18" s="1" t="s">
        <v>25</v>
      </c>
      <c r="E18" s="1" t="s">
        <v>26</v>
      </c>
      <c r="F18" s="1" t="s">
        <v>27</v>
      </c>
      <c r="G18" s="1" t="s">
        <v>28</v>
      </c>
      <c r="H18" s="1"/>
      <c r="I18" s="1"/>
      <c r="J18" s="1"/>
      <c r="K18" s="1"/>
      <c r="L18" s="1" t="s">
        <v>30</v>
      </c>
      <c r="M18" s="1" t="s">
        <v>31</v>
      </c>
      <c r="N18" s="1" t="s">
        <v>32</v>
      </c>
      <c r="O18" s="1" t="s">
        <v>33</v>
      </c>
      <c r="P18" s="1" t="s">
        <v>29</v>
      </c>
      <c r="Q18" s="1" t="s">
        <v>34</v>
      </c>
      <c r="R18" s="1" t="s">
        <v>53</v>
      </c>
      <c r="T18" s="8" t="s">
        <v>39</v>
      </c>
      <c r="U18" s="8" t="s">
        <v>40</v>
      </c>
    </row>
    <row r="19" spans="1:23" x14ac:dyDescent="0.25">
      <c r="A19" s="9">
        <v>-30</v>
      </c>
      <c r="B19" s="5">
        <v>5.4</v>
      </c>
      <c r="C19" s="5">
        <v>6.2</v>
      </c>
      <c r="D19" s="5">
        <v>16</v>
      </c>
      <c r="E19" s="5">
        <v>14</v>
      </c>
      <c r="F19" s="5">
        <v>7.8</v>
      </c>
      <c r="G19" s="5">
        <v>3</v>
      </c>
      <c r="H19" s="5"/>
      <c r="I19" s="5"/>
      <c r="L19" s="5">
        <v>8.4</v>
      </c>
      <c r="M19" s="5">
        <v>11</v>
      </c>
      <c r="N19" s="5">
        <v>4</v>
      </c>
      <c r="O19" s="5">
        <v>2.8</v>
      </c>
      <c r="P19" s="5">
        <v>5.8</v>
      </c>
      <c r="Q19" s="5">
        <v>3.7</v>
      </c>
      <c r="R19" s="2">
        <v>15</v>
      </c>
      <c r="T19" s="6"/>
      <c r="U19" s="6"/>
    </row>
    <row r="20" spans="1:23" x14ac:dyDescent="0.25">
      <c r="A20" s="9">
        <v>0</v>
      </c>
      <c r="B20" s="5">
        <v>3.1</v>
      </c>
      <c r="C20" s="5">
        <v>4.7</v>
      </c>
      <c r="D20" s="5">
        <v>15</v>
      </c>
      <c r="E20" s="5">
        <v>16</v>
      </c>
      <c r="F20" s="5">
        <v>7.9</v>
      </c>
      <c r="G20" s="5">
        <v>3.2</v>
      </c>
      <c r="H20" s="5"/>
      <c r="I20" s="5"/>
      <c r="L20" s="5">
        <v>6.6</v>
      </c>
      <c r="M20" s="5">
        <v>6.3</v>
      </c>
      <c r="N20" s="5">
        <v>3.2</v>
      </c>
      <c r="O20" s="5">
        <v>1.8</v>
      </c>
      <c r="P20" s="5">
        <v>5.2</v>
      </c>
      <c r="Q20" s="5">
        <v>3.1</v>
      </c>
      <c r="R20" s="2">
        <v>16</v>
      </c>
      <c r="T20" s="6"/>
      <c r="U20" s="6"/>
    </row>
    <row r="21" spans="1:23" x14ac:dyDescent="0.25">
      <c r="A21" s="9">
        <v>30</v>
      </c>
      <c r="B21" s="5">
        <v>22</v>
      </c>
      <c r="C21" s="5">
        <v>25</v>
      </c>
      <c r="D21" s="5">
        <v>22</v>
      </c>
      <c r="E21" s="5">
        <v>31</v>
      </c>
      <c r="F21" s="5">
        <v>37</v>
      </c>
      <c r="G21" s="5">
        <v>20</v>
      </c>
      <c r="H21" s="5"/>
      <c r="I21" s="5"/>
      <c r="L21" s="5">
        <v>22</v>
      </c>
      <c r="M21" s="5">
        <v>26</v>
      </c>
      <c r="N21" s="5">
        <v>20</v>
      </c>
      <c r="O21" s="5">
        <v>17</v>
      </c>
      <c r="P21" s="5">
        <v>24</v>
      </c>
      <c r="Q21" s="5">
        <v>15</v>
      </c>
      <c r="R21" s="2">
        <v>29</v>
      </c>
      <c r="T21" s="6"/>
      <c r="U21" s="6"/>
    </row>
    <row r="22" spans="1:23" x14ac:dyDescent="0.25">
      <c r="A22" s="9">
        <v>60</v>
      </c>
      <c r="B22" s="5">
        <v>23</v>
      </c>
      <c r="C22" s="5">
        <v>25</v>
      </c>
      <c r="D22" s="5">
        <v>22</v>
      </c>
      <c r="E22" s="5">
        <v>37</v>
      </c>
      <c r="F22" s="5">
        <v>32</v>
      </c>
      <c r="G22" s="5">
        <v>21</v>
      </c>
      <c r="H22" s="5"/>
      <c r="I22" s="5"/>
      <c r="L22" s="5">
        <v>20</v>
      </c>
      <c r="M22" s="5">
        <v>26</v>
      </c>
      <c r="N22" s="5">
        <v>21</v>
      </c>
      <c r="O22" s="5">
        <v>16</v>
      </c>
      <c r="P22" s="5">
        <v>22</v>
      </c>
      <c r="Q22" s="5">
        <v>58</v>
      </c>
      <c r="R22" s="2">
        <v>28</v>
      </c>
      <c r="T22" s="6"/>
      <c r="U22" s="6"/>
    </row>
    <row r="23" spans="1:23" x14ac:dyDescent="0.25">
      <c r="A23" s="9">
        <v>90</v>
      </c>
      <c r="B23" s="5">
        <v>24</v>
      </c>
      <c r="C23" s="5">
        <v>26</v>
      </c>
      <c r="D23" s="5">
        <v>24</v>
      </c>
      <c r="E23" s="5">
        <v>31</v>
      </c>
      <c r="F23" s="5">
        <v>32</v>
      </c>
      <c r="G23" s="5">
        <v>14</v>
      </c>
      <c r="H23" s="5"/>
      <c r="I23" s="5"/>
      <c r="L23" s="5">
        <v>25</v>
      </c>
      <c r="M23" s="5">
        <v>29</v>
      </c>
      <c r="N23" s="5">
        <v>22</v>
      </c>
      <c r="O23" s="5">
        <v>18</v>
      </c>
      <c r="P23" s="5">
        <v>28</v>
      </c>
      <c r="Q23" s="5">
        <v>18</v>
      </c>
      <c r="R23" s="2">
        <v>30</v>
      </c>
      <c r="T23" s="6"/>
      <c r="U23" s="6"/>
    </row>
    <row r="24" spans="1:23" x14ac:dyDescent="0.25">
      <c r="A24" s="9">
        <v>120</v>
      </c>
      <c r="B24" s="5">
        <v>20</v>
      </c>
      <c r="C24" s="5">
        <v>26</v>
      </c>
      <c r="D24" s="5">
        <v>21</v>
      </c>
      <c r="E24" s="5">
        <v>36</v>
      </c>
      <c r="F24" s="5">
        <v>32</v>
      </c>
      <c r="G24" s="5">
        <v>22</v>
      </c>
      <c r="H24" s="5"/>
      <c r="I24" s="5"/>
      <c r="L24" s="5">
        <v>25</v>
      </c>
      <c r="M24" s="5">
        <v>29</v>
      </c>
      <c r="N24" s="5">
        <v>18</v>
      </c>
      <c r="O24" s="5">
        <v>16</v>
      </c>
      <c r="P24" s="5">
        <v>27</v>
      </c>
      <c r="Q24" s="5">
        <v>26</v>
      </c>
      <c r="R24" s="2">
        <v>31</v>
      </c>
      <c r="T24" s="6"/>
      <c r="U24" s="6"/>
    </row>
    <row r="25" spans="1:23" x14ac:dyDescent="0.25">
      <c r="A25" s="9">
        <v>180</v>
      </c>
      <c r="B25" s="5">
        <v>48</v>
      </c>
      <c r="C25" s="5">
        <v>47</v>
      </c>
      <c r="D25" s="5">
        <v>48</v>
      </c>
      <c r="E25" s="5">
        <v>45</v>
      </c>
      <c r="F25" s="5">
        <v>70</v>
      </c>
      <c r="G25" s="5">
        <v>41</v>
      </c>
      <c r="H25" s="5"/>
      <c r="I25" s="5"/>
      <c r="L25" s="5">
        <v>47</v>
      </c>
      <c r="M25" s="5">
        <v>66</v>
      </c>
      <c r="N25" s="5">
        <v>39</v>
      </c>
      <c r="O25" s="5">
        <v>33</v>
      </c>
      <c r="P25" s="5">
        <v>55</v>
      </c>
      <c r="Q25" s="5">
        <v>10</v>
      </c>
      <c r="R25" s="2">
        <v>61</v>
      </c>
      <c r="T25" s="6"/>
      <c r="U25" s="6"/>
    </row>
    <row r="26" spans="1:23" x14ac:dyDescent="0.25">
      <c r="A26" s="9">
        <v>210</v>
      </c>
      <c r="B26" s="5">
        <v>37</v>
      </c>
      <c r="C26" s="5">
        <v>50</v>
      </c>
      <c r="D26" s="5">
        <v>46</v>
      </c>
      <c r="E26" s="5">
        <v>55</v>
      </c>
      <c r="F26" s="5"/>
      <c r="G26" s="5">
        <v>39</v>
      </c>
      <c r="H26" s="5"/>
      <c r="I26" s="5"/>
      <c r="L26" s="5">
        <v>56</v>
      </c>
      <c r="M26" s="5">
        <v>75</v>
      </c>
      <c r="N26" s="5">
        <v>38</v>
      </c>
      <c r="O26" s="5">
        <v>31</v>
      </c>
      <c r="P26" s="5">
        <v>61</v>
      </c>
      <c r="Q26" s="5">
        <v>39</v>
      </c>
      <c r="R26" s="2">
        <v>37</v>
      </c>
      <c r="T26" s="6"/>
      <c r="U26" s="6"/>
    </row>
    <row r="27" spans="1:23" x14ac:dyDescent="0.25">
      <c r="A27" s="9">
        <v>240</v>
      </c>
      <c r="B27" s="5">
        <v>47</v>
      </c>
      <c r="C27" s="5">
        <v>47</v>
      </c>
      <c r="D27" s="5">
        <v>43</v>
      </c>
      <c r="E27" s="5">
        <v>50</v>
      </c>
      <c r="F27" s="5">
        <v>59</v>
      </c>
      <c r="G27" s="5">
        <v>38</v>
      </c>
      <c r="H27" s="5"/>
      <c r="I27" s="5"/>
      <c r="L27" s="5">
        <v>34</v>
      </c>
      <c r="M27" s="5">
        <v>58</v>
      </c>
      <c r="N27" s="5">
        <v>34</v>
      </c>
      <c r="O27" s="5">
        <v>27</v>
      </c>
      <c r="P27" s="5">
        <v>51</v>
      </c>
      <c r="Q27" s="5">
        <v>58</v>
      </c>
      <c r="R27" s="2">
        <v>45</v>
      </c>
      <c r="T27" s="6"/>
      <c r="U27" s="6"/>
    </row>
    <row r="28" spans="1:23" x14ac:dyDescent="0.25">
      <c r="A28" s="9" t="s">
        <v>9</v>
      </c>
      <c r="B28" s="5">
        <f>AVERAGE(B19:B20)</f>
        <v>4.25</v>
      </c>
      <c r="C28" s="5">
        <f>AVERAGE(C19:C20)</f>
        <v>5.45</v>
      </c>
      <c r="D28" s="5">
        <f t="shared" ref="D28:Q28" si="5">AVERAGE(D19:D20)</f>
        <v>15.5</v>
      </c>
      <c r="E28" s="5">
        <f t="shared" si="5"/>
        <v>15</v>
      </c>
      <c r="F28" s="5">
        <f t="shared" si="5"/>
        <v>7.85</v>
      </c>
      <c r="G28" s="5">
        <f t="shared" si="5"/>
        <v>3.1</v>
      </c>
      <c r="H28" s="5"/>
      <c r="I28" s="6">
        <f>AVERAGE(A28:H28)</f>
        <v>8.5250000000000004</v>
      </c>
      <c r="J28" s="6">
        <f>STDEV(A28:H28)/SQRT(COUNTA(A28:H28))</f>
        <v>2.0576946184643479</v>
      </c>
      <c r="K28" s="5"/>
      <c r="L28" s="5">
        <f t="shared" si="5"/>
        <v>7.5</v>
      </c>
      <c r="M28" s="5">
        <f t="shared" si="5"/>
        <v>8.65</v>
      </c>
      <c r="N28" s="5">
        <f t="shared" si="5"/>
        <v>3.6</v>
      </c>
      <c r="O28" s="5">
        <f t="shared" si="5"/>
        <v>2.2999999999999998</v>
      </c>
      <c r="P28" s="5">
        <f t="shared" si="5"/>
        <v>5.5</v>
      </c>
      <c r="Q28" s="5">
        <f t="shared" si="5"/>
        <v>3.4000000000000004</v>
      </c>
      <c r="R28" s="5">
        <f t="shared" ref="R28" si="6">AVERAGE(R19:R20)</f>
        <v>15.5</v>
      </c>
      <c r="T28" s="6">
        <f>AVERAGE(L28:S28)</f>
        <v>6.6357142857142861</v>
      </c>
      <c r="U28" s="6">
        <f>STDEV(L28:S28)/SQRT(COUNTA(L28:S28))</f>
        <v>1.7123749271571518</v>
      </c>
      <c r="W28" s="5"/>
    </row>
    <row r="29" spans="1:23" x14ac:dyDescent="0.25">
      <c r="A29" s="9" t="s">
        <v>41</v>
      </c>
      <c r="B29" s="5">
        <f>AVERAGE(B23:B24)</f>
        <v>22</v>
      </c>
      <c r="C29" s="5">
        <f>AVERAGE(C23:C24)</f>
        <v>26</v>
      </c>
      <c r="D29" s="5">
        <f t="shared" ref="D29:Q29" si="7">AVERAGE(D23:D24)</f>
        <v>22.5</v>
      </c>
      <c r="E29" s="5">
        <f t="shared" si="7"/>
        <v>33.5</v>
      </c>
      <c r="F29" s="5">
        <f t="shared" si="7"/>
        <v>32</v>
      </c>
      <c r="G29" s="5">
        <f t="shared" si="7"/>
        <v>18</v>
      </c>
      <c r="H29" s="5"/>
      <c r="I29" s="6">
        <f t="shared" ref="I29:I30" si="8">AVERAGE(A29:H29)</f>
        <v>25.666666666666668</v>
      </c>
      <c r="J29" s="6">
        <f t="shared" ref="J29:J30" si="9">STDEV(A29:H29)/SQRT(COUNTA(A29:H29))</f>
        <v>2.2918073549888431</v>
      </c>
      <c r="K29" s="5"/>
      <c r="L29" s="5">
        <f t="shared" si="7"/>
        <v>25</v>
      </c>
      <c r="M29" s="5">
        <f t="shared" si="7"/>
        <v>29</v>
      </c>
      <c r="N29" s="5">
        <f t="shared" si="7"/>
        <v>20</v>
      </c>
      <c r="O29" s="5">
        <f t="shared" si="7"/>
        <v>17</v>
      </c>
      <c r="P29" s="5">
        <f t="shared" si="7"/>
        <v>27.5</v>
      </c>
      <c r="Q29" s="5">
        <f t="shared" si="7"/>
        <v>22</v>
      </c>
      <c r="R29" s="5">
        <f t="shared" ref="R29" si="10">AVERAGE(R23:R24)</f>
        <v>30.5</v>
      </c>
      <c r="T29" s="6">
        <f t="shared" ref="T29:T30" si="11">AVERAGE(L29:S29)</f>
        <v>24.428571428571427</v>
      </c>
      <c r="U29" s="6">
        <f t="shared" ref="U29:U30" si="12">STDEV(L29:S29)/SQRT(COUNTA(L29:S29))</f>
        <v>1.8785397426261283</v>
      </c>
      <c r="W29" s="5"/>
    </row>
    <row r="30" spans="1:23" x14ac:dyDescent="0.25">
      <c r="A30" s="9" t="s">
        <v>42</v>
      </c>
      <c r="B30" s="5">
        <f>AVERAGE(B26:B27)</f>
        <v>42</v>
      </c>
      <c r="C30" s="5">
        <f>AVERAGE(C26:C27)</f>
        <v>48.5</v>
      </c>
      <c r="D30" s="5">
        <f t="shared" ref="D30:Q30" si="13">AVERAGE(D26:D27)</f>
        <v>44.5</v>
      </c>
      <c r="E30" s="5">
        <f t="shared" si="13"/>
        <v>52.5</v>
      </c>
      <c r="F30" s="5">
        <f t="shared" si="13"/>
        <v>59</v>
      </c>
      <c r="G30" s="5">
        <f t="shared" si="13"/>
        <v>38.5</v>
      </c>
      <c r="H30" s="5"/>
      <c r="I30" s="6">
        <f t="shared" si="8"/>
        <v>47.5</v>
      </c>
      <c r="J30" s="6">
        <f t="shared" si="9"/>
        <v>2.8208408067707147</v>
      </c>
      <c r="K30" s="5"/>
      <c r="L30" s="5">
        <f t="shared" si="13"/>
        <v>45</v>
      </c>
      <c r="M30" s="5">
        <f t="shared" si="13"/>
        <v>66.5</v>
      </c>
      <c r="N30" s="5">
        <f t="shared" si="13"/>
        <v>36</v>
      </c>
      <c r="O30" s="5">
        <f t="shared" si="13"/>
        <v>29</v>
      </c>
      <c r="P30" s="5">
        <f t="shared" si="13"/>
        <v>56</v>
      </c>
      <c r="Q30" s="5">
        <f t="shared" si="13"/>
        <v>48.5</v>
      </c>
      <c r="R30" s="5">
        <f t="shared" ref="R30" si="14">AVERAGE(R26:R27)</f>
        <v>41</v>
      </c>
      <c r="T30" s="6">
        <f t="shared" si="11"/>
        <v>46</v>
      </c>
      <c r="U30" s="6">
        <f t="shared" si="12"/>
        <v>4.7346242371139304</v>
      </c>
      <c r="W30" s="5"/>
    </row>
    <row r="31" spans="1:23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B33" s="8"/>
      <c r="C33" s="8"/>
      <c r="D33" s="8"/>
      <c r="E33" s="8"/>
      <c r="F33" s="8"/>
      <c r="G33" s="8"/>
      <c r="H33" s="1"/>
      <c r="I33" s="12"/>
      <c r="J33" s="10"/>
      <c r="K33" s="10"/>
      <c r="L33" s="10"/>
      <c r="M33" s="10"/>
    </row>
    <row r="34" spans="1:13" x14ac:dyDescent="0.25">
      <c r="B34" s="8" t="s">
        <v>0</v>
      </c>
      <c r="C34" s="8"/>
      <c r="D34" s="8" t="s">
        <v>55</v>
      </c>
      <c r="E34" s="8"/>
      <c r="F34" s="8" t="s">
        <v>56</v>
      </c>
      <c r="G34" s="8"/>
      <c r="H34" s="8" t="s">
        <v>57</v>
      </c>
      <c r="I34" s="1"/>
      <c r="J34" s="1"/>
      <c r="K34" s="1"/>
      <c r="L34" s="1"/>
      <c r="M34" s="1"/>
    </row>
    <row r="35" spans="1:13" x14ac:dyDescent="0.25">
      <c r="A35" s="9" t="s">
        <v>9</v>
      </c>
      <c r="B35" s="6">
        <v>5.9071428571428575</v>
      </c>
      <c r="C35" s="6">
        <v>1.4256338845542058</v>
      </c>
      <c r="D35" s="6">
        <v>8.5250000000000004</v>
      </c>
      <c r="E35" s="6">
        <v>2.0576946184643479</v>
      </c>
      <c r="F35" s="6">
        <v>6.6357142857142861</v>
      </c>
      <c r="G35" s="6">
        <v>1.7123749271571518</v>
      </c>
      <c r="H35" s="8">
        <v>0.59</v>
      </c>
      <c r="I35" s="1"/>
      <c r="J35" s="1"/>
      <c r="K35" s="1"/>
      <c r="L35" s="1"/>
      <c r="M35" s="1"/>
    </row>
    <row r="36" spans="1:13" x14ac:dyDescent="0.25">
      <c r="A36" s="9" t="s">
        <v>41</v>
      </c>
      <c r="B36" s="6">
        <v>21.928571428571427</v>
      </c>
      <c r="C36" s="6">
        <v>1.6670067680204097</v>
      </c>
      <c r="D36" s="6">
        <v>25.666666666666668</v>
      </c>
      <c r="E36" s="6">
        <v>2.2918073549888431</v>
      </c>
      <c r="F36" s="6">
        <v>24.428571428571427</v>
      </c>
      <c r="G36" s="6">
        <v>1.8785397426261283</v>
      </c>
      <c r="H36" s="8">
        <v>0.42</v>
      </c>
      <c r="I36" s="1"/>
      <c r="J36" s="1"/>
      <c r="K36" s="1"/>
      <c r="L36" s="1"/>
      <c r="M36" s="1"/>
    </row>
    <row r="37" spans="1:13" x14ac:dyDescent="0.25">
      <c r="A37" s="9" t="s">
        <v>42</v>
      </c>
      <c r="B37" s="6">
        <v>44.785714285714285</v>
      </c>
      <c r="C37" s="6">
        <v>1.898800194035889</v>
      </c>
      <c r="D37" s="6">
        <v>47.5</v>
      </c>
      <c r="E37" s="6">
        <v>2.8208408067707147</v>
      </c>
      <c r="F37" s="6">
        <v>46</v>
      </c>
      <c r="G37" s="6">
        <v>4.7346242371139304</v>
      </c>
      <c r="H37" s="8">
        <v>0.86</v>
      </c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8320-0599-4F17-8D95-2E5E40771E3B}">
  <dimension ref="A1:AE61"/>
  <sheetViews>
    <sheetView workbookViewId="0">
      <selection activeCell="L40" sqref="L40:R40"/>
    </sheetView>
  </sheetViews>
  <sheetFormatPr defaultRowHeight="15" x14ac:dyDescent="0.25"/>
  <cols>
    <col min="1" max="1" width="15.28515625" customWidth="1"/>
    <col min="16" max="16" width="9.5703125" bestFit="1" customWidth="1"/>
  </cols>
  <sheetData>
    <row r="1" spans="1:31" x14ac:dyDescent="0.25">
      <c r="B1" s="8"/>
      <c r="C1" s="8"/>
      <c r="D1" s="8"/>
      <c r="E1" s="8"/>
      <c r="F1" s="8"/>
      <c r="G1" s="8"/>
      <c r="H1" s="8"/>
      <c r="X1" s="1"/>
      <c r="Y1" s="1"/>
      <c r="Z1" s="1"/>
      <c r="AA1" s="1"/>
      <c r="AB1" s="1"/>
      <c r="AC1" s="8"/>
      <c r="AD1" s="8"/>
      <c r="AE1" s="8"/>
    </row>
    <row r="2" spans="1:31" x14ac:dyDescent="0.25">
      <c r="A2" s="4" t="s">
        <v>46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9">
        <v>-30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J3" s="10"/>
      <c r="K3" s="10"/>
      <c r="X3" s="1"/>
      <c r="Y3" s="8"/>
      <c r="Z3" s="8"/>
      <c r="AA3" s="8"/>
      <c r="AB3" s="8"/>
      <c r="AC3" s="8"/>
      <c r="AD3" s="8"/>
      <c r="AE3" s="8"/>
    </row>
    <row r="4" spans="1:31" x14ac:dyDescent="0.25">
      <c r="A4" s="9">
        <v>-20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J4" s="10"/>
      <c r="K4" s="10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9">
        <v>-10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J5" s="10"/>
      <c r="K5" s="10"/>
      <c r="X5" s="1"/>
      <c r="Y5" s="5"/>
      <c r="Z5" s="5"/>
      <c r="AA5" s="5"/>
      <c r="AB5" s="5"/>
      <c r="AC5" s="5"/>
      <c r="AD5" s="5"/>
      <c r="AE5" s="5"/>
    </row>
    <row r="6" spans="1:31" x14ac:dyDescent="0.25">
      <c r="A6" s="9">
        <v>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J6" s="10"/>
      <c r="K6" s="10"/>
      <c r="X6" s="1"/>
      <c r="Y6" s="5"/>
      <c r="Z6" s="5"/>
      <c r="AA6" s="5"/>
      <c r="AB6" s="5"/>
      <c r="AC6" s="5"/>
      <c r="AD6" s="5"/>
      <c r="AE6" s="5"/>
    </row>
    <row r="7" spans="1:31" x14ac:dyDescent="0.25">
      <c r="A7" s="9">
        <v>60</v>
      </c>
      <c r="B7" s="5">
        <v>12.319647565549204</v>
      </c>
      <c r="C7" s="5">
        <v>1.9692984405404523</v>
      </c>
      <c r="D7" s="5">
        <v>3.4502280309159867</v>
      </c>
      <c r="E7" s="5">
        <v>8.0815401577270247</v>
      </c>
      <c r="F7" s="5">
        <v>9.8985662625375266</v>
      </c>
      <c r="G7" s="5">
        <v>3.5902428497114767</v>
      </c>
      <c r="H7" s="5">
        <v>4.849201063973581</v>
      </c>
      <c r="J7" s="10"/>
      <c r="K7" s="10"/>
      <c r="X7" s="1"/>
      <c r="Y7" s="5"/>
      <c r="Z7" s="5"/>
      <c r="AA7" s="5"/>
      <c r="AB7" s="5"/>
      <c r="AC7" s="5"/>
      <c r="AD7" s="5"/>
      <c r="AE7" s="5"/>
    </row>
    <row r="8" spans="1:31" x14ac:dyDescent="0.25">
      <c r="A8" s="9">
        <v>90</v>
      </c>
      <c r="B8" s="5">
        <v>12.319647565549204</v>
      </c>
      <c r="C8" s="5">
        <v>5.907895321621357</v>
      </c>
      <c r="D8" s="5">
        <v>11.829353248854813</v>
      </c>
      <c r="E8" s="5">
        <v>12.688018047631427</v>
      </c>
      <c r="F8" s="5">
        <v>9.8985662625375266</v>
      </c>
      <c r="G8" s="5">
        <v>2.8721942797691811</v>
      </c>
      <c r="H8" s="5">
        <v>5.8190412767682975</v>
      </c>
      <c r="J8" s="10"/>
      <c r="K8" s="10"/>
      <c r="X8" s="1"/>
      <c r="Y8" s="5"/>
      <c r="Z8" s="5"/>
      <c r="AA8" s="5"/>
      <c r="AB8" s="5"/>
      <c r="AC8" s="5"/>
      <c r="AD8" s="5"/>
      <c r="AE8" s="5"/>
    </row>
    <row r="9" spans="1:31" x14ac:dyDescent="0.25">
      <c r="A9" s="9">
        <v>100</v>
      </c>
      <c r="B9" s="5">
        <v>13.346284862678303</v>
      </c>
      <c r="C9" s="5">
        <v>8.9209219356482503</v>
      </c>
      <c r="D9" s="5">
        <v>11.829353248854813</v>
      </c>
      <c r="E9" s="5">
        <v>13.617395165770034</v>
      </c>
      <c r="F9" s="5">
        <v>9.8985662625375266</v>
      </c>
      <c r="G9" s="5">
        <v>2.6670375454999546</v>
      </c>
      <c r="H9" s="5">
        <v>5.8190412767682975</v>
      </c>
      <c r="J9" s="10"/>
      <c r="K9" s="10"/>
      <c r="X9" s="1"/>
      <c r="Y9" s="5"/>
      <c r="Z9" s="5"/>
      <c r="AA9" s="5"/>
      <c r="AB9" s="5"/>
      <c r="AC9" s="5"/>
      <c r="AD9" s="5"/>
      <c r="AE9" s="5"/>
    </row>
    <row r="10" spans="1:31" x14ac:dyDescent="0.25">
      <c r="A10" s="9">
        <v>110</v>
      </c>
      <c r="B10" s="5">
        <v>15.420092202879086</v>
      </c>
      <c r="C10" s="5">
        <v>5.907895321621357</v>
      </c>
      <c r="D10" s="5">
        <v>11.829353248854813</v>
      </c>
      <c r="E10" s="5">
        <v>13.132502756306414</v>
      </c>
      <c r="F10" s="5">
        <v>11.878279515045033</v>
      </c>
      <c r="G10" s="5">
        <v>2.6670375454999546</v>
      </c>
      <c r="H10" s="5">
        <v>6.8082782938189084</v>
      </c>
      <c r="J10" s="10"/>
      <c r="K10" s="10"/>
      <c r="X10" s="1"/>
      <c r="Y10" s="5"/>
      <c r="Z10" s="5"/>
      <c r="AA10" s="5"/>
      <c r="AB10" s="5"/>
      <c r="AC10" s="5"/>
      <c r="AD10" s="5"/>
      <c r="AE10" s="5"/>
    </row>
    <row r="11" spans="1:31" x14ac:dyDescent="0.25">
      <c r="A11" s="9">
        <v>120</v>
      </c>
      <c r="B11" s="5">
        <v>16.426196754065604</v>
      </c>
      <c r="C11" s="5">
        <v>4.4309214912160177</v>
      </c>
      <c r="D11" s="5">
        <v>9.8577943740456764</v>
      </c>
      <c r="E11" s="5">
        <v>13.132502756306414</v>
      </c>
      <c r="F11" s="5">
        <v>11.878279515045033</v>
      </c>
      <c r="G11" s="5">
        <v>4.1031346853845454</v>
      </c>
      <c r="H11" s="5">
        <v>9.6984021279471619</v>
      </c>
      <c r="J11" s="10"/>
      <c r="K11" s="10"/>
      <c r="X11" s="1"/>
      <c r="Y11" s="5"/>
      <c r="Z11" s="5"/>
      <c r="AA11" s="5"/>
      <c r="AB11" s="5"/>
      <c r="AC11" s="5"/>
      <c r="AD11" s="5"/>
      <c r="AE11" s="5"/>
    </row>
    <row r="12" spans="1:31" x14ac:dyDescent="0.25">
      <c r="A12" s="9">
        <v>180</v>
      </c>
      <c r="B12" s="5">
        <v>18.479471348323802</v>
      </c>
      <c r="C12" s="5">
        <v>4.9232461013511317</v>
      </c>
      <c r="D12" s="5">
        <v>13.820627712412039</v>
      </c>
      <c r="E12" s="5">
        <v>13.637599016164353</v>
      </c>
      <c r="F12" s="5">
        <v>15.837706020060045</v>
      </c>
      <c r="G12" s="5">
        <v>9.2320530421152274</v>
      </c>
      <c r="H12" s="5">
        <v>7.7587217023577297</v>
      </c>
      <c r="J12" s="10"/>
      <c r="K12" s="10"/>
      <c r="X12" s="1"/>
      <c r="Y12" s="5"/>
      <c r="Z12" s="5"/>
      <c r="AA12" s="5"/>
      <c r="AB12" s="5"/>
      <c r="AC12" s="5"/>
      <c r="AD12" s="5"/>
      <c r="AE12" s="5"/>
    </row>
    <row r="13" spans="1:31" x14ac:dyDescent="0.25">
      <c r="A13" s="9">
        <v>210</v>
      </c>
      <c r="B13" s="5">
        <v>18.479471348323802</v>
      </c>
      <c r="C13" s="5">
        <v>7.8771937621618093</v>
      </c>
      <c r="D13" s="5">
        <v>12.81513268625938</v>
      </c>
      <c r="E13" s="5">
        <v>14.142695276022291</v>
      </c>
      <c r="F13" s="5">
        <v>19.797132525075053</v>
      </c>
      <c r="G13" s="5">
        <v>12.309404056153635</v>
      </c>
      <c r="H13" s="5">
        <v>11.153162447139236</v>
      </c>
      <c r="J13" s="10"/>
      <c r="K13" s="10"/>
      <c r="X13" s="1"/>
      <c r="Y13" s="5"/>
      <c r="Z13" s="5"/>
      <c r="AA13" s="5"/>
      <c r="AB13" s="5"/>
      <c r="AC13" s="5"/>
      <c r="AD13" s="5"/>
      <c r="AE13" s="5"/>
    </row>
    <row r="14" spans="1:31" x14ac:dyDescent="0.25">
      <c r="A14" s="9">
        <v>220</v>
      </c>
      <c r="B14" s="5">
        <v>18.479471348323802</v>
      </c>
      <c r="C14" s="5">
        <v>9.8464922027022634</v>
      </c>
      <c r="D14" s="5">
        <v>12.81513268625938</v>
      </c>
      <c r="E14" s="5">
        <v>14.142695276022291</v>
      </c>
      <c r="F14" s="5">
        <v>19.797132525075053</v>
      </c>
      <c r="G14" s="5">
        <v>12.309404056153635</v>
      </c>
      <c r="H14" s="5">
        <v>11.153162447139236</v>
      </c>
      <c r="J14" s="10"/>
      <c r="K14" s="10"/>
      <c r="X14" s="1"/>
      <c r="Y14" s="5"/>
      <c r="Z14" s="5"/>
      <c r="AA14" s="5"/>
      <c r="AB14" s="5"/>
      <c r="AC14" s="5"/>
      <c r="AD14" s="5"/>
      <c r="AE14" s="5"/>
    </row>
    <row r="15" spans="1:31" x14ac:dyDescent="0.25">
      <c r="A15" s="9">
        <v>230</v>
      </c>
      <c r="B15" s="5">
        <v>18.479471348323802</v>
      </c>
      <c r="C15" s="5">
        <v>11.815790643242714</v>
      </c>
      <c r="D15" s="5">
        <v>12.81513268625938</v>
      </c>
      <c r="E15" s="5">
        <v>14.142695276022291</v>
      </c>
      <c r="F15" s="5">
        <v>19.797132525075053</v>
      </c>
      <c r="G15" s="5">
        <v>12.309404056153635</v>
      </c>
      <c r="H15" s="5">
        <v>11.153162447139236</v>
      </c>
      <c r="J15" s="10"/>
      <c r="K15" s="10"/>
      <c r="X15" s="1"/>
      <c r="Y15" s="5"/>
      <c r="Z15" s="5"/>
      <c r="AA15" s="5"/>
      <c r="AB15" s="5"/>
      <c r="AC15" s="5"/>
      <c r="AD15" s="5"/>
      <c r="AE15" s="5"/>
    </row>
    <row r="16" spans="1:31" x14ac:dyDescent="0.25">
      <c r="A16" s="9">
        <v>240</v>
      </c>
      <c r="B16" s="5">
        <v>18.479471348323802</v>
      </c>
      <c r="C16" s="5">
        <v>11.815790643242714</v>
      </c>
      <c r="D16" s="5">
        <v>15.772470998473082</v>
      </c>
      <c r="E16" s="5">
        <v>14.142695276022291</v>
      </c>
      <c r="F16" s="5">
        <v>19.797132525075053</v>
      </c>
      <c r="G16" s="5">
        <v>12.309404056153635</v>
      </c>
      <c r="H16" s="5">
        <v>11.153162447139236</v>
      </c>
      <c r="J16" s="10"/>
      <c r="K16" s="10"/>
      <c r="X16" s="1"/>
      <c r="Y16" s="5"/>
      <c r="Z16" s="5"/>
      <c r="AA16" s="5"/>
      <c r="AB16" s="5"/>
      <c r="AC16" s="5"/>
      <c r="AD16" s="5"/>
      <c r="AE16" s="5"/>
    </row>
    <row r="17" spans="1:31" x14ac:dyDescent="0.25">
      <c r="A17" s="9" t="s">
        <v>9</v>
      </c>
      <c r="B17" s="5">
        <f>AVERAGE(B3:B6)</f>
        <v>0</v>
      </c>
      <c r="C17" s="5">
        <f t="shared" ref="C17:H17" si="0">AVERAGE(C3:C6)</f>
        <v>0</v>
      </c>
      <c r="D17" s="5">
        <f t="shared" si="0"/>
        <v>0</v>
      </c>
      <c r="E17" s="5">
        <f t="shared" si="0"/>
        <v>0</v>
      </c>
      <c r="F17" s="5">
        <f t="shared" si="0"/>
        <v>0</v>
      </c>
      <c r="G17" s="5">
        <f t="shared" si="0"/>
        <v>0</v>
      </c>
      <c r="H17" s="5">
        <f t="shared" si="0"/>
        <v>0</v>
      </c>
      <c r="J17" s="10">
        <f t="shared" ref="J17:J19" si="1">AVERAGE(B17:I17)</f>
        <v>0</v>
      </c>
      <c r="K17" s="10">
        <f t="shared" ref="K17:K19" si="2">STDEV(B17:I17)/SQRT(COUNTA(B17:I17))</f>
        <v>0</v>
      </c>
      <c r="R17" s="5"/>
      <c r="X17" s="1"/>
      <c r="Y17" s="5"/>
      <c r="Z17" s="5"/>
      <c r="AA17" s="5"/>
      <c r="AB17" s="5"/>
      <c r="AC17" s="5"/>
      <c r="AD17" s="5"/>
      <c r="AE17" s="5"/>
    </row>
    <row r="18" spans="1:31" x14ac:dyDescent="0.25">
      <c r="A18" s="9" t="s">
        <v>41</v>
      </c>
      <c r="B18" s="5">
        <f>AVERAGE(B8:B11)</f>
        <v>14.378055346293049</v>
      </c>
      <c r="C18" s="5">
        <f t="shared" ref="C18:H18" si="3">AVERAGE(C8:C11)</f>
        <v>6.2919085175267462</v>
      </c>
      <c r="D18" s="5">
        <f t="shared" si="3"/>
        <v>11.336463530152528</v>
      </c>
      <c r="E18" s="5">
        <f t="shared" si="3"/>
        <v>13.142604681503572</v>
      </c>
      <c r="F18" s="5">
        <f t="shared" si="3"/>
        <v>10.888422888791279</v>
      </c>
      <c r="G18" s="5">
        <f t="shared" si="3"/>
        <v>3.0773510140384088</v>
      </c>
      <c r="H18" s="5">
        <f t="shared" si="3"/>
        <v>7.0361907438256663</v>
      </c>
      <c r="J18" s="10">
        <f t="shared" si="1"/>
        <v>9.4501423888758911</v>
      </c>
      <c r="K18" s="10">
        <f t="shared" si="2"/>
        <v>1.5427212798046037</v>
      </c>
      <c r="R18" s="5"/>
      <c r="X18" s="1"/>
      <c r="Y18" s="5"/>
      <c r="Z18" s="5"/>
      <c r="AA18" s="5"/>
      <c r="AB18" s="5"/>
      <c r="AC18" s="5"/>
      <c r="AD18" s="5"/>
      <c r="AE18" s="5"/>
    </row>
    <row r="19" spans="1:31" x14ac:dyDescent="0.25">
      <c r="A19" s="9" t="s">
        <v>42</v>
      </c>
      <c r="B19" s="5">
        <f>AVERAGE(B13:B16)</f>
        <v>18.479471348323802</v>
      </c>
      <c r="C19" s="5">
        <f t="shared" ref="C19:H19" si="4">AVERAGE(C13:C16)</f>
        <v>10.338816812837376</v>
      </c>
      <c r="D19" s="5">
        <f t="shared" si="4"/>
        <v>13.554467264312805</v>
      </c>
      <c r="E19" s="5">
        <f t="shared" si="4"/>
        <v>14.142695276022291</v>
      </c>
      <c r="F19" s="5">
        <f t="shared" si="4"/>
        <v>19.797132525075053</v>
      </c>
      <c r="G19" s="5">
        <f t="shared" si="4"/>
        <v>12.309404056153635</v>
      </c>
      <c r="H19" s="5">
        <f t="shared" si="4"/>
        <v>11.153162447139236</v>
      </c>
      <c r="J19" s="10">
        <f t="shared" si="1"/>
        <v>14.253592818552031</v>
      </c>
      <c r="K19" s="10">
        <f t="shared" si="2"/>
        <v>1.3610917032753249</v>
      </c>
      <c r="R19" s="5"/>
    </row>
    <row r="23" spans="1:31" x14ac:dyDescent="0.25"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28</v>
      </c>
      <c r="H23" s="1"/>
      <c r="I23" s="1"/>
      <c r="J23" s="1"/>
      <c r="K23" s="1"/>
      <c r="L23" s="1" t="s">
        <v>30</v>
      </c>
      <c r="M23" s="1" t="s">
        <v>31</v>
      </c>
      <c r="N23" s="1" t="s">
        <v>32</v>
      </c>
      <c r="O23" s="1" t="s">
        <v>33</v>
      </c>
      <c r="P23" s="1" t="s">
        <v>29</v>
      </c>
      <c r="Q23" s="1" t="s">
        <v>34</v>
      </c>
      <c r="R23" s="1" t="s">
        <v>53</v>
      </c>
      <c r="T23" s="8" t="s">
        <v>39</v>
      </c>
      <c r="U23" s="8" t="s">
        <v>40</v>
      </c>
    </row>
    <row r="24" spans="1:31" x14ac:dyDescent="0.25">
      <c r="A24" s="9">
        <v>-30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/>
      <c r="I24" s="5"/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T24" s="10"/>
      <c r="U24" s="10"/>
    </row>
    <row r="25" spans="1:31" x14ac:dyDescent="0.25">
      <c r="A25" s="9">
        <v>-20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/>
      <c r="I25" s="5"/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T25" s="10"/>
      <c r="U25" s="10"/>
    </row>
    <row r="26" spans="1:31" x14ac:dyDescent="0.25">
      <c r="A26" s="9">
        <v>-10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/>
      <c r="I26" s="5"/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T26" s="10"/>
      <c r="U26" s="10"/>
    </row>
    <row r="27" spans="1:31" x14ac:dyDescent="0.25">
      <c r="A27" s="9">
        <v>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/>
      <c r="I27" s="5"/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T27" s="10"/>
      <c r="U27" s="10"/>
    </row>
    <row r="28" spans="1:31" x14ac:dyDescent="0.25">
      <c r="A28" s="9">
        <v>60</v>
      </c>
      <c r="B28" s="5">
        <v>0.50532914262422457</v>
      </c>
      <c r="C28" s="5">
        <v>3.960704425027366</v>
      </c>
      <c r="D28" s="5">
        <v>3.0973953555210065</v>
      </c>
      <c r="E28" s="5">
        <v>1.8285514352983321</v>
      </c>
      <c r="F28" s="5">
        <v>0.4860671797385484</v>
      </c>
      <c r="G28" s="5">
        <v>0.80071276424195925</v>
      </c>
      <c r="H28" s="5"/>
      <c r="I28" s="5"/>
      <c r="L28" s="5">
        <v>3.8280731108599961</v>
      </c>
      <c r="M28" s="5">
        <v>5.0427714362140597</v>
      </c>
      <c r="N28" s="5">
        <v>3.5692227163846604</v>
      </c>
      <c r="O28" s="5">
        <v>0.43839416529646796</v>
      </c>
      <c r="P28" s="5">
        <v>2.2152164775115599</v>
      </c>
      <c r="Q28" s="5">
        <v>1.8984885788164476</v>
      </c>
      <c r="R28" s="5">
        <v>1.7968924462193077</v>
      </c>
      <c r="T28" s="10"/>
      <c r="U28" s="10"/>
    </row>
    <row r="29" spans="1:31" x14ac:dyDescent="0.25">
      <c r="A29" s="9">
        <v>90</v>
      </c>
      <c r="B29" s="5">
        <v>1.0106582852484491</v>
      </c>
      <c r="C29" s="5">
        <v>5.4459685844126291</v>
      </c>
      <c r="D29" s="5">
        <v>3.0973953555210065</v>
      </c>
      <c r="E29" s="5">
        <v>2.7428271529474983</v>
      </c>
      <c r="F29" s="5">
        <v>0.97213435947709681</v>
      </c>
      <c r="G29" s="5">
        <v>3.202851056967837</v>
      </c>
      <c r="H29" s="5"/>
      <c r="I29" s="5"/>
      <c r="L29" s="5">
        <v>0.58295529607005014</v>
      </c>
      <c r="M29" s="5">
        <v>4.0342171489712477</v>
      </c>
      <c r="N29" s="5">
        <v>3.0769161348143625</v>
      </c>
      <c r="O29" s="5">
        <v>0.43839416529646796</v>
      </c>
      <c r="P29" s="5">
        <v>2.2349951960607695</v>
      </c>
      <c r="Q29" s="5">
        <v>3.3223550129287838</v>
      </c>
      <c r="R29" s="5">
        <v>1.3476693346644808</v>
      </c>
      <c r="T29" s="10"/>
      <c r="U29" s="10"/>
    </row>
    <row r="30" spans="1:31" x14ac:dyDescent="0.25">
      <c r="A30" s="9">
        <v>100</v>
      </c>
      <c r="B30" s="5">
        <v>2.0213165704968983</v>
      </c>
      <c r="C30" s="5">
        <v>6.4361446906694697</v>
      </c>
      <c r="D30" s="5">
        <v>3.0973953555210065</v>
      </c>
      <c r="E30" s="5">
        <v>3.6571028705966642</v>
      </c>
      <c r="F30" s="5">
        <v>1.9442687189541936</v>
      </c>
      <c r="G30" s="5">
        <v>8.0231418977044306</v>
      </c>
      <c r="H30" s="5"/>
      <c r="I30" s="5"/>
      <c r="L30" s="5">
        <v>0.77727372809340034</v>
      </c>
      <c r="M30" s="5">
        <v>3.7719930342881165</v>
      </c>
      <c r="N30" s="5">
        <v>5.1487063322560322</v>
      </c>
      <c r="O30" s="5">
        <v>0.43839416529646796</v>
      </c>
      <c r="P30" s="5">
        <v>0.98893592746051773</v>
      </c>
      <c r="Q30" s="5">
        <v>3.3223550129287838</v>
      </c>
      <c r="R30" s="5">
        <v>1.3476693346644808</v>
      </c>
      <c r="T30" s="10"/>
      <c r="U30" s="10"/>
    </row>
    <row r="31" spans="1:31" x14ac:dyDescent="0.25">
      <c r="A31" s="9">
        <v>110</v>
      </c>
      <c r="B31" s="5">
        <v>2.0213165704968983</v>
      </c>
      <c r="C31" s="5">
        <v>6.4361446906694697</v>
      </c>
      <c r="D31" s="5">
        <v>3.0973953555210065</v>
      </c>
      <c r="E31" s="5">
        <v>2.7428271529474983</v>
      </c>
      <c r="F31" s="5">
        <v>1.9442687189541936</v>
      </c>
      <c r="G31" s="5">
        <v>9.6085531709035124</v>
      </c>
      <c r="H31" s="5"/>
      <c r="I31" s="5"/>
      <c r="L31" s="5">
        <v>1.6517066721984757</v>
      </c>
      <c r="M31" s="5">
        <v>3.267715890666711</v>
      </c>
      <c r="N31" s="5">
        <v>4.1025548464191504</v>
      </c>
      <c r="O31" s="5">
        <v>0.43839416529646796</v>
      </c>
      <c r="P31" s="5">
        <v>0.73181258632078305</v>
      </c>
      <c r="Q31" s="5">
        <v>3.7969771576328952</v>
      </c>
      <c r="R31" s="5">
        <v>1.3476693346644808</v>
      </c>
      <c r="T31" s="10"/>
      <c r="U31" s="10"/>
    </row>
    <row r="32" spans="1:31" x14ac:dyDescent="0.25">
      <c r="A32" s="9">
        <v>120</v>
      </c>
      <c r="B32" s="5">
        <v>2.7894168672857194</v>
      </c>
      <c r="C32" s="5">
        <v>7.9214088500547319</v>
      </c>
      <c r="D32" s="5">
        <v>3.0973953555210065</v>
      </c>
      <c r="E32" s="5">
        <v>2.2856892941229154</v>
      </c>
      <c r="F32" s="5">
        <v>2.683090832156787</v>
      </c>
      <c r="G32" s="5">
        <v>8.0071276424195919</v>
      </c>
      <c r="H32" s="5"/>
      <c r="I32" s="5"/>
      <c r="L32" s="5">
        <v>1.4573882401751255</v>
      </c>
      <c r="M32" s="5">
        <v>3.0256628617284353</v>
      </c>
      <c r="N32" s="5">
        <v>4.1025548464191504</v>
      </c>
      <c r="O32" s="5">
        <v>0.66635913125063129</v>
      </c>
      <c r="P32" s="5">
        <v>0.49446796373025886</v>
      </c>
      <c r="Q32" s="5">
        <v>3.5122038708104282</v>
      </c>
      <c r="R32" s="5">
        <v>1.3476693346644808</v>
      </c>
      <c r="T32" s="10"/>
      <c r="U32" s="10"/>
    </row>
    <row r="33" spans="1:23" x14ac:dyDescent="0.25">
      <c r="A33" s="9">
        <v>180</v>
      </c>
      <c r="B33" s="5">
        <v>6.0639497114906957</v>
      </c>
      <c r="C33" s="5">
        <v>9.9017610625684167</v>
      </c>
      <c r="D33" s="5">
        <v>3.6136279147745078</v>
      </c>
      <c r="E33" s="5">
        <v>3.6571028705966642</v>
      </c>
      <c r="F33" s="5">
        <v>5.8328061568625813</v>
      </c>
      <c r="G33" s="5">
        <v>8.0071276424195919</v>
      </c>
      <c r="H33" s="5"/>
      <c r="I33" s="5"/>
      <c r="L33" s="5">
        <v>7.7727372809340025</v>
      </c>
      <c r="M33" s="5">
        <v>3.8325062915226846</v>
      </c>
      <c r="N33" s="5">
        <v>2.8717883924934049</v>
      </c>
      <c r="O33" s="5">
        <v>0.87678833059293593</v>
      </c>
      <c r="P33" s="5">
        <v>1.0482720831081487</v>
      </c>
      <c r="Q33" s="5">
        <v>3.7969771576328952</v>
      </c>
      <c r="R33" s="5">
        <v>2.246115557774135</v>
      </c>
      <c r="T33" s="10"/>
      <c r="U33" s="10"/>
    </row>
    <row r="34" spans="1:23" x14ac:dyDescent="0.25">
      <c r="A34" s="9">
        <v>210</v>
      </c>
      <c r="B34" s="5">
        <v>7.0746079967391449</v>
      </c>
      <c r="C34" s="5">
        <v>8.9115849563115752</v>
      </c>
      <c r="D34" s="5">
        <v>5.1623255925350104</v>
      </c>
      <c r="E34" s="5">
        <v>5.0285164470704142</v>
      </c>
      <c r="F34" s="5">
        <v>6.804940516339677</v>
      </c>
      <c r="G34" s="5">
        <v>10.40926593514547</v>
      </c>
      <c r="H34" s="5"/>
      <c r="I34" s="5"/>
      <c r="L34" s="5">
        <v>4.8579608005837516</v>
      </c>
      <c r="M34" s="5">
        <v>4.0342171489712477</v>
      </c>
      <c r="N34" s="5">
        <v>3.2820438771353202</v>
      </c>
      <c r="O34" s="5">
        <v>0.87678833059293593</v>
      </c>
      <c r="P34" s="5">
        <v>1.3449528613463042</v>
      </c>
      <c r="Q34" s="5">
        <v>3.2274305839879611</v>
      </c>
      <c r="R34" s="5">
        <v>3.1445617808837882</v>
      </c>
      <c r="T34" s="10"/>
      <c r="U34" s="10"/>
    </row>
    <row r="35" spans="1:23" x14ac:dyDescent="0.25">
      <c r="A35" s="9">
        <v>220</v>
      </c>
      <c r="B35" s="5">
        <v>7.0746079967391449</v>
      </c>
      <c r="C35" s="5">
        <v>8.9115849563115752</v>
      </c>
      <c r="D35" s="5">
        <v>5.1623255925350104</v>
      </c>
      <c r="E35" s="5">
        <v>5.2662281336591965</v>
      </c>
      <c r="F35" s="5">
        <v>6.804940516339677</v>
      </c>
      <c r="G35" s="5">
        <v>11.209978699387429</v>
      </c>
      <c r="H35" s="5"/>
      <c r="I35" s="5"/>
      <c r="L35" s="5">
        <v>4.8579608005837516</v>
      </c>
      <c r="M35" s="5">
        <v>4.0342171489712477</v>
      </c>
      <c r="N35" s="5">
        <v>3.6922993617772351</v>
      </c>
      <c r="O35" s="5">
        <v>0.87678833059293593</v>
      </c>
      <c r="P35" s="5">
        <v>1.4834038911907765</v>
      </c>
      <c r="Q35" s="5">
        <v>3.1325061550471385</v>
      </c>
      <c r="R35" s="5">
        <v>3.1445617808837882</v>
      </c>
      <c r="T35" s="10"/>
      <c r="U35" s="10"/>
    </row>
    <row r="36" spans="1:23" x14ac:dyDescent="0.25">
      <c r="A36" s="9">
        <v>230</v>
      </c>
      <c r="B36" s="5">
        <v>7.0746079967391449</v>
      </c>
      <c r="C36" s="5">
        <v>8.9115849563115752</v>
      </c>
      <c r="D36" s="5">
        <v>5.1623255925350104</v>
      </c>
      <c r="E36" s="5">
        <v>7.3142057411933283</v>
      </c>
      <c r="F36" s="5">
        <v>6.804940516339677</v>
      </c>
      <c r="G36" s="5">
        <v>11.209978699387429</v>
      </c>
      <c r="H36" s="5"/>
      <c r="I36" s="5"/>
      <c r="L36" s="5">
        <v>4.8579608005837516</v>
      </c>
      <c r="M36" s="5">
        <v>4.0342171489712477</v>
      </c>
      <c r="N36" s="5">
        <v>4.1025548464191504</v>
      </c>
      <c r="O36" s="5">
        <v>0.87678833059293593</v>
      </c>
      <c r="P36" s="5">
        <v>1.4834038911907765</v>
      </c>
      <c r="Q36" s="5">
        <v>2.8477328682246719</v>
      </c>
      <c r="R36" s="5">
        <v>3.1445617808837882</v>
      </c>
      <c r="T36" s="10"/>
      <c r="U36" s="10"/>
    </row>
    <row r="37" spans="1:23" x14ac:dyDescent="0.25">
      <c r="A37" s="9">
        <v>240</v>
      </c>
      <c r="B37" s="5">
        <v>7.0746079967391449</v>
      </c>
      <c r="C37" s="5">
        <v>8.9115849563115752</v>
      </c>
      <c r="D37" s="5">
        <v>5.1623255925350104</v>
      </c>
      <c r="E37" s="5">
        <v>6.3999300235441625</v>
      </c>
      <c r="F37" s="5">
        <v>6.804940516339677</v>
      </c>
      <c r="G37" s="5">
        <v>11.209978699387429</v>
      </c>
      <c r="H37" s="5"/>
      <c r="I37" s="5"/>
      <c r="L37" s="5">
        <v>4.8579608005837516</v>
      </c>
      <c r="M37" s="5">
        <v>4.8410605787654974</v>
      </c>
      <c r="N37" s="5">
        <v>4.1025548464191504</v>
      </c>
      <c r="O37" s="5">
        <v>0.87678833059293593</v>
      </c>
      <c r="P37" s="5">
        <v>1.4834038911907765</v>
      </c>
      <c r="Q37" s="5">
        <v>2.8477328682246719</v>
      </c>
      <c r="R37" s="5">
        <v>3.1445617808837882</v>
      </c>
      <c r="T37" s="10"/>
      <c r="U37" s="10"/>
    </row>
    <row r="38" spans="1:23" x14ac:dyDescent="0.25">
      <c r="A38" s="9" t="s">
        <v>9</v>
      </c>
      <c r="B38" s="5">
        <f>AVERAGE(B24:B27)</f>
        <v>0</v>
      </c>
      <c r="C38" s="5">
        <f t="shared" ref="C38:Q38" si="5">AVERAGE(C24:C27)</f>
        <v>0</v>
      </c>
      <c r="D38" s="5">
        <f t="shared" si="5"/>
        <v>0</v>
      </c>
      <c r="E38" s="5">
        <f t="shared" si="5"/>
        <v>0</v>
      </c>
      <c r="F38" s="5">
        <f t="shared" si="5"/>
        <v>0</v>
      </c>
      <c r="G38" s="5">
        <f t="shared" si="5"/>
        <v>0</v>
      </c>
      <c r="H38" s="5"/>
      <c r="I38" s="10">
        <f>AVERAGE(A38:H38)</f>
        <v>0</v>
      </c>
      <c r="J38" s="10">
        <f>STDEV(A38:H38)/SQRT(COUNTA(A38:H38))</f>
        <v>0</v>
      </c>
      <c r="K38" s="5"/>
      <c r="L38" s="5">
        <f t="shared" si="5"/>
        <v>0</v>
      </c>
      <c r="M38" s="5">
        <f t="shared" si="5"/>
        <v>0</v>
      </c>
      <c r="N38" s="5">
        <f t="shared" si="5"/>
        <v>0</v>
      </c>
      <c r="O38" s="5">
        <f t="shared" si="5"/>
        <v>0</v>
      </c>
      <c r="P38" s="5">
        <f t="shared" si="5"/>
        <v>0</v>
      </c>
      <c r="Q38" s="5">
        <f t="shared" si="5"/>
        <v>0</v>
      </c>
      <c r="R38" s="5">
        <f>AVERAGE(R24:R27)</f>
        <v>0</v>
      </c>
      <c r="T38" s="10">
        <f>AVERAGE(L38:S38)</f>
        <v>0</v>
      </c>
      <c r="U38" s="10">
        <f>STDEV(L38:S38)/SQRT(COUNTA(L38:S38))</f>
        <v>0</v>
      </c>
      <c r="W38" s="5"/>
    </row>
    <row r="39" spans="1:23" x14ac:dyDescent="0.25">
      <c r="A39" s="9" t="s">
        <v>41</v>
      </c>
      <c r="B39" s="5">
        <f>AVERAGE(B29:B32)</f>
        <v>1.9606770733819912</v>
      </c>
      <c r="C39" s="5">
        <f t="shared" ref="C39:Q39" si="6">AVERAGE(C29:C32)</f>
        <v>6.5599167039515747</v>
      </c>
      <c r="D39" s="5">
        <f t="shared" si="6"/>
        <v>3.0973953555210065</v>
      </c>
      <c r="E39" s="5">
        <f t="shared" si="6"/>
        <v>2.857111617653644</v>
      </c>
      <c r="F39" s="5">
        <f t="shared" si="6"/>
        <v>1.8859406573855677</v>
      </c>
      <c r="G39" s="5">
        <f t="shared" si="6"/>
        <v>7.2104184419988435</v>
      </c>
      <c r="H39" s="5"/>
      <c r="I39" s="10">
        <f t="shared" ref="I39:I40" si="7">AVERAGE(A39:H39)</f>
        <v>3.9285766416487711</v>
      </c>
      <c r="J39" s="10">
        <f t="shared" ref="J39:J40" si="8">STDEV(A39:H39)/SQRT(COUNTA(A39:H39))</f>
        <v>0.88766670432818395</v>
      </c>
      <c r="K39" s="5"/>
      <c r="L39" s="5">
        <f t="shared" si="6"/>
        <v>1.1173309841342629</v>
      </c>
      <c r="M39" s="5">
        <f t="shared" si="6"/>
        <v>3.5248972339136273</v>
      </c>
      <c r="N39" s="5">
        <f t="shared" si="6"/>
        <v>4.1076830399771733</v>
      </c>
      <c r="O39" s="5">
        <f t="shared" si="6"/>
        <v>0.49538540678500875</v>
      </c>
      <c r="P39" s="5">
        <f t="shared" si="6"/>
        <v>1.1125529183930822</v>
      </c>
      <c r="Q39" s="5">
        <f t="shared" si="6"/>
        <v>3.4884727635752224</v>
      </c>
      <c r="R39" s="5">
        <f>AVERAGE(R29:R32)</f>
        <v>1.3476693346644808</v>
      </c>
      <c r="T39" s="10">
        <f t="shared" ref="T39:T40" si="9">AVERAGE(L39:S39)</f>
        <v>2.1705702402061222</v>
      </c>
      <c r="U39" s="10">
        <f t="shared" ref="U39:U40" si="10">STDEV(L39:S39)/SQRT(COUNTA(L39:S39))</f>
        <v>0.55710985443748451</v>
      </c>
      <c r="W39" s="5"/>
    </row>
    <row r="40" spans="1:23" x14ac:dyDescent="0.25">
      <c r="A40" s="9" t="s">
        <v>42</v>
      </c>
      <c r="B40" s="5">
        <f>AVERAGE(B34:B37)</f>
        <v>7.0746079967391449</v>
      </c>
      <c r="C40" s="5">
        <f t="shared" ref="C40:Q40" si="11">AVERAGE(C34:C37)</f>
        <v>8.9115849563115752</v>
      </c>
      <c r="D40" s="5">
        <f t="shared" si="11"/>
        <v>5.1623255925350104</v>
      </c>
      <c r="E40" s="5">
        <f t="shared" si="11"/>
        <v>6.0022200863667754</v>
      </c>
      <c r="F40" s="5">
        <f t="shared" si="11"/>
        <v>6.804940516339677</v>
      </c>
      <c r="G40" s="5">
        <f t="shared" si="11"/>
        <v>11.009800508326938</v>
      </c>
      <c r="H40" s="5"/>
      <c r="I40" s="10">
        <f t="shared" si="7"/>
        <v>7.4942466094365203</v>
      </c>
      <c r="J40" s="10">
        <f t="shared" si="8"/>
        <v>0.80504135537753896</v>
      </c>
      <c r="K40" s="5"/>
      <c r="L40" s="5">
        <f t="shared" si="11"/>
        <v>4.8579608005837516</v>
      </c>
      <c r="M40" s="5">
        <f t="shared" si="11"/>
        <v>4.2359280064198099</v>
      </c>
      <c r="N40" s="5">
        <f t="shared" si="11"/>
        <v>3.7948632329377139</v>
      </c>
      <c r="O40" s="5">
        <f t="shared" si="11"/>
        <v>0.87678833059293593</v>
      </c>
      <c r="P40" s="5">
        <f t="shared" si="11"/>
        <v>1.4487911337296584</v>
      </c>
      <c r="Q40" s="5">
        <f t="shared" si="11"/>
        <v>3.0138506188711105</v>
      </c>
      <c r="R40" s="5">
        <f>AVERAGE(R34:R37)</f>
        <v>3.1445617808837882</v>
      </c>
      <c r="T40" s="10">
        <f t="shared" si="9"/>
        <v>3.0532491291455384</v>
      </c>
      <c r="U40" s="10">
        <f t="shared" si="10"/>
        <v>0.54613059515251738</v>
      </c>
      <c r="W40" s="5"/>
    </row>
    <row r="41" spans="1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23" x14ac:dyDescent="0.25">
      <c r="B44" s="8" t="s">
        <v>0</v>
      </c>
      <c r="C44" s="8"/>
      <c r="D44" s="8" t="s">
        <v>55</v>
      </c>
      <c r="E44" s="8"/>
      <c r="F44" s="8" t="s">
        <v>56</v>
      </c>
      <c r="G44" s="8"/>
      <c r="H44" s="8" t="s">
        <v>57</v>
      </c>
      <c r="I44" s="1"/>
      <c r="J44" s="1"/>
      <c r="K44" s="1"/>
      <c r="L44" s="1"/>
      <c r="M44" s="1"/>
    </row>
    <row r="45" spans="1:23" x14ac:dyDescent="0.25">
      <c r="A45" s="9" t="s">
        <v>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8" t="s">
        <v>61</v>
      </c>
      <c r="I45" s="2"/>
      <c r="J45" s="2"/>
      <c r="K45" s="2"/>
      <c r="L45" s="1"/>
      <c r="M45" s="1"/>
    </row>
    <row r="46" spans="1:23" x14ac:dyDescent="0.25">
      <c r="A46" s="9" t="s">
        <v>41</v>
      </c>
      <c r="B46" s="7">
        <v>9.4501423888758911</v>
      </c>
      <c r="C46" s="7">
        <v>1.5427212798046037</v>
      </c>
      <c r="D46" s="7">
        <v>3.9285766416487711</v>
      </c>
      <c r="E46" s="7">
        <v>0.88766670432818395</v>
      </c>
      <c r="F46" s="7">
        <v>2.1705702402061222</v>
      </c>
      <c r="G46" s="7">
        <v>0.55710985443748451</v>
      </c>
      <c r="H46" s="8" t="s">
        <v>58</v>
      </c>
      <c r="I46" s="1" t="s">
        <v>59</v>
      </c>
      <c r="J46" s="1"/>
      <c r="K46" s="1"/>
      <c r="L46" s="1"/>
      <c r="M46" s="1"/>
    </row>
    <row r="47" spans="1:23" x14ac:dyDescent="0.25">
      <c r="A47" s="9" t="s">
        <v>42</v>
      </c>
      <c r="B47" s="7">
        <v>14.253592818552031</v>
      </c>
      <c r="C47" s="7">
        <v>1.3610917032753249</v>
      </c>
      <c r="D47" s="7">
        <v>7.4942466094365203</v>
      </c>
      <c r="E47" s="7">
        <v>0.80504135537753896</v>
      </c>
      <c r="F47" s="7">
        <v>3.0532491291455384</v>
      </c>
      <c r="G47" s="7">
        <v>0.54613059515251738</v>
      </c>
      <c r="H47" s="8" t="s">
        <v>62</v>
      </c>
      <c r="I47" s="1" t="s">
        <v>63</v>
      </c>
      <c r="J47" s="1"/>
      <c r="K47" s="1"/>
      <c r="L47" s="1"/>
      <c r="M47" s="1"/>
    </row>
    <row r="48" spans="1:2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6EB7-BABA-4A6B-89D3-D5E9EA899F5F}">
  <dimension ref="A1:AE61"/>
  <sheetViews>
    <sheetView topLeftCell="A16" workbookViewId="0">
      <selection activeCell="L40" sqref="L40:R40"/>
    </sheetView>
  </sheetViews>
  <sheetFormatPr defaultRowHeight="15" x14ac:dyDescent="0.25"/>
  <cols>
    <col min="1" max="1" width="15.28515625" customWidth="1"/>
  </cols>
  <sheetData>
    <row r="1" spans="1:31" x14ac:dyDescent="0.25">
      <c r="B1" s="8"/>
      <c r="C1" s="8"/>
      <c r="D1" s="8"/>
      <c r="E1" s="8"/>
      <c r="F1" s="8"/>
      <c r="G1" s="8"/>
      <c r="H1" s="8"/>
      <c r="X1" s="1"/>
      <c r="Y1" s="1"/>
      <c r="Z1" s="1"/>
      <c r="AA1" s="1"/>
      <c r="AB1" s="1"/>
      <c r="AC1" s="8"/>
      <c r="AD1" s="8"/>
      <c r="AE1" s="8"/>
    </row>
    <row r="2" spans="1:31" x14ac:dyDescent="0.25">
      <c r="A2" s="4" t="s">
        <v>47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9">
        <v>-30</v>
      </c>
      <c r="B3" s="5">
        <v>14.762779462468178</v>
      </c>
      <c r="C3" s="5">
        <v>19.083849112783771</v>
      </c>
      <c r="D3" s="5">
        <v>16.988425624661112</v>
      </c>
      <c r="E3" s="5">
        <v>15.419559939278809</v>
      </c>
      <c r="F3" s="5">
        <v>14.833251719408265</v>
      </c>
      <c r="G3" s="5">
        <v>15.31517851091921</v>
      </c>
      <c r="H3" s="5">
        <v>15.079295044996622</v>
      </c>
      <c r="J3" s="6"/>
      <c r="K3" s="6"/>
      <c r="X3" s="1"/>
      <c r="Y3" s="8"/>
      <c r="Z3" s="8"/>
      <c r="AA3" s="8"/>
      <c r="AB3" s="8"/>
      <c r="AC3" s="8"/>
      <c r="AD3" s="8"/>
      <c r="AE3" s="8"/>
    </row>
    <row r="4" spans="1:31" x14ac:dyDescent="0.25">
      <c r="A4" s="9">
        <v>-20</v>
      </c>
      <c r="B4" s="5">
        <v>14.781268111742206</v>
      </c>
      <c r="C4" s="5">
        <v>16.78554499887802</v>
      </c>
      <c r="D4" s="5">
        <v>17.391673093546636</v>
      </c>
      <c r="E4" s="5">
        <v>16.039828141623467</v>
      </c>
      <c r="F4" s="5">
        <v>14.010785029224857</v>
      </c>
      <c r="G4" s="5">
        <v>16.782355580541399</v>
      </c>
      <c r="H4" s="5">
        <v>14.319684419812431</v>
      </c>
      <c r="J4" s="6"/>
      <c r="K4" s="6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9">
        <v>-10</v>
      </c>
      <c r="B5" s="5">
        <v>13.319717451488087</v>
      </c>
      <c r="C5" s="5">
        <v>20.163385998676649</v>
      </c>
      <c r="D5" s="5">
        <v>16.586323936649904</v>
      </c>
      <c r="E5" s="5">
        <v>15.849109033535285</v>
      </c>
      <c r="F5" s="5">
        <v>14.266620752216845</v>
      </c>
      <c r="G5" s="5">
        <v>15.451911334673424</v>
      </c>
      <c r="H5" s="5">
        <v>14.721036592214178</v>
      </c>
      <c r="J5" s="6"/>
      <c r="K5" s="6"/>
      <c r="X5" s="1"/>
      <c r="Y5" s="5"/>
      <c r="Z5" s="5"/>
      <c r="AA5" s="5"/>
      <c r="AB5" s="5"/>
      <c r="AC5" s="5"/>
      <c r="AD5" s="5"/>
      <c r="AE5" s="5"/>
    </row>
    <row r="6" spans="1:31" x14ac:dyDescent="0.25">
      <c r="A6" s="9">
        <v>0</v>
      </c>
      <c r="B6" s="5">
        <v>12.22034620218118</v>
      </c>
      <c r="C6" s="5">
        <v>17.562551692542051</v>
      </c>
      <c r="D6" s="5">
        <v>16.677679367276209</v>
      </c>
      <c r="E6" s="5">
        <v>15.84977554591798</v>
      </c>
      <c r="F6" s="5">
        <v>14.860334138516912</v>
      </c>
      <c r="G6" s="5">
        <v>15.676554327713522</v>
      </c>
      <c r="H6" s="5">
        <v>15.097972248633033</v>
      </c>
      <c r="J6" s="6"/>
      <c r="K6" s="6"/>
      <c r="X6" s="1"/>
      <c r="Y6" s="5"/>
      <c r="Z6" s="5"/>
      <c r="AA6" s="5"/>
      <c r="AB6" s="5"/>
      <c r="AC6" s="5"/>
      <c r="AD6" s="5"/>
      <c r="AE6" s="5"/>
    </row>
    <row r="7" spans="1:31" x14ac:dyDescent="0.25">
      <c r="A7" s="9">
        <v>60</v>
      </c>
      <c r="B7" s="5">
        <v>78.951987007376246</v>
      </c>
      <c r="C7" s="5">
        <v>22.068196315598705</v>
      </c>
      <c r="D7" s="5">
        <v>29.937039034789539</v>
      </c>
      <c r="E7" s="5">
        <v>54.842264431010783</v>
      </c>
      <c r="F7" s="5">
        <v>60.827443096124256</v>
      </c>
      <c r="G7" s="5">
        <v>28.804372256163393</v>
      </c>
      <c r="H7" s="5">
        <v>28.085092748857715</v>
      </c>
      <c r="J7" s="6"/>
      <c r="K7" s="6"/>
      <c r="X7" s="1"/>
      <c r="Y7" s="5"/>
      <c r="Z7" s="5"/>
      <c r="AA7" s="5"/>
      <c r="AB7" s="5"/>
      <c r="AC7" s="5"/>
      <c r="AD7" s="5"/>
      <c r="AE7" s="5"/>
    </row>
    <row r="8" spans="1:31" x14ac:dyDescent="0.25">
      <c r="A8" s="9">
        <v>90</v>
      </c>
      <c r="B8" s="5">
        <v>75.196317486215889</v>
      </c>
      <c r="C8" s="5">
        <v>48.479400418756029</v>
      </c>
      <c r="D8" s="5">
        <v>77.542218211231983</v>
      </c>
      <c r="E8" s="5">
        <v>80.705758730435207</v>
      </c>
      <c r="F8" s="5">
        <v>59.72981854434974</v>
      </c>
      <c r="G8" s="5">
        <v>24.599833732505651</v>
      </c>
      <c r="H8" s="5">
        <v>33.126108838761994</v>
      </c>
      <c r="J8" s="6"/>
      <c r="K8" s="6"/>
      <c r="X8" s="1"/>
      <c r="Y8" s="5"/>
      <c r="Z8" s="5"/>
      <c r="AA8" s="5"/>
      <c r="AB8" s="5"/>
      <c r="AC8" s="5"/>
      <c r="AD8" s="5"/>
      <c r="AE8" s="5"/>
    </row>
    <row r="9" spans="1:31" x14ac:dyDescent="0.25">
      <c r="A9" s="9">
        <v>100</v>
      </c>
      <c r="B9" s="5">
        <v>84.37511440566206</v>
      </c>
      <c r="C9" s="5">
        <v>64.759077338581875</v>
      </c>
      <c r="D9" s="5">
        <v>84.838425856673808</v>
      </c>
      <c r="E9" s="5">
        <v>89.230716074903128</v>
      </c>
      <c r="F9" s="5">
        <v>62.927754130753648</v>
      </c>
      <c r="G9" s="5">
        <v>24.144650140441431</v>
      </c>
      <c r="H9" s="5">
        <v>31.543328917505352</v>
      </c>
      <c r="J9" s="6"/>
      <c r="K9" s="6"/>
      <c r="X9" s="1"/>
      <c r="Y9" s="5"/>
      <c r="Z9" s="5"/>
      <c r="AA9" s="5"/>
      <c r="AB9" s="5"/>
      <c r="AC9" s="5"/>
      <c r="AD9" s="5"/>
      <c r="AE9" s="5"/>
    </row>
    <row r="10" spans="1:31" x14ac:dyDescent="0.25">
      <c r="A10" s="9">
        <v>110</v>
      </c>
      <c r="B10" s="5">
        <v>93.801327711607968</v>
      </c>
      <c r="C10" s="5">
        <v>49.267780952556294</v>
      </c>
      <c r="D10" s="5">
        <v>80.37035247771118</v>
      </c>
      <c r="E10" s="5">
        <v>98.694679264510199</v>
      </c>
      <c r="F10" s="5">
        <v>73.866353110732689</v>
      </c>
      <c r="G10" s="5">
        <v>23.419209630046002</v>
      </c>
      <c r="H10" s="5">
        <v>37.987588094661241</v>
      </c>
      <c r="J10" s="6"/>
      <c r="K10" s="6"/>
      <c r="X10" s="1"/>
      <c r="Y10" s="5"/>
      <c r="Z10" s="5"/>
      <c r="AA10" s="5"/>
      <c r="AB10" s="5"/>
      <c r="AC10" s="5"/>
      <c r="AD10" s="5"/>
      <c r="AE10" s="5"/>
    </row>
    <row r="11" spans="1:31" x14ac:dyDescent="0.25">
      <c r="A11" s="9">
        <v>120</v>
      </c>
      <c r="B11" s="5">
        <v>96.211266479471362</v>
      </c>
      <c r="C11" s="5">
        <v>37.352599167233386</v>
      </c>
      <c r="D11" s="5">
        <v>68.612923899926756</v>
      </c>
      <c r="E11" s="5">
        <v>87.613132318574358</v>
      </c>
      <c r="F11" s="5">
        <v>71.665219188601043</v>
      </c>
      <c r="G11" s="5">
        <v>30.7271778934522</v>
      </c>
      <c r="H11" s="5">
        <v>49.85233249299668</v>
      </c>
      <c r="J11" s="6"/>
      <c r="K11" s="6"/>
      <c r="X11" s="1"/>
      <c r="Y11" s="5"/>
      <c r="Z11" s="5"/>
      <c r="AA11" s="5"/>
      <c r="AB11" s="5"/>
      <c r="AC11" s="5"/>
      <c r="AD11" s="5"/>
      <c r="AE11" s="5"/>
    </row>
    <row r="12" spans="1:31" x14ac:dyDescent="0.25">
      <c r="A12" s="9">
        <v>180</v>
      </c>
      <c r="B12" s="5">
        <v>110.53816876323283</v>
      </c>
      <c r="C12" s="5">
        <v>43.088952798323071</v>
      </c>
      <c r="D12" s="5">
        <v>96.077320262714437</v>
      </c>
      <c r="E12" s="5">
        <v>91.594003771087102</v>
      </c>
      <c r="F12" s="5">
        <v>96.030369970496523</v>
      </c>
      <c r="G12" s="5">
        <v>59.481447545593973</v>
      </c>
      <c r="H12" s="5">
        <v>42.555723393177793</v>
      </c>
      <c r="J12" s="6"/>
      <c r="K12" s="6"/>
      <c r="X12" s="1"/>
      <c r="Y12" s="5"/>
      <c r="Z12" s="5"/>
      <c r="AA12" s="5"/>
      <c r="AB12" s="5"/>
      <c r="AC12" s="5"/>
      <c r="AD12" s="5"/>
      <c r="AE12" s="5"/>
    </row>
    <row r="13" spans="1:31" x14ac:dyDescent="0.25">
      <c r="A13" s="9">
        <v>210</v>
      </c>
      <c r="B13" s="5">
        <v>106.40047574934556</v>
      </c>
      <c r="C13" s="5">
        <v>55.908294312248422</v>
      </c>
      <c r="D13" s="5">
        <v>83.783015820072606</v>
      </c>
      <c r="E13" s="5">
        <v>93.770744893849113</v>
      </c>
      <c r="F13" s="5">
        <v>111.42157521629052</v>
      </c>
      <c r="G13" s="5">
        <v>75.836666004131615</v>
      </c>
      <c r="H13" s="5">
        <v>52.466282884619979</v>
      </c>
      <c r="J13" s="6"/>
      <c r="K13" s="6"/>
      <c r="X13" s="1"/>
      <c r="Y13" s="5"/>
      <c r="Z13" s="5"/>
      <c r="AA13" s="5"/>
      <c r="AB13" s="5"/>
      <c r="AC13" s="5"/>
      <c r="AD13" s="5"/>
      <c r="AE13" s="5"/>
    </row>
    <row r="14" spans="1:31" x14ac:dyDescent="0.25">
      <c r="A14" s="9">
        <v>220</v>
      </c>
      <c r="B14" s="5">
        <v>109.83049082724861</v>
      </c>
      <c r="C14" s="5">
        <v>74.799356246072264</v>
      </c>
      <c r="D14" s="5">
        <v>85.573832584647917</v>
      </c>
      <c r="E14" s="5">
        <v>91.826438466922454</v>
      </c>
      <c r="F14" s="5">
        <v>117.37054995032381</v>
      </c>
      <c r="G14" s="5">
        <v>80.379231535751558</v>
      </c>
      <c r="H14" s="5">
        <v>66.963757534690487</v>
      </c>
      <c r="J14" s="6"/>
      <c r="K14" s="6"/>
      <c r="X14" s="1"/>
      <c r="Y14" s="5"/>
      <c r="Z14" s="5"/>
      <c r="AA14" s="5"/>
      <c r="AB14" s="5"/>
      <c r="AC14" s="5"/>
      <c r="AD14" s="5"/>
      <c r="AE14" s="5"/>
    </row>
    <row r="15" spans="1:31" x14ac:dyDescent="0.25">
      <c r="A15" s="9">
        <v>230</v>
      </c>
      <c r="B15" s="5">
        <v>108.0511886555461</v>
      </c>
      <c r="C15" s="5">
        <v>76.190336715544177</v>
      </c>
      <c r="D15" s="5">
        <v>82.915286667407912</v>
      </c>
      <c r="E15" s="5">
        <v>88.396908384659426</v>
      </c>
      <c r="F15" s="5">
        <v>112.90317132951408</v>
      </c>
      <c r="G15" s="5">
        <v>76.17024412433264</v>
      </c>
      <c r="H15" s="5">
        <v>57.372222875579574</v>
      </c>
      <c r="J15" s="6"/>
      <c r="K15" s="6"/>
      <c r="X15" s="1"/>
      <c r="Y15" s="5"/>
      <c r="Z15" s="5"/>
      <c r="AA15" s="5"/>
      <c r="AB15" s="5"/>
      <c r="AC15" s="5"/>
      <c r="AD15" s="5"/>
      <c r="AE15" s="5"/>
    </row>
    <row r="16" spans="1:31" x14ac:dyDescent="0.25">
      <c r="A16" s="9">
        <v>240</v>
      </c>
      <c r="B16" s="5">
        <v>107.21644523891784</v>
      </c>
      <c r="C16" s="5">
        <v>84.759562038522276</v>
      </c>
      <c r="D16" s="5">
        <v>99.738668165011248</v>
      </c>
      <c r="E16" s="5">
        <v>95.405714667254401</v>
      </c>
      <c r="F16" s="5">
        <v>114.30291508280916</v>
      </c>
      <c r="G16" s="5">
        <v>78.463341627070875</v>
      </c>
      <c r="H16" s="5">
        <v>56.009847186581489</v>
      </c>
      <c r="J16" s="6"/>
      <c r="K16" s="6"/>
      <c r="X16" s="1"/>
      <c r="Y16" s="5"/>
      <c r="Z16" s="5"/>
      <c r="AA16" s="5"/>
      <c r="AB16" s="5"/>
      <c r="AC16" s="5"/>
      <c r="AD16" s="5"/>
      <c r="AE16" s="5"/>
    </row>
    <row r="17" spans="1:31" x14ac:dyDescent="0.25">
      <c r="A17" s="9" t="s">
        <v>9</v>
      </c>
      <c r="B17" s="5">
        <f>AVERAGE(B3:B6)</f>
        <v>13.771027806969911</v>
      </c>
      <c r="C17" s="5">
        <f t="shared" ref="C17:H17" si="0">AVERAGE(C3:C6)</f>
        <v>18.39883295072012</v>
      </c>
      <c r="D17" s="5">
        <f t="shared" si="0"/>
        <v>16.911025505533466</v>
      </c>
      <c r="E17" s="5">
        <f t="shared" si="0"/>
        <v>15.789568165088884</v>
      </c>
      <c r="F17" s="5">
        <f t="shared" si="0"/>
        <v>14.49274790984172</v>
      </c>
      <c r="G17" s="5">
        <f t="shared" si="0"/>
        <v>15.80649993846189</v>
      </c>
      <c r="H17" s="5">
        <f t="shared" si="0"/>
        <v>14.804497076414066</v>
      </c>
      <c r="J17" s="6">
        <f t="shared" ref="J17:J19" si="1">AVERAGE(B17:I17)</f>
        <v>15.710599907575723</v>
      </c>
      <c r="K17" s="6">
        <f t="shared" ref="K17:K19" si="2">STDEV(B17:I17)/SQRT(COUNTA(B17:I17))</f>
        <v>0.59259672858362356</v>
      </c>
      <c r="R17" s="5"/>
      <c r="X17" s="1"/>
      <c r="Y17" s="5"/>
      <c r="Z17" s="5"/>
      <c r="AA17" s="5"/>
      <c r="AB17" s="5"/>
      <c r="AC17" s="5"/>
      <c r="AD17" s="5"/>
      <c r="AE17" s="5"/>
    </row>
    <row r="18" spans="1:31" x14ac:dyDescent="0.25">
      <c r="A18" s="9" t="s">
        <v>41</v>
      </c>
      <c r="B18" s="5">
        <f>AVERAGE(B8:B11)</f>
        <v>87.39600652073932</v>
      </c>
      <c r="C18" s="5">
        <f t="shared" ref="C18:H18" si="3">AVERAGE(C8:C11)</f>
        <v>49.964714469281901</v>
      </c>
      <c r="D18" s="5">
        <f t="shared" si="3"/>
        <v>77.840980111385932</v>
      </c>
      <c r="E18" s="5">
        <f t="shared" si="3"/>
        <v>89.061071597105723</v>
      </c>
      <c r="F18" s="5">
        <f t="shared" si="3"/>
        <v>67.047286243609278</v>
      </c>
      <c r="G18" s="5">
        <f t="shared" si="3"/>
        <v>25.722717849111319</v>
      </c>
      <c r="H18" s="5">
        <f t="shared" si="3"/>
        <v>38.127339585981318</v>
      </c>
      <c r="J18" s="6">
        <f t="shared" si="1"/>
        <v>62.165730911030678</v>
      </c>
      <c r="K18" s="6">
        <f t="shared" si="2"/>
        <v>9.3659355400040081</v>
      </c>
      <c r="R18" s="5"/>
      <c r="X18" s="1"/>
      <c r="Y18" s="5"/>
      <c r="Z18" s="5"/>
      <c r="AA18" s="5"/>
      <c r="AB18" s="5"/>
      <c r="AC18" s="5"/>
      <c r="AD18" s="5"/>
      <c r="AE18" s="5"/>
    </row>
    <row r="19" spans="1:31" x14ac:dyDescent="0.25">
      <c r="A19" s="9" t="s">
        <v>42</v>
      </c>
      <c r="B19" s="5">
        <f>AVERAGE(B13:B16)</f>
        <v>107.87465011776453</v>
      </c>
      <c r="C19" s="5">
        <f t="shared" ref="C19:H19" si="4">AVERAGE(C13:C16)</f>
        <v>72.914387328096794</v>
      </c>
      <c r="D19" s="5">
        <f t="shared" si="4"/>
        <v>88.002700809284917</v>
      </c>
      <c r="E19" s="5">
        <f t="shared" si="4"/>
        <v>92.349951603171348</v>
      </c>
      <c r="F19" s="5">
        <f t="shared" si="4"/>
        <v>113.99955289473439</v>
      </c>
      <c r="G19" s="5">
        <f t="shared" si="4"/>
        <v>77.712370822821669</v>
      </c>
      <c r="H19" s="5">
        <f t="shared" si="4"/>
        <v>58.203027620367884</v>
      </c>
      <c r="J19" s="6">
        <f t="shared" si="1"/>
        <v>87.293805885177349</v>
      </c>
      <c r="K19" s="6">
        <f t="shared" si="2"/>
        <v>7.4124736731977219</v>
      </c>
      <c r="R19" s="5"/>
    </row>
    <row r="23" spans="1:31" x14ac:dyDescent="0.25"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28</v>
      </c>
      <c r="H23" s="1"/>
      <c r="I23" s="1"/>
      <c r="J23" s="1"/>
      <c r="K23" s="1"/>
      <c r="L23" s="1" t="s">
        <v>30</v>
      </c>
      <c r="M23" s="1" t="s">
        <v>31</v>
      </c>
      <c r="N23" s="1" t="s">
        <v>32</v>
      </c>
      <c r="O23" s="1" t="s">
        <v>33</v>
      </c>
      <c r="P23" s="1" t="s">
        <v>29</v>
      </c>
      <c r="Q23" s="1" t="s">
        <v>34</v>
      </c>
      <c r="R23" s="1" t="s">
        <v>53</v>
      </c>
      <c r="T23" s="8" t="s">
        <v>39</v>
      </c>
      <c r="U23" s="8" t="s">
        <v>40</v>
      </c>
    </row>
    <row r="24" spans="1:31" x14ac:dyDescent="0.25">
      <c r="A24" s="9">
        <v>-30</v>
      </c>
      <c r="B24" s="5">
        <v>15.622906340767726</v>
      </c>
      <c r="C24" s="5">
        <v>13.794406589134013</v>
      </c>
      <c r="D24" s="5">
        <v>11.645699246958667</v>
      </c>
      <c r="E24" s="5">
        <v>13.516540746694101</v>
      </c>
      <c r="F24" s="5">
        <v>10.093793088878284</v>
      </c>
      <c r="G24" s="5">
        <v>16.070919424552002</v>
      </c>
      <c r="H24" s="5"/>
      <c r="I24" s="5"/>
      <c r="L24" s="5">
        <v>15.854023348657993</v>
      </c>
      <c r="M24" s="5">
        <v>10.742262734794576</v>
      </c>
      <c r="N24" s="5">
        <v>15.632677767549056</v>
      </c>
      <c r="O24" s="5">
        <v>13.809426287180067</v>
      </c>
      <c r="P24" s="5">
        <v>9.7087814511504344</v>
      </c>
      <c r="Q24" s="5">
        <v>15.231069136863045</v>
      </c>
      <c r="R24" s="5">
        <v>16.870544725650678</v>
      </c>
      <c r="T24" s="10"/>
      <c r="U24" s="10"/>
    </row>
    <row r="25" spans="1:31" x14ac:dyDescent="0.25">
      <c r="A25" s="9">
        <v>-20</v>
      </c>
      <c r="B25" s="5">
        <v>13.804847625174634</v>
      </c>
      <c r="C25" s="5">
        <v>14.218614642209333</v>
      </c>
      <c r="D25" s="5">
        <v>10.291113851581127</v>
      </c>
      <c r="E25" s="5">
        <v>13.385773966796631</v>
      </c>
      <c r="F25" s="5">
        <v>10.528237576622049</v>
      </c>
      <c r="G25" s="5">
        <v>16.510356749501394</v>
      </c>
      <c r="H25" s="5"/>
      <c r="I25" s="5"/>
      <c r="L25" s="5">
        <v>15.677057887773438</v>
      </c>
      <c r="M25" s="5">
        <v>10.490077871470955</v>
      </c>
      <c r="N25" s="5">
        <v>17.720455428487881</v>
      </c>
      <c r="O25" s="5">
        <v>12.325784862215645</v>
      </c>
      <c r="P25" s="5">
        <v>8.9476825231095987</v>
      </c>
      <c r="Q25" s="5">
        <v>14.506093362479863</v>
      </c>
      <c r="R25" s="5">
        <v>17.38055514699019</v>
      </c>
      <c r="T25" s="10"/>
      <c r="U25" s="10"/>
    </row>
    <row r="26" spans="1:31" x14ac:dyDescent="0.25">
      <c r="A26" s="9">
        <v>-10</v>
      </c>
      <c r="B26" s="5">
        <v>13.804404386441941</v>
      </c>
      <c r="C26" s="5">
        <v>14.202181718589102</v>
      </c>
      <c r="D26" s="5">
        <v>10.041362537571771</v>
      </c>
      <c r="E26" s="5">
        <v>12.094475710233668</v>
      </c>
      <c r="F26" s="5">
        <v>10.720250356263097</v>
      </c>
      <c r="G26" s="5">
        <v>15.683177287700818</v>
      </c>
      <c r="H26" s="5"/>
      <c r="I26" s="5"/>
      <c r="L26" s="5">
        <v>14.8780911152288</v>
      </c>
      <c r="M26" s="5">
        <v>10.124506695030664</v>
      </c>
      <c r="N26" s="5">
        <v>16.399497492516097</v>
      </c>
      <c r="O26" s="5">
        <v>12.566235969409639</v>
      </c>
      <c r="P26" s="5">
        <v>8.9497282019891244</v>
      </c>
      <c r="Q26" s="5">
        <v>15.863650894892089</v>
      </c>
      <c r="R26" s="5">
        <v>17.979192001641646</v>
      </c>
      <c r="T26" s="10"/>
      <c r="U26" s="10"/>
    </row>
    <row r="27" spans="1:31" x14ac:dyDescent="0.25">
      <c r="A27" s="9">
        <v>0</v>
      </c>
      <c r="B27" s="5">
        <v>14.057077763901244</v>
      </c>
      <c r="C27" s="5">
        <v>13.87351728191806</v>
      </c>
      <c r="D27" s="5">
        <v>10.612872155683261</v>
      </c>
      <c r="E27" s="5">
        <v>13.1936127744511</v>
      </c>
      <c r="F27" s="5">
        <v>9.6435851058881656</v>
      </c>
      <c r="G27" s="5">
        <v>16.011219615881451</v>
      </c>
      <c r="H27" s="5"/>
      <c r="I27" s="5"/>
      <c r="L27" s="5">
        <v>15.148893718503796</v>
      </c>
      <c r="M27" s="5">
        <v>10.019640307501673</v>
      </c>
      <c r="N27" s="5">
        <v>16.494817591112273</v>
      </c>
      <c r="O27" s="5">
        <v>12.330034196034617</v>
      </c>
      <c r="P27" s="5">
        <v>9.0330647991370405</v>
      </c>
      <c r="Q27" s="5">
        <v>14.955410007328128</v>
      </c>
      <c r="R27" s="5">
        <v>17.083486059053293</v>
      </c>
      <c r="T27" s="10"/>
      <c r="U27" s="10"/>
    </row>
    <row r="28" spans="1:31" x14ac:dyDescent="0.25">
      <c r="A28" s="9">
        <v>60</v>
      </c>
      <c r="B28" s="5">
        <v>11.295461446077319</v>
      </c>
      <c r="C28" s="5">
        <v>26.656592297177173</v>
      </c>
      <c r="D28" s="5">
        <v>23.789999250924602</v>
      </c>
      <c r="E28" s="5">
        <v>18.025987903198029</v>
      </c>
      <c r="F28" s="5">
        <v>9.7608774052519856</v>
      </c>
      <c r="G28" s="5">
        <v>15.257306205974935</v>
      </c>
      <c r="H28" s="5"/>
      <c r="I28" s="5"/>
      <c r="L28" s="5">
        <v>29.085161308027992</v>
      </c>
      <c r="M28" s="5">
        <v>32.210892101350154</v>
      </c>
      <c r="N28" s="5">
        <v>28.332291999704346</v>
      </c>
      <c r="O28" s="5">
        <v>10.721912387249017</v>
      </c>
      <c r="P28" s="5">
        <v>17.037639815364042</v>
      </c>
      <c r="Q28" s="5">
        <v>20.380766462009198</v>
      </c>
      <c r="R28" s="5">
        <v>20.745469031633384</v>
      </c>
      <c r="T28" s="10"/>
      <c r="U28" s="10"/>
    </row>
    <row r="29" spans="1:31" x14ac:dyDescent="0.25">
      <c r="A29" s="9">
        <v>90</v>
      </c>
      <c r="B29" s="5">
        <v>14.228365881324311</v>
      </c>
      <c r="C29" s="5">
        <v>36.182242049403946</v>
      </c>
      <c r="D29" s="5">
        <v>23.444890127252584</v>
      </c>
      <c r="E29" s="5">
        <v>22.835943021120809</v>
      </c>
      <c r="F29" s="5">
        <v>11.533851306232499</v>
      </c>
      <c r="G29" s="5">
        <v>31.549504006338754</v>
      </c>
      <c r="H29" s="5"/>
      <c r="I29" s="5"/>
      <c r="L29" s="5">
        <v>13.460160532078946</v>
      </c>
      <c r="M29" s="5">
        <v>27.003263623917729</v>
      </c>
      <c r="N29" s="5">
        <v>26.593387292829735</v>
      </c>
      <c r="O29" s="5">
        <v>11.310452536508171</v>
      </c>
      <c r="P29" s="5">
        <v>19.321085039568569</v>
      </c>
      <c r="Q29" s="5">
        <v>27.153025268769685</v>
      </c>
      <c r="R29" s="5">
        <v>18.355744341500206</v>
      </c>
      <c r="T29" s="10"/>
      <c r="U29" s="10"/>
    </row>
    <row r="30" spans="1:31" x14ac:dyDescent="0.25">
      <c r="A30" s="9">
        <v>100</v>
      </c>
      <c r="B30" s="5">
        <v>19.994828795030195</v>
      </c>
      <c r="C30" s="5">
        <v>43.091260172043683</v>
      </c>
      <c r="D30" s="5">
        <v>23.045982845905609</v>
      </c>
      <c r="E30" s="5">
        <v>28.921584048781323</v>
      </c>
      <c r="F30" s="5">
        <v>16.177497163443029</v>
      </c>
      <c r="G30" s="5">
        <v>61.709421403471787</v>
      </c>
      <c r="H30" s="5"/>
      <c r="I30" s="5"/>
      <c r="L30" s="5">
        <v>14.488712477169296</v>
      </c>
      <c r="M30" s="5">
        <v>26.648077863047465</v>
      </c>
      <c r="N30" s="5">
        <v>39.919715779994661</v>
      </c>
      <c r="O30" s="5">
        <v>10.588907593278362</v>
      </c>
      <c r="P30" s="5">
        <v>12.406585954404784</v>
      </c>
      <c r="Q30" s="5">
        <v>25.786156757157958</v>
      </c>
      <c r="R30" s="5">
        <v>18.593800583776027</v>
      </c>
      <c r="T30" s="10"/>
      <c r="U30" s="10"/>
    </row>
    <row r="31" spans="1:31" x14ac:dyDescent="0.25">
      <c r="A31" s="9">
        <v>110</v>
      </c>
      <c r="B31" s="5">
        <v>19.792413571543651</v>
      </c>
      <c r="C31" s="5">
        <v>42.388469433112739</v>
      </c>
      <c r="D31" s="5">
        <v>24.013801130608279</v>
      </c>
      <c r="E31" s="5">
        <v>23.914658199760154</v>
      </c>
      <c r="F31" s="5">
        <v>16.28670978260114</v>
      </c>
      <c r="G31" s="5">
        <v>77.725541441102308</v>
      </c>
      <c r="H31" s="5"/>
      <c r="I31" s="5"/>
      <c r="L31" s="5">
        <v>18.660956686470804</v>
      </c>
      <c r="M31" s="5">
        <v>23.872566095721275</v>
      </c>
      <c r="N31" s="5">
        <v>31.757816737062857</v>
      </c>
      <c r="O31" s="5">
        <v>11.455075903566978</v>
      </c>
      <c r="P31" s="5">
        <v>10.118977562810558</v>
      </c>
      <c r="Q31" s="5">
        <v>30.983585660759335</v>
      </c>
      <c r="R31" s="5">
        <v>18.297237417805803</v>
      </c>
      <c r="T31" s="10"/>
      <c r="U31" s="10"/>
    </row>
    <row r="32" spans="1:31" x14ac:dyDescent="0.25">
      <c r="A32" s="9">
        <v>120</v>
      </c>
      <c r="B32" s="5">
        <v>24.351730922493175</v>
      </c>
      <c r="C32" s="5">
        <v>47.909000551068743</v>
      </c>
      <c r="D32" s="5">
        <v>24.541861048909837</v>
      </c>
      <c r="E32" s="5">
        <v>21.735312536937982</v>
      </c>
      <c r="F32" s="5">
        <v>19.756620095463468</v>
      </c>
      <c r="G32" s="5">
        <v>72.347159654467617</v>
      </c>
      <c r="H32" s="5"/>
      <c r="I32" s="5"/>
      <c r="L32" s="5">
        <v>18.24525501173574</v>
      </c>
      <c r="M32" s="5">
        <v>22.343218717724255</v>
      </c>
      <c r="N32" s="5">
        <v>31.961799595472964</v>
      </c>
      <c r="O32" s="5">
        <v>12.774216989507362</v>
      </c>
      <c r="P32" s="5">
        <v>9.4196264508637793</v>
      </c>
      <c r="Q32" s="5">
        <v>27.626505101689535</v>
      </c>
      <c r="R32" s="5">
        <v>18.601014610118103</v>
      </c>
      <c r="T32" s="10"/>
      <c r="U32" s="10"/>
    </row>
    <row r="33" spans="1:23" x14ac:dyDescent="0.25">
      <c r="A33" s="9">
        <v>180</v>
      </c>
      <c r="B33" s="5">
        <v>42.541657983749033</v>
      </c>
      <c r="C33" s="5">
        <v>62.044892444798258</v>
      </c>
      <c r="D33" s="5">
        <v>27.183172902641331</v>
      </c>
      <c r="E33" s="5">
        <v>28.681815153811673</v>
      </c>
      <c r="F33" s="5">
        <v>38.360193907337951</v>
      </c>
      <c r="G33" s="5">
        <v>77.418705989162746</v>
      </c>
      <c r="H33" s="5"/>
      <c r="I33" s="5"/>
      <c r="L33" s="5">
        <v>53.812745165591863</v>
      </c>
      <c r="M33" s="5">
        <v>26.830271737339995</v>
      </c>
      <c r="N33" s="5">
        <v>26.396511783833059</v>
      </c>
      <c r="O33" s="5">
        <v>14.746757758457759</v>
      </c>
      <c r="P33" s="5">
        <v>11.53711766950711</v>
      </c>
      <c r="Q33" s="5">
        <v>32.388537209030815</v>
      </c>
      <c r="R33" s="5">
        <v>25.300821742811134</v>
      </c>
      <c r="T33" s="10"/>
      <c r="U33" s="10"/>
    </row>
    <row r="34" spans="1:23" x14ac:dyDescent="0.25">
      <c r="A34" s="9">
        <v>210</v>
      </c>
      <c r="B34" s="5">
        <v>46.355925521166249</v>
      </c>
      <c r="C34" s="5">
        <v>54.660892056111479</v>
      </c>
      <c r="D34" s="5">
        <v>35.991041974888098</v>
      </c>
      <c r="E34" s="5">
        <v>37.827318903848621</v>
      </c>
      <c r="F34" s="5">
        <v>43.780635821887664</v>
      </c>
      <c r="G34" s="5">
        <v>89.259656201782022</v>
      </c>
      <c r="H34" s="5"/>
      <c r="I34" s="5"/>
      <c r="L34" s="5">
        <v>35.535744574180342</v>
      </c>
      <c r="M34" s="5">
        <v>27.645178042658291</v>
      </c>
      <c r="N34" s="5">
        <v>25.482909709456983</v>
      </c>
      <c r="O34" s="5">
        <v>14.894941858815297</v>
      </c>
      <c r="P34" s="5">
        <v>14.02574593442788</v>
      </c>
      <c r="Q34" s="5">
        <v>28.907131025983677</v>
      </c>
      <c r="R34" s="5">
        <v>29.54441475194146</v>
      </c>
      <c r="T34" s="10"/>
      <c r="U34" s="10"/>
    </row>
    <row r="35" spans="1:23" x14ac:dyDescent="0.25">
      <c r="A35" s="9">
        <v>220</v>
      </c>
      <c r="B35" s="5">
        <v>49.798532615218711</v>
      </c>
      <c r="C35" s="5">
        <v>53.515840650760062</v>
      </c>
      <c r="D35" s="5">
        <v>38.042117291414101</v>
      </c>
      <c r="E35" s="5">
        <v>38.478153287336646</v>
      </c>
      <c r="F35" s="5">
        <v>43.672767773036639</v>
      </c>
      <c r="G35" s="5">
        <v>93.369817695085288</v>
      </c>
      <c r="H35" s="5"/>
      <c r="I35" s="5"/>
      <c r="L35" s="5">
        <v>36.89171580617198</v>
      </c>
      <c r="M35" s="5">
        <v>28.000619268596132</v>
      </c>
      <c r="N35" s="5">
        <v>32.11506490532075</v>
      </c>
      <c r="O35" s="5">
        <v>15.292104133930465</v>
      </c>
      <c r="P35" s="5">
        <v>16.207201672436558</v>
      </c>
      <c r="Q35" s="5">
        <v>28.685295302547498</v>
      </c>
      <c r="R35" s="5">
        <v>30.415354846745558</v>
      </c>
      <c r="T35" s="10"/>
      <c r="U35" s="10"/>
    </row>
    <row r="36" spans="1:23" x14ac:dyDescent="0.25">
      <c r="A36" s="9">
        <v>230</v>
      </c>
      <c r="B36" s="5">
        <v>47.585345191263649</v>
      </c>
      <c r="C36" s="5">
        <v>55.147601244553925</v>
      </c>
      <c r="D36" s="5">
        <v>34.109044333158238</v>
      </c>
      <c r="E36" s="5">
        <v>50.118860079780028</v>
      </c>
      <c r="F36" s="5">
        <v>44.94436858728745</v>
      </c>
      <c r="G36" s="5">
        <v>85.524554872638305</v>
      </c>
      <c r="H36" s="5"/>
      <c r="I36" s="5"/>
      <c r="L36" s="5">
        <v>36.89171580617198</v>
      </c>
      <c r="M36" s="5">
        <v>28.470435669061118</v>
      </c>
      <c r="N36" s="5">
        <v>31.90018330361023</v>
      </c>
      <c r="O36" s="5">
        <v>15.710209052554537</v>
      </c>
      <c r="P36" s="5">
        <v>16.075933840316388</v>
      </c>
      <c r="Q36" s="5">
        <v>26.148397473331379</v>
      </c>
      <c r="R36" s="5">
        <v>29.23443510775666</v>
      </c>
      <c r="T36" s="10"/>
      <c r="U36" s="10"/>
    </row>
    <row r="37" spans="1:23" x14ac:dyDescent="0.25">
      <c r="A37" s="9">
        <v>240</v>
      </c>
      <c r="B37" s="5">
        <v>46.839261549353857</v>
      </c>
      <c r="C37" s="5">
        <v>57.751505117668081</v>
      </c>
      <c r="D37" s="5">
        <v>35.56330350802115</v>
      </c>
      <c r="E37" s="5">
        <v>49.102501191848809</v>
      </c>
      <c r="F37" s="5">
        <v>49.34239203667309</v>
      </c>
      <c r="G37" s="5">
        <v>90.4917737567541</v>
      </c>
      <c r="H37" s="5"/>
      <c r="I37" s="5"/>
      <c r="L37" s="5">
        <v>36.89171580617198</v>
      </c>
      <c r="M37" s="5">
        <v>33.749315955480142</v>
      </c>
      <c r="N37" s="5">
        <v>32.90542949517674</v>
      </c>
      <c r="O37" s="5">
        <v>15.918644489515151</v>
      </c>
      <c r="P37" s="5">
        <v>15.978820264260227</v>
      </c>
      <c r="Q37" s="5">
        <v>26.742814418972543</v>
      </c>
      <c r="R37" s="5">
        <v>30.451998788745787</v>
      </c>
      <c r="T37" s="10"/>
      <c r="U37" s="10"/>
    </row>
    <row r="38" spans="1:23" x14ac:dyDescent="0.25">
      <c r="A38" s="9" t="s">
        <v>9</v>
      </c>
      <c r="B38" s="5">
        <f>AVERAGE(B24:B27)</f>
        <v>14.322309029071388</v>
      </c>
      <c r="C38" s="5">
        <f t="shared" ref="C38:Q38" si="5">AVERAGE(C24:C27)</f>
        <v>14.022180057962627</v>
      </c>
      <c r="D38" s="5">
        <f t="shared" si="5"/>
        <v>10.647761947948707</v>
      </c>
      <c r="E38" s="5">
        <f t="shared" si="5"/>
        <v>13.047600799543876</v>
      </c>
      <c r="F38" s="5">
        <f t="shared" si="5"/>
        <v>10.246466531912899</v>
      </c>
      <c r="G38" s="5">
        <f t="shared" si="5"/>
        <v>16.068918269408918</v>
      </c>
      <c r="H38" s="5"/>
      <c r="I38" s="6">
        <f>AVERAGE(A38:H38)</f>
        <v>13.059206105974738</v>
      </c>
      <c r="J38" s="6">
        <f>STDEV(A38:H38)/SQRT(COUNTA(A38:H38))</f>
        <v>0.85034138783322721</v>
      </c>
      <c r="K38" s="5"/>
      <c r="L38" s="5">
        <f t="shared" si="5"/>
        <v>15.389516517541008</v>
      </c>
      <c r="M38" s="5">
        <f t="shared" si="5"/>
        <v>10.344121902199467</v>
      </c>
      <c r="N38" s="5">
        <f t="shared" si="5"/>
        <v>16.561862069916327</v>
      </c>
      <c r="O38" s="5">
        <f t="shared" si="5"/>
        <v>12.757870328709991</v>
      </c>
      <c r="P38" s="5">
        <f t="shared" si="5"/>
        <v>9.1598142438465509</v>
      </c>
      <c r="Q38" s="5">
        <f t="shared" si="5"/>
        <v>15.139055850390781</v>
      </c>
      <c r="R38" s="5">
        <f>AVERAGE(R24:R27)</f>
        <v>17.328444483333953</v>
      </c>
      <c r="T38" s="6">
        <f>AVERAGE(L38:S38)</f>
        <v>13.81152648513401</v>
      </c>
      <c r="U38" s="6">
        <f>STDEV(L38:S38)/SQRT(COUNTA(L38:S38))</f>
        <v>1.1847941091623806</v>
      </c>
      <c r="W38" s="5"/>
    </row>
    <row r="39" spans="1:23" x14ac:dyDescent="0.25">
      <c r="A39" s="9" t="s">
        <v>41</v>
      </c>
      <c r="B39" s="5">
        <f>AVERAGE(B29:B32)</f>
        <v>19.591834792597833</v>
      </c>
      <c r="C39" s="5">
        <f t="shared" ref="C39:Q39" si="6">AVERAGE(C29:C32)</f>
        <v>42.39274305140728</v>
      </c>
      <c r="D39" s="5">
        <f t="shared" si="6"/>
        <v>23.761633788169075</v>
      </c>
      <c r="E39" s="5">
        <f t="shared" si="6"/>
        <v>24.351874451650069</v>
      </c>
      <c r="F39" s="5">
        <f t="shared" si="6"/>
        <v>15.938669586935033</v>
      </c>
      <c r="G39" s="5">
        <f t="shared" si="6"/>
        <v>60.832906626345114</v>
      </c>
      <c r="H39" s="5"/>
      <c r="I39" s="6">
        <f t="shared" ref="I39:I40" si="7">AVERAGE(A39:H39)</f>
        <v>31.14494371618407</v>
      </c>
      <c r="J39" s="6">
        <f t="shared" ref="J39:J40" si="8">STDEV(A39:H39)/SQRT(COUNTA(A39:H39))</f>
        <v>6.487905860380403</v>
      </c>
      <c r="K39" s="5"/>
      <c r="L39" s="5">
        <f t="shared" si="6"/>
        <v>16.213771176863695</v>
      </c>
      <c r="M39" s="5">
        <f t="shared" si="6"/>
        <v>24.966781575102679</v>
      </c>
      <c r="N39" s="5">
        <f t="shared" si="6"/>
        <v>32.55817985134005</v>
      </c>
      <c r="O39" s="5">
        <f t="shared" si="6"/>
        <v>11.532163255715218</v>
      </c>
      <c r="P39" s="5">
        <f t="shared" si="6"/>
        <v>12.816568751911923</v>
      </c>
      <c r="Q39" s="5">
        <f t="shared" si="6"/>
        <v>27.887318197094128</v>
      </c>
      <c r="R39" s="5">
        <f>AVERAGE(R29:R32)</f>
        <v>18.461949238300033</v>
      </c>
      <c r="T39" s="6">
        <f t="shared" ref="T39:T40" si="9">AVERAGE(L39:S39)</f>
        <v>20.633818863761103</v>
      </c>
      <c r="U39" s="6">
        <f t="shared" ref="U39:U40" si="10">STDEV(L39:S39)/SQRT(COUNTA(L39:S39))</f>
        <v>3.0149689121897238</v>
      </c>
      <c r="W39" s="5"/>
    </row>
    <row r="40" spans="1:23" x14ac:dyDescent="0.25">
      <c r="A40" s="9" t="s">
        <v>42</v>
      </c>
      <c r="B40" s="5">
        <f>AVERAGE(B34:B37)</f>
        <v>47.64476621925062</v>
      </c>
      <c r="C40" s="5">
        <f t="shared" ref="C40:Q40" si="11">AVERAGE(C34:C37)</f>
        <v>55.268959767273387</v>
      </c>
      <c r="D40" s="5">
        <f t="shared" si="11"/>
        <v>35.926376776870399</v>
      </c>
      <c r="E40" s="5">
        <f t="shared" si="11"/>
        <v>43.881708365703524</v>
      </c>
      <c r="F40" s="5">
        <f t="shared" si="11"/>
        <v>45.435041054721211</v>
      </c>
      <c r="G40" s="5">
        <f t="shared" si="11"/>
        <v>89.661450631564918</v>
      </c>
      <c r="H40" s="5"/>
      <c r="I40" s="6">
        <f t="shared" si="7"/>
        <v>52.969717135897348</v>
      </c>
      <c r="J40" s="6">
        <f t="shared" si="8"/>
        <v>7.1907949560705333</v>
      </c>
      <c r="K40" s="5"/>
      <c r="L40" s="5">
        <f t="shared" si="11"/>
        <v>36.552722998174076</v>
      </c>
      <c r="M40" s="5">
        <f t="shared" si="11"/>
        <v>29.466387233948922</v>
      </c>
      <c r="N40" s="5">
        <f t="shared" si="11"/>
        <v>30.600896853391177</v>
      </c>
      <c r="O40" s="5">
        <f t="shared" si="11"/>
        <v>15.453974883703863</v>
      </c>
      <c r="P40" s="5">
        <f t="shared" si="11"/>
        <v>15.571925427860263</v>
      </c>
      <c r="Q40" s="5">
        <f t="shared" si="11"/>
        <v>27.620909555208772</v>
      </c>
      <c r="R40" s="5">
        <f>AVERAGE(R34:R37)</f>
        <v>29.911550873797367</v>
      </c>
      <c r="T40" s="6">
        <f t="shared" si="9"/>
        <v>26.454052546583494</v>
      </c>
      <c r="U40" s="6">
        <f t="shared" si="10"/>
        <v>3.0118491078774601</v>
      </c>
      <c r="W40" s="5"/>
    </row>
    <row r="41" spans="1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23" x14ac:dyDescent="0.25">
      <c r="B44" s="8" t="s">
        <v>0</v>
      </c>
      <c r="C44" s="8"/>
      <c r="D44" s="8" t="s">
        <v>55</v>
      </c>
      <c r="E44" s="8"/>
      <c r="F44" s="8" t="s">
        <v>56</v>
      </c>
      <c r="G44" s="8"/>
      <c r="H44" s="8" t="s">
        <v>57</v>
      </c>
      <c r="I44" s="1"/>
      <c r="J44" s="1"/>
      <c r="K44" s="1"/>
      <c r="L44" s="1"/>
      <c r="M44" s="1"/>
    </row>
    <row r="45" spans="1:23" x14ac:dyDescent="0.25">
      <c r="A45" s="9" t="s">
        <v>9</v>
      </c>
      <c r="B45" s="6">
        <v>15.710599907575723</v>
      </c>
      <c r="C45" s="6">
        <v>0.59259672858362356</v>
      </c>
      <c r="D45" s="6">
        <v>13.059206105974738</v>
      </c>
      <c r="E45" s="6">
        <v>0.85034138783322721</v>
      </c>
      <c r="F45" s="6">
        <v>13.81152648513401</v>
      </c>
      <c r="G45" s="6">
        <v>1.1847941091623806</v>
      </c>
      <c r="H45" s="8">
        <v>0.15</v>
      </c>
      <c r="I45" s="2"/>
      <c r="J45" s="2"/>
      <c r="K45" s="2"/>
      <c r="L45" s="1"/>
      <c r="M45" s="1"/>
    </row>
    <row r="46" spans="1:23" x14ac:dyDescent="0.25">
      <c r="A46" s="9" t="s">
        <v>41</v>
      </c>
      <c r="B46" s="6">
        <v>62.165730911030678</v>
      </c>
      <c r="C46" s="6">
        <v>9.3659355400040081</v>
      </c>
      <c r="D46" s="6">
        <v>31.14494371618407</v>
      </c>
      <c r="E46" s="6">
        <v>6.487905860380403</v>
      </c>
      <c r="F46" s="6">
        <v>20.633818863761103</v>
      </c>
      <c r="G46" s="6">
        <v>3.0149689121897238</v>
      </c>
      <c r="H46" s="8" t="s">
        <v>58</v>
      </c>
      <c r="I46" s="1"/>
      <c r="J46" s="1"/>
      <c r="K46" s="1"/>
      <c r="L46" s="1"/>
      <c r="M46" s="1"/>
    </row>
    <row r="47" spans="1:23" x14ac:dyDescent="0.25">
      <c r="A47" s="9" t="s">
        <v>42</v>
      </c>
      <c r="B47" s="6">
        <v>87.293805885177349</v>
      </c>
      <c r="C47" s="6">
        <v>7.4124736731977219</v>
      </c>
      <c r="D47" s="6">
        <v>52.969717135897348</v>
      </c>
      <c r="E47" s="6">
        <v>7.1907949560705333</v>
      </c>
      <c r="F47" s="6">
        <v>26.454052546583494</v>
      </c>
      <c r="G47" s="6">
        <v>3.0118491078774601</v>
      </c>
      <c r="H47" s="8" t="s">
        <v>58</v>
      </c>
      <c r="I47" s="1" t="s">
        <v>63</v>
      </c>
      <c r="J47" s="1"/>
      <c r="K47" s="1"/>
      <c r="L47" s="1"/>
      <c r="M47" s="1"/>
    </row>
    <row r="48" spans="1:2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1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E6F3-45C8-4DA1-8057-DCDC8071E10B}">
  <dimension ref="A1:AE61"/>
  <sheetViews>
    <sheetView workbookViewId="0">
      <selection activeCell="K28" sqref="K28"/>
    </sheetView>
  </sheetViews>
  <sheetFormatPr defaultRowHeight="15" x14ac:dyDescent="0.25"/>
  <cols>
    <col min="1" max="1" width="15.28515625" customWidth="1"/>
  </cols>
  <sheetData>
    <row r="1" spans="1:31" x14ac:dyDescent="0.25">
      <c r="B1" s="8"/>
      <c r="C1" s="8"/>
      <c r="D1" s="8"/>
      <c r="E1" s="8"/>
      <c r="F1" s="8"/>
      <c r="G1" s="8"/>
      <c r="H1" s="8"/>
      <c r="X1" s="1"/>
      <c r="Y1" s="1"/>
      <c r="Z1" s="1"/>
      <c r="AA1" s="1"/>
      <c r="AB1" s="1"/>
      <c r="AC1" s="8"/>
      <c r="AD1" s="8"/>
      <c r="AE1" s="8"/>
    </row>
    <row r="2" spans="1:31" x14ac:dyDescent="0.25">
      <c r="A2" s="4" t="s">
        <v>54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J2" s="8" t="s">
        <v>39</v>
      </c>
      <c r="K2" s="8" t="s">
        <v>40</v>
      </c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9">
        <v>-30</v>
      </c>
      <c r="B3" s="5">
        <v>14.762779462468178</v>
      </c>
      <c r="C3" s="5">
        <v>19.083849112783771</v>
      </c>
      <c r="D3" s="5">
        <v>16.988425624661112</v>
      </c>
      <c r="E3" s="5">
        <v>15.419559939278809</v>
      </c>
      <c r="F3" s="5">
        <v>14.833251719408265</v>
      </c>
      <c r="G3" s="5">
        <v>15.31517851091921</v>
      </c>
      <c r="H3" s="5">
        <v>15.079295044996622</v>
      </c>
      <c r="J3" s="6"/>
      <c r="K3" s="6"/>
      <c r="X3" s="1"/>
      <c r="Y3" s="8"/>
      <c r="Z3" s="8"/>
      <c r="AA3" s="8"/>
      <c r="AB3" s="8"/>
      <c r="AC3" s="8"/>
      <c r="AD3" s="8"/>
      <c r="AE3" s="8"/>
    </row>
    <row r="4" spans="1:31" x14ac:dyDescent="0.25">
      <c r="A4" s="9">
        <v>-20</v>
      </c>
      <c r="B4" s="5">
        <v>14.781268111742206</v>
      </c>
      <c r="C4" s="5">
        <v>16.78554499887802</v>
      </c>
      <c r="D4" s="5">
        <v>17.391673093546636</v>
      </c>
      <c r="E4" s="5">
        <v>16.039828141623467</v>
      </c>
      <c r="F4" s="5">
        <v>14.010785029224857</v>
      </c>
      <c r="G4" s="5">
        <v>16.782355580541399</v>
      </c>
      <c r="H4" s="5">
        <v>14.319684419812431</v>
      </c>
      <c r="J4" s="6"/>
      <c r="K4" s="6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9">
        <v>-10</v>
      </c>
      <c r="B5" s="5">
        <v>13.319717451488087</v>
      </c>
      <c r="C5" s="5">
        <v>20.163385998676649</v>
      </c>
      <c r="D5" s="5">
        <v>16.586323936649904</v>
      </c>
      <c r="E5" s="5">
        <v>15.849109033535285</v>
      </c>
      <c r="F5" s="5">
        <v>14.266620752216845</v>
      </c>
      <c r="G5" s="5">
        <v>15.451911334673424</v>
      </c>
      <c r="H5" s="5">
        <v>14.721036592214178</v>
      </c>
      <c r="J5" s="6"/>
      <c r="K5" s="6"/>
      <c r="X5" s="1"/>
      <c r="Y5" s="5"/>
      <c r="Z5" s="5"/>
      <c r="AA5" s="5"/>
      <c r="AB5" s="5"/>
      <c r="AC5" s="5"/>
      <c r="AD5" s="5"/>
      <c r="AE5" s="5"/>
    </row>
    <row r="6" spans="1:31" x14ac:dyDescent="0.25">
      <c r="A6" s="9">
        <v>0</v>
      </c>
      <c r="B6" s="5">
        <v>12.22034620218118</v>
      </c>
      <c r="C6" s="5">
        <v>17.562551692542051</v>
      </c>
      <c r="D6" s="5">
        <v>16.677679367276209</v>
      </c>
      <c r="E6" s="5">
        <v>15.84977554591798</v>
      </c>
      <c r="F6" s="5">
        <v>14.860334138516912</v>
      </c>
      <c r="G6" s="5">
        <v>15.676554327713522</v>
      </c>
      <c r="H6" s="5">
        <v>15.097972248633033</v>
      </c>
      <c r="J6" s="6"/>
      <c r="K6" s="6"/>
      <c r="X6" s="1"/>
      <c r="Y6" s="5"/>
      <c r="Z6" s="5"/>
      <c r="AA6" s="5"/>
      <c r="AB6" s="5"/>
      <c r="AC6" s="5"/>
      <c r="AD6" s="5"/>
      <c r="AE6" s="5"/>
    </row>
    <row r="7" spans="1:31" x14ac:dyDescent="0.25">
      <c r="A7" s="9">
        <v>60</v>
      </c>
      <c r="B7" s="5">
        <v>10.887635816496676</v>
      </c>
      <c r="C7" s="5">
        <v>11.188094434159742</v>
      </c>
      <c r="D7" s="5">
        <v>10.87500571481171</v>
      </c>
      <c r="E7" s="5">
        <v>10.192871294397388</v>
      </c>
      <c r="F7" s="5">
        <v>6.1392317008893</v>
      </c>
      <c r="G7" s="5">
        <v>8.968776401403856</v>
      </c>
      <c r="H7" s="5">
        <v>1.2939266495561639</v>
      </c>
      <c r="J7" s="6"/>
      <c r="K7" s="6"/>
      <c r="X7" s="1"/>
      <c r="Y7" s="5"/>
      <c r="Z7" s="5"/>
      <c r="AA7" s="5"/>
      <c r="AB7" s="5"/>
      <c r="AC7" s="5"/>
      <c r="AD7" s="5"/>
      <c r="AE7" s="5"/>
    </row>
    <row r="8" spans="1:31" x14ac:dyDescent="0.25">
      <c r="A8" s="9">
        <v>90</v>
      </c>
      <c r="B8" s="5">
        <v>7.1319662953363094</v>
      </c>
      <c r="C8" s="5">
        <v>15.839094774439141</v>
      </c>
      <c r="D8" s="5">
        <v>12.186675399879423</v>
      </c>
      <c r="E8" s="5">
        <v>10.606211505952183</v>
      </c>
      <c r="F8" s="5">
        <v>5.0416071491147827</v>
      </c>
      <c r="G8" s="5">
        <v>8.731357048698019</v>
      </c>
      <c r="H8" s="5">
        <v>0.97670951960012897</v>
      </c>
      <c r="J8" s="6"/>
      <c r="K8" s="6"/>
      <c r="X8" s="1"/>
      <c r="Y8" s="5"/>
      <c r="Z8" s="5"/>
      <c r="AA8" s="5"/>
      <c r="AB8" s="5"/>
      <c r="AC8" s="5"/>
      <c r="AD8" s="5"/>
      <c r="AE8" s="5"/>
    </row>
    <row r="9" spans="1:31" x14ac:dyDescent="0.25">
      <c r="A9" s="9">
        <v>100</v>
      </c>
      <c r="B9" s="5">
        <v>10.638733948875871</v>
      </c>
      <c r="C9" s="5">
        <v>15.472215815663361</v>
      </c>
      <c r="D9" s="5">
        <v>19.482883045321255</v>
      </c>
      <c r="E9" s="5">
        <v>13.996488639709565</v>
      </c>
      <c r="F9" s="5">
        <v>8.2395427355186897</v>
      </c>
      <c r="G9" s="5">
        <v>9.4096360769057679</v>
      </c>
      <c r="H9" s="5">
        <v>-0.60607040165651127</v>
      </c>
      <c r="J9" s="6"/>
      <c r="K9" s="6"/>
      <c r="X9" s="1"/>
      <c r="Y9" s="5"/>
      <c r="Z9" s="5"/>
      <c r="AA9" s="5"/>
      <c r="AB9" s="5"/>
      <c r="AC9" s="5"/>
      <c r="AD9" s="5"/>
      <c r="AE9" s="5"/>
    </row>
    <row r="10" spans="1:31" x14ac:dyDescent="0.25">
      <c r="A10" s="9">
        <v>110</v>
      </c>
      <c r="B10" s="5">
        <v>8.6074481376903762</v>
      </c>
      <c r="C10" s="5">
        <v>16.627475308239408</v>
      </c>
      <c r="D10" s="5">
        <v>15.014809666358625</v>
      </c>
      <c r="E10" s="5">
        <v>26.139415417513444</v>
      </c>
      <c r="F10" s="5">
        <v>8.2404994364507527</v>
      </c>
      <c r="G10" s="5">
        <v>8.6841955665103381</v>
      </c>
      <c r="H10" s="5">
        <v>0.37279089124186143</v>
      </c>
      <c r="J10" s="6"/>
      <c r="K10" s="6"/>
      <c r="X10" s="1"/>
      <c r="Y10" s="5"/>
      <c r="Z10" s="5"/>
      <c r="AA10" s="5"/>
      <c r="AB10" s="5"/>
      <c r="AC10" s="5"/>
      <c r="AD10" s="5"/>
      <c r="AE10" s="5"/>
    </row>
    <row r="11" spans="1:31" x14ac:dyDescent="0.25">
      <c r="A11" s="9">
        <v>120</v>
      </c>
      <c r="B11" s="5">
        <v>5.4587982249652613</v>
      </c>
      <c r="C11" s="5">
        <v>12.872369933995719</v>
      </c>
      <c r="D11" s="5">
        <v>14.149971557132956</v>
      </c>
      <c r="E11" s="5">
        <v>15.057868471577599</v>
      </c>
      <c r="F11" s="5">
        <v>6.0393655143191092</v>
      </c>
      <c r="G11" s="5">
        <v>8.0579254880127209</v>
      </c>
      <c r="H11" s="5">
        <v>-3.7299997056064234</v>
      </c>
      <c r="J11" s="6"/>
      <c r="K11" s="6"/>
      <c r="X11" s="1"/>
      <c r="Y11" s="5"/>
      <c r="Z11" s="5"/>
      <c r="AA11" s="5"/>
      <c r="AB11" s="5"/>
      <c r="AC11" s="5"/>
      <c r="AD11" s="5"/>
      <c r="AE11" s="5"/>
    </row>
    <row r="12" spans="1:31" x14ac:dyDescent="0.25">
      <c r="A12" s="9">
        <v>180</v>
      </c>
      <c r="B12" s="5">
        <v>8.4416419769134858</v>
      </c>
      <c r="C12" s="5">
        <v>15.888698094725653</v>
      </c>
      <c r="D12" s="5"/>
      <c r="E12" s="5">
        <v>16.248152853051995</v>
      </c>
      <c r="F12" s="5">
        <v>8.5292317381205844</v>
      </c>
      <c r="G12" s="5">
        <v>8.4756296333551564</v>
      </c>
      <c r="H12" s="5">
        <v>-0.31014236570469622</v>
      </c>
      <c r="J12" s="6"/>
      <c r="K12" s="6"/>
      <c r="X12" s="1"/>
      <c r="Y12" s="5"/>
      <c r="Z12" s="5"/>
      <c r="AA12" s="5"/>
      <c r="AB12" s="5"/>
      <c r="AC12" s="5"/>
      <c r="AD12" s="5"/>
      <c r="AE12" s="5"/>
    </row>
    <row r="13" spans="1:31" x14ac:dyDescent="0.25">
      <c r="A13" s="9">
        <v>210</v>
      </c>
      <c r="B13" s="5">
        <v>4.3039489630262189</v>
      </c>
      <c r="C13" s="5">
        <v>12.387886786492569</v>
      </c>
      <c r="D13" s="5">
        <v>12.981177774440665</v>
      </c>
      <c r="E13" s="5">
        <v>15.63430690477569</v>
      </c>
      <c r="F13" s="5">
        <v>2.0451524258205982</v>
      </c>
      <c r="G13" s="5">
        <v>7.8289087878131909</v>
      </c>
      <c r="H13" s="5">
        <v>-9.1533991437735924</v>
      </c>
      <c r="J13" s="6"/>
      <c r="K13" s="6"/>
      <c r="X13" s="1"/>
      <c r="Y13" s="5"/>
      <c r="Z13" s="5"/>
      <c r="AA13" s="5"/>
      <c r="AB13" s="5"/>
      <c r="AC13" s="5"/>
      <c r="AD13" s="5"/>
      <c r="AE13" s="5"/>
    </row>
    <row r="14" spans="1:31" x14ac:dyDescent="0.25">
      <c r="A14" s="9">
        <v>220</v>
      </c>
      <c r="B14" s="5">
        <v>7.7339640409292763</v>
      </c>
      <c r="C14" s="5"/>
      <c r="D14" s="5">
        <v>14.771994539015987</v>
      </c>
      <c r="E14" s="5">
        <v>13.690000477849027</v>
      </c>
      <c r="F14" s="5">
        <v>7.9941271598538943</v>
      </c>
      <c r="G14" s="5">
        <v>12.371474319433137</v>
      </c>
      <c r="H14" s="5">
        <v>5.3440755062969094</v>
      </c>
      <c r="J14" s="6"/>
      <c r="K14" s="6"/>
      <c r="X14" s="1"/>
      <c r="Y14" s="5"/>
      <c r="Z14" s="5"/>
      <c r="AA14" s="5"/>
      <c r="AB14" s="5"/>
      <c r="AC14" s="5"/>
      <c r="AD14" s="5"/>
      <c r="AE14" s="5"/>
    </row>
    <row r="15" spans="1:31" x14ac:dyDescent="0.25">
      <c r="A15" s="9">
        <v>230</v>
      </c>
      <c r="B15" s="5">
        <v>5.9546618692267526</v>
      </c>
      <c r="C15" s="5">
        <v>10.909725426910397</v>
      </c>
      <c r="D15" s="5">
        <v>12.113448621775976</v>
      </c>
      <c r="E15" s="5">
        <v>10.260470395586013</v>
      </c>
      <c r="F15" s="5">
        <v>3.5267485390441657</v>
      </c>
      <c r="G15" s="5">
        <v>8.1624869080142126</v>
      </c>
      <c r="H15" s="5">
        <v>-4.2474591528140024</v>
      </c>
      <c r="J15" s="6"/>
      <c r="K15" s="6"/>
      <c r="X15" s="1"/>
      <c r="Y15" s="5"/>
      <c r="Z15" s="5"/>
      <c r="AA15" s="5"/>
      <c r="AB15" s="5"/>
      <c r="AC15" s="5"/>
      <c r="AD15" s="5"/>
      <c r="AE15" s="5"/>
    </row>
    <row r="16" spans="1:31" x14ac:dyDescent="0.25">
      <c r="A16" s="9">
        <v>240</v>
      </c>
      <c r="B16" s="5">
        <v>5.1199184525984966</v>
      </c>
      <c r="C16" s="5"/>
      <c r="D16" s="5">
        <v>12.597944416541194</v>
      </c>
      <c r="E16" s="5">
        <v>17.269276678180987</v>
      </c>
      <c r="F16" s="5">
        <v>4.9264922923392485</v>
      </c>
      <c r="G16" s="5">
        <v>10.45558441075246</v>
      </c>
      <c r="H16" s="5">
        <v>-5.6098348418120816</v>
      </c>
      <c r="J16" s="6"/>
      <c r="K16" s="6"/>
      <c r="X16" s="1"/>
      <c r="Y16" s="5"/>
      <c r="Z16" s="5"/>
      <c r="AA16" s="5"/>
      <c r="AB16" s="5"/>
      <c r="AC16" s="5"/>
      <c r="AD16" s="5"/>
      <c r="AE16" s="5"/>
    </row>
    <row r="17" spans="1:31" x14ac:dyDescent="0.25">
      <c r="A17" s="9" t="s">
        <v>9</v>
      </c>
      <c r="B17" s="5">
        <f>AVERAGE(B3:B6)</f>
        <v>13.771027806969911</v>
      </c>
      <c r="C17" s="5">
        <f t="shared" ref="C17:H17" si="0">AVERAGE(C3:C6)</f>
        <v>18.39883295072012</v>
      </c>
      <c r="D17" s="5">
        <f t="shared" si="0"/>
        <v>16.911025505533466</v>
      </c>
      <c r="E17" s="5">
        <f t="shared" si="0"/>
        <v>15.789568165088884</v>
      </c>
      <c r="F17" s="5">
        <f t="shared" si="0"/>
        <v>14.49274790984172</v>
      </c>
      <c r="G17" s="5">
        <f t="shared" si="0"/>
        <v>15.80649993846189</v>
      </c>
      <c r="H17" s="5">
        <f t="shared" si="0"/>
        <v>14.804497076414066</v>
      </c>
      <c r="J17" s="7">
        <f t="shared" ref="J17:J19" si="1">AVERAGE(B17:I17)</f>
        <v>15.710599907575723</v>
      </c>
      <c r="K17" s="7">
        <f t="shared" ref="K17:K19" si="2">STDEV(B17:I17)/SQRT(COUNTA(B17:I17))</f>
        <v>0.59259672858362356</v>
      </c>
      <c r="R17" s="5"/>
      <c r="X17" s="1"/>
      <c r="Y17" s="5"/>
      <c r="Z17" s="5"/>
      <c r="AA17" s="5"/>
      <c r="AB17" s="5"/>
      <c r="AC17" s="5"/>
      <c r="AD17" s="5"/>
      <c r="AE17" s="5"/>
    </row>
    <row r="18" spans="1:31" x14ac:dyDescent="0.25">
      <c r="A18" s="9" t="s">
        <v>41</v>
      </c>
      <c r="B18" s="5">
        <f>AVERAGE(B8:B11)</f>
        <v>7.9592366517169539</v>
      </c>
      <c r="C18" s="5">
        <f t="shared" ref="C18:H18" si="3">AVERAGE(C8:C11)</f>
        <v>15.202788958084406</v>
      </c>
      <c r="D18" s="5">
        <f t="shared" si="3"/>
        <v>15.208584917173065</v>
      </c>
      <c r="E18" s="5">
        <f t="shared" si="3"/>
        <v>16.449996008688196</v>
      </c>
      <c r="F18" s="5">
        <f t="shared" si="3"/>
        <v>6.8902537088508335</v>
      </c>
      <c r="G18" s="5">
        <f t="shared" si="3"/>
        <v>8.7207785450317115</v>
      </c>
      <c r="H18" s="5">
        <f t="shared" si="3"/>
        <v>-0.74664242410523607</v>
      </c>
      <c r="J18" s="7">
        <f t="shared" si="1"/>
        <v>9.9549994807771327</v>
      </c>
      <c r="K18" s="7">
        <f t="shared" si="2"/>
        <v>2.3235267269113122</v>
      </c>
      <c r="R18" s="5"/>
      <c r="X18" s="1"/>
      <c r="Y18" s="5"/>
      <c r="Z18" s="5"/>
      <c r="AA18" s="5"/>
      <c r="AB18" s="5"/>
      <c r="AC18" s="5"/>
      <c r="AD18" s="5"/>
      <c r="AE18" s="5"/>
    </row>
    <row r="19" spans="1:31" x14ac:dyDescent="0.25">
      <c r="A19" s="9" t="s">
        <v>42</v>
      </c>
      <c r="B19" s="5">
        <f>AVERAGE(B13:B16)</f>
        <v>5.7781233314451867</v>
      </c>
      <c r="C19" s="5">
        <f t="shared" ref="C19:H19" si="4">AVERAGE(C13:C16)</f>
        <v>11.648806106701482</v>
      </c>
      <c r="D19" s="5">
        <f t="shared" si="4"/>
        <v>13.116141337943457</v>
      </c>
      <c r="E19" s="5">
        <f t="shared" si="4"/>
        <v>14.213513614097929</v>
      </c>
      <c r="F19" s="5">
        <f t="shared" si="4"/>
        <v>4.6231301042644768</v>
      </c>
      <c r="G19" s="5">
        <f t="shared" si="4"/>
        <v>9.7046136065032496</v>
      </c>
      <c r="H19" s="5">
        <f t="shared" si="4"/>
        <v>-3.4166544080256918</v>
      </c>
      <c r="J19" s="7">
        <f t="shared" si="1"/>
        <v>7.9525248132757271</v>
      </c>
      <c r="K19" s="7">
        <f t="shared" si="2"/>
        <v>2.3282241035971736</v>
      </c>
      <c r="R19" s="5"/>
    </row>
    <row r="23" spans="1:31" x14ac:dyDescent="0.25">
      <c r="B23" s="1" t="s">
        <v>23</v>
      </c>
      <c r="C23" s="1" t="s">
        <v>24</v>
      </c>
      <c r="D23" s="1" t="s">
        <v>25</v>
      </c>
      <c r="E23" s="1" t="s">
        <v>26</v>
      </c>
      <c r="F23" s="1" t="s">
        <v>27</v>
      </c>
      <c r="G23" s="1" t="s">
        <v>28</v>
      </c>
      <c r="H23" s="1"/>
      <c r="I23" s="1"/>
      <c r="J23" s="1"/>
      <c r="K23" s="1"/>
      <c r="L23" s="1" t="s">
        <v>30</v>
      </c>
      <c r="M23" s="1" t="s">
        <v>31</v>
      </c>
      <c r="N23" s="1" t="s">
        <v>32</v>
      </c>
      <c r="O23" s="1" t="s">
        <v>33</v>
      </c>
      <c r="P23" s="1" t="s">
        <v>29</v>
      </c>
      <c r="Q23" s="1" t="s">
        <v>34</v>
      </c>
      <c r="R23" s="1" t="s">
        <v>53</v>
      </c>
      <c r="T23" s="8" t="s">
        <v>39</v>
      </c>
      <c r="U23" s="8" t="s">
        <v>40</v>
      </c>
    </row>
    <row r="24" spans="1:31" x14ac:dyDescent="0.25">
      <c r="A24" s="9">
        <v>-30</v>
      </c>
      <c r="B24" s="5">
        <v>15.622906340767726</v>
      </c>
      <c r="C24" s="5">
        <v>13.794406589134013</v>
      </c>
      <c r="D24" s="5">
        <v>11.645699246958667</v>
      </c>
      <c r="E24" s="5">
        <v>13.516540746694101</v>
      </c>
      <c r="F24" s="5">
        <v>10.093793088878284</v>
      </c>
      <c r="G24" s="5">
        <v>16.070919424552002</v>
      </c>
      <c r="H24" s="5"/>
      <c r="I24" s="5"/>
      <c r="L24" s="5">
        <v>15.854023348657993</v>
      </c>
      <c r="M24" s="5">
        <v>10.742262734794576</v>
      </c>
      <c r="N24" s="5">
        <v>15.632677767549056</v>
      </c>
      <c r="O24" s="5">
        <v>13.809426287180067</v>
      </c>
      <c r="P24" s="5">
        <v>9.7087814511504344</v>
      </c>
      <c r="Q24" s="5">
        <v>15.231069136863045</v>
      </c>
      <c r="R24" s="5">
        <v>16.870544725650678</v>
      </c>
      <c r="T24" s="10"/>
      <c r="U24" s="10"/>
    </row>
    <row r="25" spans="1:31" x14ac:dyDescent="0.25">
      <c r="A25" s="9">
        <v>-20</v>
      </c>
      <c r="B25" s="5">
        <v>13.804847625174634</v>
      </c>
      <c r="C25" s="5">
        <v>14.218614642209333</v>
      </c>
      <c r="D25" s="5">
        <v>10.291113851581127</v>
      </c>
      <c r="E25" s="5">
        <v>13.385773966796631</v>
      </c>
      <c r="F25" s="5">
        <v>10.528237576622049</v>
      </c>
      <c r="G25" s="5">
        <v>16.510356749501394</v>
      </c>
      <c r="H25" s="5"/>
      <c r="I25" s="5"/>
      <c r="L25" s="5">
        <v>15.677057887773438</v>
      </c>
      <c r="M25" s="5">
        <v>10.490077871470955</v>
      </c>
      <c r="N25" s="5">
        <v>17.720455428487881</v>
      </c>
      <c r="O25" s="5">
        <v>12.325784862215645</v>
      </c>
      <c r="P25" s="5">
        <v>8.9476825231095987</v>
      </c>
      <c r="Q25" s="5">
        <v>14.506093362479863</v>
      </c>
      <c r="R25" s="5">
        <v>17.38055514699019</v>
      </c>
      <c r="T25" s="10"/>
      <c r="U25" s="10"/>
    </row>
    <row r="26" spans="1:31" x14ac:dyDescent="0.25">
      <c r="A26" s="9">
        <v>-10</v>
      </c>
      <c r="B26" s="5">
        <v>13.804404386441941</v>
      </c>
      <c r="C26" s="5">
        <v>14.202181718589102</v>
      </c>
      <c r="D26" s="5">
        <v>10.041362537571771</v>
      </c>
      <c r="E26" s="5">
        <v>12.094475710233668</v>
      </c>
      <c r="F26" s="5">
        <v>10.720250356263097</v>
      </c>
      <c r="G26" s="5">
        <v>15.683177287700818</v>
      </c>
      <c r="H26" s="5"/>
      <c r="I26" s="5"/>
      <c r="L26" s="5">
        <v>14.8780911152288</v>
      </c>
      <c r="M26" s="5">
        <v>10.124506695030664</v>
      </c>
      <c r="N26" s="5">
        <v>16.399497492516097</v>
      </c>
      <c r="O26" s="5">
        <v>12.566235969409639</v>
      </c>
      <c r="P26" s="5">
        <v>8.9497282019891244</v>
      </c>
      <c r="Q26" s="5">
        <v>15.863650894892089</v>
      </c>
      <c r="R26" s="5">
        <v>17.979192001641646</v>
      </c>
      <c r="T26" s="10"/>
      <c r="U26" s="10"/>
    </row>
    <row r="27" spans="1:31" x14ac:dyDescent="0.25">
      <c r="A27" s="9">
        <v>0</v>
      </c>
      <c r="B27" s="5">
        <v>14.057077763901244</v>
      </c>
      <c r="C27" s="5">
        <v>13.87351728191806</v>
      </c>
      <c r="D27" s="5">
        <v>10.612872155683261</v>
      </c>
      <c r="E27" s="5">
        <v>13.1936127744511</v>
      </c>
      <c r="F27" s="5">
        <v>9.6435851058881656</v>
      </c>
      <c r="G27" s="5">
        <v>16.011219615881451</v>
      </c>
      <c r="H27" s="5"/>
      <c r="I27" s="5"/>
      <c r="L27" s="5">
        <v>15.148893718503796</v>
      </c>
      <c r="M27" s="5">
        <v>10.019640307501673</v>
      </c>
      <c r="N27" s="5">
        <v>16.494817591112273</v>
      </c>
      <c r="O27" s="5">
        <v>12.330034196034617</v>
      </c>
      <c r="P27" s="5">
        <v>9.0330647991370405</v>
      </c>
      <c r="Q27" s="5">
        <v>14.955410007328128</v>
      </c>
      <c r="R27" s="5">
        <v>17.083486059053293</v>
      </c>
      <c r="T27" s="10"/>
      <c r="U27" s="10"/>
    </row>
    <row r="28" spans="1:31" x14ac:dyDescent="0.25">
      <c r="A28" s="9">
        <v>60</v>
      </c>
      <c r="B28" s="5">
        <v>8.5035877299213816</v>
      </c>
      <c r="C28" s="5">
        <v>4.7742474075232177</v>
      </c>
      <c r="D28" s="5">
        <v>6.677317728709097</v>
      </c>
      <c r="E28" s="5">
        <v>7.9234937855276852</v>
      </c>
      <c r="F28" s="5">
        <v>7.0754233735472987</v>
      </c>
      <c r="G28" s="5">
        <v>10.833478779223778</v>
      </c>
      <c r="H28" s="5"/>
      <c r="I28" s="5"/>
      <c r="L28" s="5">
        <v>7.9355861099064651</v>
      </c>
      <c r="M28" s="5">
        <v>4.350276431659216</v>
      </c>
      <c r="N28" s="5">
        <v>8.6128294782421317</v>
      </c>
      <c r="O28" s="5">
        <v>8.2998451756663219</v>
      </c>
      <c r="P28" s="5">
        <v>4.7988747462394015</v>
      </c>
      <c r="Q28" s="5">
        <v>9.8918792862277201</v>
      </c>
      <c r="R28" s="5">
        <v>10.817886455836106</v>
      </c>
      <c r="T28" s="10"/>
      <c r="U28" s="10"/>
    </row>
    <row r="29" spans="1:31" x14ac:dyDescent="0.25">
      <c r="A29" s="9">
        <v>90</v>
      </c>
      <c r="B29" s="5">
        <v>8.6446184490124374</v>
      </c>
      <c r="C29" s="5">
        <v>6.094017826129746</v>
      </c>
      <c r="D29" s="5">
        <v>6.3322086050370787</v>
      </c>
      <c r="E29" s="5">
        <v>7.6822018446152907</v>
      </c>
      <c r="F29" s="5">
        <v>6.1629432428231254</v>
      </c>
      <c r="G29" s="5">
        <v>13.854194299334129</v>
      </c>
      <c r="H29" s="5"/>
      <c r="I29" s="5"/>
      <c r="L29" s="5">
        <v>10.239413039979222</v>
      </c>
      <c r="M29" s="5">
        <v>4.7147710881649809</v>
      </c>
      <c r="N29" s="5">
        <v>9.5938506363967946</v>
      </c>
      <c r="O29" s="5">
        <v>8.8883853249254745</v>
      </c>
      <c r="P29" s="5">
        <v>6.9730452823267477</v>
      </c>
      <c r="Q29" s="5">
        <v>8.7974727111520963</v>
      </c>
      <c r="R29" s="5">
        <v>10.910057409652245</v>
      </c>
      <c r="T29" s="10"/>
      <c r="U29" s="10"/>
    </row>
    <row r="30" spans="1:31" x14ac:dyDescent="0.25">
      <c r="A30" s="9">
        <v>100</v>
      </c>
      <c r="B30" s="5">
        <v>8.82733393040645</v>
      </c>
      <c r="C30" s="5">
        <v>7.5324497263560071</v>
      </c>
      <c r="D30" s="5">
        <v>5.9333013236901042</v>
      </c>
      <c r="E30" s="5">
        <v>8.7165958134406356</v>
      </c>
      <c r="F30" s="5">
        <v>5.4356810366242794</v>
      </c>
      <c r="G30" s="5">
        <v>17.38267058742521</v>
      </c>
      <c r="H30" s="5"/>
      <c r="I30" s="5"/>
      <c r="L30" s="5">
        <v>10.194382487702995</v>
      </c>
      <c r="M30" s="5">
        <v>5.8083373421186444</v>
      </c>
      <c r="N30" s="5">
        <v>11.473824441563542</v>
      </c>
      <c r="O30" s="5">
        <v>8.1668403816956676</v>
      </c>
      <c r="P30" s="5">
        <v>6.9428515485455691</v>
      </c>
      <c r="Q30" s="5">
        <v>7.430604199540368</v>
      </c>
      <c r="R30" s="5">
        <v>11.148113651928066</v>
      </c>
      <c r="T30" s="10"/>
      <c r="U30" s="10"/>
    </row>
    <row r="31" spans="1:31" x14ac:dyDescent="0.25">
      <c r="A31" s="9">
        <v>110</v>
      </c>
      <c r="B31" s="5">
        <v>8.6249187069199049</v>
      </c>
      <c r="C31" s="5">
        <v>6.8296589874250628</v>
      </c>
      <c r="D31" s="5">
        <v>6.9011196083927739</v>
      </c>
      <c r="E31" s="5">
        <v>8.7609170232546383</v>
      </c>
      <c r="F31" s="5">
        <v>5.5448936557823911</v>
      </c>
      <c r="G31" s="5">
        <v>24.639612320088421</v>
      </c>
      <c r="H31" s="5"/>
      <c r="I31" s="5"/>
      <c r="L31" s="5">
        <v>9.5355054588549173</v>
      </c>
      <c r="M31" s="5">
        <v>5.8188871417615475</v>
      </c>
      <c r="N31" s="5">
        <v>9.0917678618189353</v>
      </c>
      <c r="O31" s="5">
        <v>9.033008691984282</v>
      </c>
      <c r="P31" s="5">
        <v>6.0758141024747419</v>
      </c>
      <c r="Q31" s="5">
        <v>10.005811309196378</v>
      </c>
      <c r="R31" s="5">
        <v>10.851550485957841</v>
      </c>
      <c r="T31" s="10"/>
      <c r="U31" s="10"/>
    </row>
    <row r="32" spans="1:31" x14ac:dyDescent="0.25">
      <c r="A32" s="9">
        <v>120</v>
      </c>
      <c r="B32" s="5">
        <v>8.940588009312405</v>
      </c>
      <c r="C32" s="5">
        <v>4.1443107717608276</v>
      </c>
      <c r="D32" s="5">
        <v>7.4291795266943312</v>
      </c>
      <c r="E32" s="5">
        <v>9.1071948898500512</v>
      </c>
      <c r="F32" s="5">
        <v>4.9329138404535957</v>
      </c>
      <c r="G32" s="5">
        <v>28.108885386956057</v>
      </c>
      <c r="H32" s="5"/>
      <c r="I32" s="5"/>
      <c r="L32" s="5">
        <v>10.193386281486427</v>
      </c>
      <c r="M32" s="5">
        <v>5.6268493159096957</v>
      </c>
      <c r="N32" s="5">
        <v>9.2957507202290426</v>
      </c>
      <c r="O32" s="5">
        <v>9.0926748279016643</v>
      </c>
      <c r="P32" s="5">
        <v>6.6877592479341725</v>
      </c>
      <c r="Q32" s="5">
        <v>8.2220638264937982</v>
      </c>
      <c r="R32" s="5">
        <v>11.155327678270142</v>
      </c>
      <c r="T32" s="10"/>
      <c r="U32" s="10"/>
    </row>
    <row r="33" spans="1:23" x14ac:dyDescent="0.25">
      <c r="A33" s="9">
        <v>180</v>
      </c>
      <c r="B33" s="5">
        <v>9.0391733898777797</v>
      </c>
      <c r="C33" s="5">
        <v>7.3390302206633553</v>
      </c>
      <c r="D33" s="5">
        <v>7.2183777933899114</v>
      </c>
      <c r="E33" s="5">
        <v>8.4768269184709872</v>
      </c>
      <c r="F33" s="5">
        <v>6.1347455268817042</v>
      </c>
      <c r="G33" s="5">
        <v>33.180431721651182</v>
      </c>
      <c r="H33" s="5"/>
      <c r="I33" s="5"/>
      <c r="L33" s="5">
        <v>10.869445270928869</v>
      </c>
      <c r="M33" s="5">
        <v>5.6562038283748839</v>
      </c>
      <c r="N33" s="5">
        <v>10.530277571162314</v>
      </c>
      <c r="O33" s="5">
        <v>9.9026233352923683</v>
      </c>
      <c r="P33" s="5">
        <v>5.7455591992963431</v>
      </c>
      <c r="Q33" s="5">
        <v>11.41076285746786</v>
      </c>
      <c r="R33" s="5">
        <v>12.891343523064533</v>
      </c>
      <c r="T33" s="10"/>
      <c r="U33" s="10"/>
    </row>
    <row r="34" spans="1:23" x14ac:dyDescent="0.25">
      <c r="A34" s="9">
        <v>210</v>
      </c>
      <c r="B34" s="5">
        <v>7.269693494983132</v>
      </c>
      <c r="C34" s="5">
        <v>5.4256160543900629</v>
      </c>
      <c r="D34" s="5">
        <v>7.4699061045289232</v>
      </c>
      <c r="E34" s="5">
        <v>10.045460080255166</v>
      </c>
      <c r="F34" s="5">
        <v>6.1842793780220378</v>
      </c>
      <c r="G34" s="5">
        <v>31.749899654017003</v>
      </c>
      <c r="H34" s="5"/>
      <c r="I34" s="5"/>
      <c r="L34" s="5">
        <v>8.6961821400159671</v>
      </c>
      <c r="M34" s="5">
        <v>5.3566855069055421</v>
      </c>
      <c r="N34" s="5">
        <v>7.3500706092618442</v>
      </c>
      <c r="O34" s="5">
        <v>10.050807435649906</v>
      </c>
      <c r="P34" s="5">
        <v>6.5950671424593494</v>
      </c>
      <c r="Q34" s="5">
        <v>11.076022827155164</v>
      </c>
      <c r="R34" s="5">
        <v>12.171145244296222</v>
      </c>
      <c r="T34" s="10"/>
      <c r="U34" s="10"/>
    </row>
    <row r="35" spans="1:23" x14ac:dyDescent="0.25">
      <c r="A35" s="9">
        <v>220</v>
      </c>
      <c r="B35" s="5">
        <v>10.712300589035594</v>
      </c>
      <c r="C35" s="5">
        <v>4.280564649038646</v>
      </c>
      <c r="D35" s="5">
        <v>9.5209814210549251</v>
      </c>
      <c r="E35" s="5">
        <v>9.3829702284460588</v>
      </c>
      <c r="F35" s="5">
        <v>6.0764113291710151</v>
      </c>
      <c r="G35" s="5">
        <v>31.436233720569106</v>
      </c>
      <c r="H35" s="5"/>
      <c r="I35" s="5"/>
      <c r="L35" s="5">
        <v>10.052153372007611</v>
      </c>
      <c r="M35" s="5">
        <v>5.7121267328433838</v>
      </c>
      <c r="N35" s="5">
        <v>11.715620917601221</v>
      </c>
      <c r="O35" s="5">
        <v>10.447969710765074</v>
      </c>
      <c r="P35" s="5">
        <v>8.0116000636477374</v>
      </c>
      <c r="Q35" s="5">
        <v>11.378631462508059</v>
      </c>
      <c r="R35" s="5">
        <v>13.04208533910032</v>
      </c>
      <c r="T35" s="10"/>
      <c r="U35" s="10"/>
    </row>
    <row r="36" spans="1:23" x14ac:dyDescent="0.25">
      <c r="A36" s="9">
        <v>230</v>
      </c>
      <c r="B36" s="5">
        <v>8.4991131650805283</v>
      </c>
      <c r="C36" s="5">
        <v>5.9123252428325088</v>
      </c>
      <c r="D36" s="5">
        <v>5.5879084627990618</v>
      </c>
      <c r="E36" s="5">
        <v>9.7088836090986526</v>
      </c>
      <c r="F36" s="5">
        <v>7.3480121434218262</v>
      </c>
      <c r="G36" s="5">
        <v>23.590970898122119</v>
      </c>
      <c r="H36" s="5"/>
      <c r="I36" s="5"/>
      <c r="L36" s="5">
        <v>10.052153372007611</v>
      </c>
      <c r="M36" s="5">
        <v>6.1819431333083692</v>
      </c>
      <c r="N36" s="5">
        <v>9.2341344283663069</v>
      </c>
      <c r="O36" s="5">
        <v>10.866074629389146</v>
      </c>
      <c r="P36" s="5">
        <v>7.8803322315275679</v>
      </c>
      <c r="Q36" s="5">
        <v>10.415066709659159</v>
      </c>
      <c r="R36" s="5">
        <v>11.861165600111422</v>
      </c>
      <c r="T36" s="10"/>
      <c r="U36" s="10"/>
    </row>
    <row r="37" spans="1:23" x14ac:dyDescent="0.25">
      <c r="A37" s="9">
        <v>240</v>
      </c>
      <c r="B37" s="5">
        <v>7.7530295231707411</v>
      </c>
      <c r="C37" s="5">
        <v>8.5162291159466665</v>
      </c>
      <c r="D37" s="5">
        <v>7.0421676376619757</v>
      </c>
      <c r="E37" s="5">
        <v>13.743771780002609</v>
      </c>
      <c r="F37" s="5">
        <v>11.746035592807464</v>
      </c>
      <c r="G37" s="5">
        <v>28.558189782237907</v>
      </c>
      <c r="H37" s="5"/>
      <c r="I37" s="5"/>
      <c r="L37" s="5">
        <v>10.052153372007611</v>
      </c>
      <c r="M37" s="5">
        <v>7.003124912576844</v>
      </c>
      <c r="N37" s="5">
        <v>10.239380619932817</v>
      </c>
      <c r="O37" s="5">
        <v>11.07451006634976</v>
      </c>
      <c r="P37" s="5">
        <v>7.7832186554714058</v>
      </c>
      <c r="Q37" s="5">
        <v>11.009483655300324</v>
      </c>
      <c r="R37" s="5">
        <v>13.078729281100548</v>
      </c>
      <c r="T37" s="10"/>
      <c r="U37" s="10"/>
    </row>
    <row r="38" spans="1:23" x14ac:dyDescent="0.25">
      <c r="A38" s="9" t="s">
        <v>9</v>
      </c>
      <c r="B38" s="5">
        <f>AVERAGE(B24:B27)</f>
        <v>14.322309029071388</v>
      </c>
      <c r="C38" s="5">
        <f t="shared" ref="C38:Q38" si="5">AVERAGE(C24:C27)</f>
        <v>14.022180057962627</v>
      </c>
      <c r="D38" s="5">
        <f t="shared" si="5"/>
        <v>10.647761947948707</v>
      </c>
      <c r="E38" s="5">
        <f t="shared" si="5"/>
        <v>13.047600799543876</v>
      </c>
      <c r="F38" s="5">
        <f t="shared" si="5"/>
        <v>10.246466531912899</v>
      </c>
      <c r="G38" s="5">
        <f t="shared" si="5"/>
        <v>16.068918269408918</v>
      </c>
      <c r="H38" s="5"/>
      <c r="I38" s="7">
        <f>AVERAGE(A38:H38)</f>
        <v>13.059206105974738</v>
      </c>
      <c r="J38" s="7">
        <f>STDEV(A38:H38)/SQRT(COUNTA(A38:H38))</f>
        <v>0.85034138783322721</v>
      </c>
      <c r="K38" s="5"/>
      <c r="L38" s="5">
        <f t="shared" si="5"/>
        <v>15.389516517541008</v>
      </c>
      <c r="M38" s="5">
        <f t="shared" si="5"/>
        <v>10.344121902199467</v>
      </c>
      <c r="N38" s="5">
        <f t="shared" si="5"/>
        <v>16.561862069916327</v>
      </c>
      <c r="O38" s="5">
        <f t="shared" si="5"/>
        <v>12.757870328709991</v>
      </c>
      <c r="P38" s="5">
        <f t="shared" si="5"/>
        <v>9.1598142438465509</v>
      </c>
      <c r="Q38" s="5">
        <f t="shared" si="5"/>
        <v>15.139055850390781</v>
      </c>
      <c r="R38" s="5">
        <f>AVERAGE(R24:R27)</f>
        <v>17.328444483333953</v>
      </c>
      <c r="T38" s="7">
        <f>AVERAGE(L38:S38)</f>
        <v>13.81152648513401</v>
      </c>
      <c r="U38" s="7">
        <f>STDEV(L38:S38)/SQRT(COUNTA(L38:S38))</f>
        <v>1.1847941091623806</v>
      </c>
      <c r="W38" s="5"/>
    </row>
    <row r="39" spans="1:23" x14ac:dyDescent="0.25">
      <c r="A39" s="9" t="s">
        <v>41</v>
      </c>
      <c r="B39" s="5">
        <f>AVERAGE(B29:B32)</f>
        <v>8.7593647739128002</v>
      </c>
      <c r="C39" s="5">
        <f t="shared" ref="C39:Q39" si="6">AVERAGE(C29:C32)</f>
        <v>6.1501093279179111</v>
      </c>
      <c r="D39" s="5">
        <f t="shared" si="6"/>
        <v>6.6489522659535725</v>
      </c>
      <c r="E39" s="5">
        <f t="shared" si="6"/>
        <v>8.5667273927901544</v>
      </c>
      <c r="F39" s="5">
        <f t="shared" si="6"/>
        <v>5.5191079439208472</v>
      </c>
      <c r="G39" s="5">
        <f t="shared" si="6"/>
        <v>20.996340648450953</v>
      </c>
      <c r="H39" s="5"/>
      <c r="I39" s="7">
        <f t="shared" ref="I39:I40" si="7">AVERAGE(A39:H39)</f>
        <v>9.4401003921577047</v>
      </c>
      <c r="J39" s="7">
        <f t="shared" ref="J39:J40" si="8">STDEV(A39:H39)/SQRT(COUNTA(A39:H39))</f>
        <v>2.1958506394917103</v>
      </c>
      <c r="K39" s="5"/>
      <c r="L39" s="5">
        <f t="shared" si="6"/>
        <v>10.04067181700589</v>
      </c>
      <c r="M39" s="5">
        <f t="shared" si="6"/>
        <v>5.4922112219887165</v>
      </c>
      <c r="N39" s="5">
        <f t="shared" si="6"/>
        <v>9.8637984150020799</v>
      </c>
      <c r="O39" s="5">
        <f t="shared" si="6"/>
        <v>8.7952273066267725</v>
      </c>
      <c r="P39" s="5">
        <f t="shared" si="6"/>
        <v>6.669867545320308</v>
      </c>
      <c r="Q39" s="5">
        <f t="shared" si="6"/>
        <v>8.6139880115956604</v>
      </c>
      <c r="R39" s="5">
        <f>AVERAGE(R29:R32)</f>
        <v>11.016262306452074</v>
      </c>
      <c r="T39" s="7">
        <f t="shared" ref="T39:T40" si="9">AVERAGE(L39:S39)</f>
        <v>8.6417180891416425</v>
      </c>
      <c r="U39" s="7">
        <f t="shared" ref="U39:U40" si="10">STDEV(L39:S39)/SQRT(COUNTA(L39:S39))</f>
        <v>0.73873982477866784</v>
      </c>
      <c r="W39" s="5"/>
    </row>
    <row r="40" spans="1:23" x14ac:dyDescent="0.25">
      <c r="A40" s="9" t="s">
        <v>42</v>
      </c>
      <c r="B40" s="5">
        <f>AVERAGE(B34:B37)</f>
        <v>8.5585341930674979</v>
      </c>
      <c r="C40" s="5">
        <f t="shared" ref="C40:Q40" si="11">AVERAGE(C34:C37)</f>
        <v>6.0336837655519711</v>
      </c>
      <c r="D40" s="5">
        <f t="shared" si="11"/>
        <v>7.4052409065112208</v>
      </c>
      <c r="E40" s="5">
        <f t="shared" si="11"/>
        <v>10.720271424450621</v>
      </c>
      <c r="F40" s="5">
        <f t="shared" si="11"/>
        <v>7.8386846108555854</v>
      </c>
      <c r="G40" s="5">
        <f t="shared" si="11"/>
        <v>28.833823513736533</v>
      </c>
      <c r="H40" s="5"/>
      <c r="I40" s="7">
        <f t="shared" si="7"/>
        <v>11.565039735695573</v>
      </c>
      <c r="J40" s="7">
        <f t="shared" si="8"/>
        <v>3.2502709774259717</v>
      </c>
      <c r="K40" s="5"/>
      <c r="L40" s="5">
        <f t="shared" si="11"/>
        <v>9.7131605640096996</v>
      </c>
      <c r="M40" s="5">
        <f t="shared" si="11"/>
        <v>6.0634700714085348</v>
      </c>
      <c r="N40" s="5">
        <f t="shared" si="11"/>
        <v>9.6348016437905475</v>
      </c>
      <c r="O40" s="5">
        <f t="shared" si="11"/>
        <v>10.609840460538472</v>
      </c>
      <c r="P40" s="5">
        <f t="shared" si="11"/>
        <v>7.5675545232765149</v>
      </c>
      <c r="Q40" s="5">
        <f t="shared" si="11"/>
        <v>10.969801163655676</v>
      </c>
      <c r="R40" s="5">
        <f>AVERAGE(R34:R37)</f>
        <v>12.538281366152129</v>
      </c>
      <c r="T40" s="7">
        <f t="shared" si="9"/>
        <v>9.5852728275473673</v>
      </c>
      <c r="U40" s="7">
        <f t="shared" si="10"/>
        <v>0.81911693395191665</v>
      </c>
      <c r="W40" s="5"/>
    </row>
    <row r="41" spans="1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4" spans="1:23" x14ac:dyDescent="0.25">
      <c r="B44" s="8" t="s">
        <v>0</v>
      </c>
      <c r="C44" s="8"/>
      <c r="D44" s="8" t="s">
        <v>55</v>
      </c>
      <c r="E44" s="8"/>
      <c r="F44" s="8" t="s">
        <v>56</v>
      </c>
      <c r="G44" s="8"/>
      <c r="H44" s="8" t="s">
        <v>57</v>
      </c>
      <c r="I44" s="1"/>
      <c r="J44" s="1"/>
      <c r="K44" s="1"/>
      <c r="L44" s="1"/>
      <c r="M44" s="1"/>
    </row>
    <row r="45" spans="1:23" x14ac:dyDescent="0.25">
      <c r="A45" s="9" t="s">
        <v>9</v>
      </c>
      <c r="B45" s="7">
        <v>15.710599907575723</v>
      </c>
      <c r="C45" s="7">
        <v>0.59259672858362356</v>
      </c>
      <c r="D45" s="7">
        <v>13.059206105974738</v>
      </c>
      <c r="E45" s="7">
        <v>0.85034138783322721</v>
      </c>
      <c r="F45" s="7">
        <v>13.81152648513401</v>
      </c>
      <c r="G45" s="7">
        <v>1.1847941091623806</v>
      </c>
      <c r="H45" s="8">
        <v>0.15</v>
      </c>
      <c r="I45" s="2"/>
      <c r="J45" s="2"/>
      <c r="K45" s="2"/>
      <c r="L45" s="1"/>
      <c r="M45" s="1"/>
    </row>
    <row r="46" spans="1:23" x14ac:dyDescent="0.25">
      <c r="A46" s="9" t="s">
        <v>41</v>
      </c>
      <c r="B46" s="7">
        <v>9.9549994807771327</v>
      </c>
      <c r="C46" s="7">
        <v>2.3235267269113122</v>
      </c>
      <c r="D46" s="7">
        <v>9.4401003921577047</v>
      </c>
      <c r="E46" s="7">
        <v>2.1958506394917103</v>
      </c>
      <c r="F46" s="7">
        <v>8.6417180891416425</v>
      </c>
      <c r="G46" s="7">
        <v>0.73873982477866784</v>
      </c>
      <c r="H46" s="8">
        <v>0.88</v>
      </c>
      <c r="I46" s="1"/>
      <c r="J46" s="1"/>
      <c r="K46" s="1"/>
      <c r="L46" s="1"/>
      <c r="M46" s="1"/>
    </row>
    <row r="47" spans="1:23" x14ac:dyDescent="0.25">
      <c r="A47" s="9" t="s">
        <v>42</v>
      </c>
      <c r="B47" s="7">
        <v>7.9525248132757271</v>
      </c>
      <c r="C47" s="7">
        <v>2.3282241035971736</v>
      </c>
      <c r="D47" s="7">
        <v>11.565039735695573</v>
      </c>
      <c r="E47" s="7">
        <v>3.2502709774259717</v>
      </c>
      <c r="F47" s="7">
        <v>9.5852728275473673</v>
      </c>
      <c r="G47" s="7">
        <v>0.81911693395191665</v>
      </c>
      <c r="H47" s="8">
        <v>0.56999999999999995</v>
      </c>
      <c r="I47" s="1"/>
      <c r="J47" s="1"/>
      <c r="K47" s="1"/>
      <c r="L47" s="1"/>
      <c r="M47" s="1"/>
    </row>
    <row r="48" spans="1:23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x14ac:dyDescent="0.25">
      <c r="B54" s="1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44AB-CAB8-4D3E-A02F-2EC2A918EE50}">
  <dimension ref="A1:V35"/>
  <sheetViews>
    <sheetView workbookViewId="0">
      <selection activeCell="T16" sqref="T16:V22"/>
    </sheetView>
  </sheetViews>
  <sheetFormatPr defaultRowHeight="15" x14ac:dyDescent="0.25"/>
  <sheetData>
    <row r="1" spans="1:22" x14ac:dyDescent="0.25">
      <c r="A1" s="9" t="s">
        <v>67</v>
      </c>
      <c r="E1" s="8" t="s">
        <v>9</v>
      </c>
      <c r="F1" s="8" t="s">
        <v>0</v>
      </c>
      <c r="G1" s="8" t="s">
        <v>64</v>
      </c>
      <c r="H1" s="8" t="s">
        <v>65</v>
      </c>
      <c r="L1" s="8" t="s">
        <v>41</v>
      </c>
      <c r="M1" s="8" t="s">
        <v>0</v>
      </c>
      <c r="N1" s="8" t="s">
        <v>64</v>
      </c>
      <c r="O1" s="8" t="s">
        <v>65</v>
      </c>
      <c r="P1" s="15"/>
      <c r="S1" s="8" t="s">
        <v>42</v>
      </c>
      <c r="T1" s="8" t="s">
        <v>0</v>
      </c>
      <c r="U1" s="8" t="s">
        <v>64</v>
      </c>
      <c r="V1" s="8" t="s">
        <v>65</v>
      </c>
    </row>
    <row r="2" spans="1:22" x14ac:dyDescent="0.25">
      <c r="A2" s="8" t="s">
        <v>0</v>
      </c>
      <c r="B2" s="8" t="s">
        <v>64</v>
      </c>
      <c r="C2" s="8" t="s">
        <v>65</v>
      </c>
      <c r="F2" s="26">
        <v>-25.888694677519069</v>
      </c>
      <c r="G2" s="3">
        <v>141.99345986231782</v>
      </c>
      <c r="H2" s="26">
        <v>107.5200192139406</v>
      </c>
      <c r="M2" s="27">
        <v>61.435749741461059</v>
      </c>
      <c r="N2" s="3">
        <v>99.831506178690759</v>
      </c>
      <c r="O2" s="27">
        <v>94.052274327994269</v>
      </c>
      <c r="T2" s="27">
        <v>92.236568155678796</v>
      </c>
      <c r="U2" s="3">
        <v>80.079328775627104</v>
      </c>
      <c r="V2" s="27">
        <v>95.908682778289688</v>
      </c>
    </row>
    <row r="3" spans="1:22" x14ac:dyDescent="0.25">
      <c r="A3" t="s">
        <v>14</v>
      </c>
      <c r="B3" t="s">
        <v>23</v>
      </c>
      <c r="C3" t="s">
        <v>30</v>
      </c>
      <c r="F3" s="26">
        <v>-409.20642200506836</v>
      </c>
      <c r="G3" s="26">
        <v>-5.7019903675334387</v>
      </c>
      <c r="H3" s="26">
        <v>11.539841798784481</v>
      </c>
      <c r="M3" s="26">
        <v>-75.010978611639288</v>
      </c>
      <c r="N3" s="27">
        <v>95.22188368321666</v>
      </c>
      <c r="O3" s="27">
        <v>91.289830037995557</v>
      </c>
      <c r="T3" s="27">
        <v>46.485040999196002</v>
      </c>
      <c r="U3" s="27">
        <v>81.476127731202524</v>
      </c>
      <c r="V3" s="27">
        <v>82.297709426888105</v>
      </c>
    </row>
    <row r="4" spans="1:22" x14ac:dyDescent="0.25">
      <c r="A4" t="s">
        <v>15</v>
      </c>
      <c r="B4" t="s">
        <v>24</v>
      </c>
      <c r="C4" t="s">
        <v>31</v>
      </c>
      <c r="F4" s="26">
        <v>31.887667457391938</v>
      </c>
      <c r="G4" s="26">
        <v>51.308061076784412</v>
      </c>
      <c r="H4" s="3">
        <v>-267.44957761773799</v>
      </c>
      <c r="M4" s="27">
        <v>135.2082414206634</v>
      </c>
      <c r="N4" s="27">
        <v>91.55358775663332</v>
      </c>
      <c r="O4" s="3">
        <v>-48.254999975893234</v>
      </c>
      <c r="T4" s="27">
        <v>99.331259391189462</v>
      </c>
      <c r="U4" s="27">
        <v>31.766194928969337</v>
      </c>
      <c r="V4" s="3">
        <v>34.064660421650615</v>
      </c>
    </row>
    <row r="5" spans="1:22" x14ac:dyDescent="0.25">
      <c r="A5" t="s">
        <v>16</v>
      </c>
      <c r="B5" t="s">
        <v>25</v>
      </c>
      <c r="C5" t="s">
        <v>32</v>
      </c>
      <c r="F5" s="26">
        <v>98.934839467067789</v>
      </c>
      <c r="G5" s="26">
        <v>14.345675845388648</v>
      </c>
      <c r="H5" s="3">
        <v>48.360673715219697</v>
      </c>
      <c r="M5" s="27">
        <v>153.09104182639348</v>
      </c>
      <c r="N5" s="27">
        <v>74.792251493649616</v>
      </c>
      <c r="O5" s="3">
        <v>164.68804869483156</v>
      </c>
      <c r="T5" s="27">
        <v>97.636207037394868</v>
      </c>
      <c r="U5" s="27">
        <v>47.37713122620643</v>
      </c>
      <c r="V5" s="3">
        <v>235.44181580753559</v>
      </c>
    </row>
    <row r="6" spans="1:22" x14ac:dyDescent="0.25">
      <c r="A6" t="s">
        <v>17</v>
      </c>
      <c r="B6" t="s">
        <v>26</v>
      </c>
      <c r="C6" t="s">
        <v>33</v>
      </c>
      <c r="F6" s="26">
        <v>269.87374008389025</v>
      </c>
      <c r="G6" s="26">
        <v>0.16413772996633166</v>
      </c>
      <c r="H6" s="3">
        <v>9.5164869681916571</v>
      </c>
      <c r="M6" s="27">
        <v>167.04585718073531</v>
      </c>
      <c r="N6" s="27">
        <v>157.32634366615017</v>
      </c>
      <c r="O6" s="3">
        <v>34.914627895876365</v>
      </c>
      <c r="T6" s="27">
        <v>152.0786151428351</v>
      </c>
      <c r="U6" s="27">
        <v>7.0020787192843059</v>
      </c>
      <c r="V6" s="3">
        <v>42.835941218525491</v>
      </c>
    </row>
    <row r="7" spans="1:22" x14ac:dyDescent="0.25">
      <c r="A7" t="s">
        <v>18</v>
      </c>
      <c r="B7" t="s">
        <v>27</v>
      </c>
      <c r="C7" t="s">
        <v>29</v>
      </c>
      <c r="F7" s="26">
        <v>56.928392881491675</v>
      </c>
      <c r="G7" s="3">
        <v>-18.503646223381558</v>
      </c>
      <c r="H7" s="26">
        <v>53.131438990421223</v>
      </c>
      <c r="M7" s="27">
        <v>119.48892570430405</v>
      </c>
      <c r="N7" s="3">
        <v>32.308117284305013</v>
      </c>
      <c r="O7" s="27">
        <v>58.165504565559765</v>
      </c>
      <c r="T7" s="27">
        <v>105.39534022844438</v>
      </c>
      <c r="U7" s="3">
        <v>26.095919761520296</v>
      </c>
      <c r="V7" s="27">
        <v>50.550744705183952</v>
      </c>
    </row>
    <row r="8" spans="1:22" x14ac:dyDescent="0.25">
      <c r="A8" t="s">
        <v>19</v>
      </c>
      <c r="B8" t="s">
        <v>28</v>
      </c>
      <c r="C8" t="s">
        <v>34</v>
      </c>
      <c r="F8" s="26">
        <v>17.426500192773894</v>
      </c>
      <c r="G8" s="3"/>
      <c r="H8" s="3">
        <v>54.073610383144597</v>
      </c>
      <c r="M8" s="27">
        <v>84.564909904759517</v>
      </c>
      <c r="N8" s="3"/>
      <c r="O8" s="3">
        <v>61.086455443673024</v>
      </c>
      <c r="T8" s="27">
        <v>96.526075184085784</v>
      </c>
      <c r="U8" s="3"/>
      <c r="V8" s="3">
        <v>97.739833278844102</v>
      </c>
    </row>
    <row r="9" spans="1:22" x14ac:dyDescent="0.25">
      <c r="A9" t="s">
        <v>20</v>
      </c>
      <c r="C9" t="s">
        <v>53</v>
      </c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5">
      <c r="E10" s="1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5" spans="1:22" x14ac:dyDescent="0.25">
      <c r="B15" t="s">
        <v>72</v>
      </c>
      <c r="G15" t="s">
        <v>73</v>
      </c>
    </row>
    <row r="16" spans="1:22" x14ac:dyDescent="0.25">
      <c r="A16" t="s">
        <v>14</v>
      </c>
      <c r="B16">
        <v>43.1</v>
      </c>
      <c r="F16" s="5">
        <f t="shared" ref="F16:F22" si="0">(F2*$B16)/1000</f>
        <v>-1.115802740601072</v>
      </c>
      <c r="G16" s="5">
        <f>(G2*$B23)/1000</f>
        <v>7.2416664529782091</v>
      </c>
      <c r="H16" s="5">
        <f>(H2*$B29)/1000</f>
        <v>4.3438087762431996</v>
      </c>
      <c r="M16" s="5">
        <f>(M2*$B16)/1000</f>
        <v>2.6478808138569714</v>
      </c>
      <c r="N16" s="5">
        <f>(N2*$B23)/1000</f>
        <v>5.0914068151132286</v>
      </c>
      <c r="O16" s="5">
        <f>(O2*$B29)/1000</f>
        <v>3.7997118828509682</v>
      </c>
      <c r="T16" s="5">
        <f>(T2*$B16)/1000</f>
        <v>3.9753960875097563</v>
      </c>
      <c r="U16" s="5">
        <f>(U2*$B23)/1000</f>
        <v>4.0840457675569821</v>
      </c>
      <c r="V16" s="5">
        <f>(V2*$B29)/1000</f>
        <v>3.8747107842429034</v>
      </c>
    </row>
    <row r="17" spans="1:22" x14ac:dyDescent="0.25">
      <c r="A17" t="s">
        <v>15</v>
      </c>
      <c r="B17">
        <v>44.1</v>
      </c>
      <c r="F17" s="5">
        <f t="shared" si="0"/>
        <v>-18.046003210423514</v>
      </c>
      <c r="G17" s="5">
        <f t="shared" ref="G17:G21" si="1">(G3*$B24)/1000</f>
        <v>-0.28852071259719203</v>
      </c>
      <c r="H17" s="5">
        <f t="shared" ref="H17:H22" si="2">(H3*$B30)/1000</f>
        <v>0.66354090343010763</v>
      </c>
      <c r="M17" s="5">
        <f t="shared" ref="M17:M22" si="3">(M3*$B17)/1000</f>
        <v>-3.3079841567732928</v>
      </c>
      <c r="N17" s="5">
        <f t="shared" ref="N17:N21" si="4">(N3*$B24)/1000</f>
        <v>4.8182273143707635</v>
      </c>
      <c r="O17" s="5">
        <f t="shared" ref="O17:O22" si="5">(O3*$B30)/1000</f>
        <v>5.2491652271847444</v>
      </c>
      <c r="T17" s="5">
        <f t="shared" ref="T17:T22" si="6">(T3*$B17)/1000</f>
        <v>2.0499903080645434</v>
      </c>
      <c r="U17" s="5">
        <f t="shared" ref="U17:U21" si="7">(U3*$B24)/1000</f>
        <v>4.1226920631988477</v>
      </c>
      <c r="V17" s="5">
        <f t="shared" ref="V17:V22" si="8">(V3*$B30)/1000</f>
        <v>4.7321182920460663</v>
      </c>
    </row>
    <row r="18" spans="1:22" x14ac:dyDescent="0.25">
      <c r="A18" t="s">
        <v>16</v>
      </c>
      <c r="B18">
        <v>39</v>
      </c>
      <c r="F18" s="5">
        <f t="shared" si="0"/>
        <v>1.2436190308382857</v>
      </c>
      <c r="G18" s="5">
        <f t="shared" si="1"/>
        <v>2.7757661042540365</v>
      </c>
      <c r="H18" s="5">
        <f t="shared" si="2"/>
        <v>-11.95499611951289</v>
      </c>
      <c r="M18" s="5">
        <f t="shared" si="3"/>
        <v>5.273121415405873</v>
      </c>
      <c r="N18" s="5">
        <f t="shared" si="4"/>
        <v>4.9530490976338628</v>
      </c>
      <c r="O18" s="5">
        <f t="shared" si="5"/>
        <v>-2.1569984989224276</v>
      </c>
      <c r="T18" s="5">
        <f t="shared" si="6"/>
        <v>3.8739191162563889</v>
      </c>
      <c r="U18" s="5">
        <f t="shared" si="7"/>
        <v>1.7185511456572413</v>
      </c>
      <c r="V18" s="5">
        <f t="shared" si="8"/>
        <v>1.5226903208477827</v>
      </c>
    </row>
    <row r="19" spans="1:22" x14ac:dyDescent="0.25">
      <c r="A19" t="s">
        <v>17</v>
      </c>
      <c r="B19">
        <v>40.1</v>
      </c>
      <c r="F19" s="5">
        <f t="shared" si="0"/>
        <v>3.9672870626294183</v>
      </c>
      <c r="G19" s="5">
        <f t="shared" si="1"/>
        <v>0.90951584859764023</v>
      </c>
      <c r="H19" s="5">
        <f t="shared" si="2"/>
        <v>2.0940171718690128</v>
      </c>
      <c r="M19" s="5">
        <f t="shared" si="3"/>
        <v>6.1389507772383789</v>
      </c>
      <c r="N19" s="5">
        <f t="shared" si="4"/>
        <v>4.7418287446973855</v>
      </c>
      <c r="O19" s="5">
        <f t="shared" si="5"/>
        <v>7.130992508486206</v>
      </c>
      <c r="T19" s="5">
        <f t="shared" si="6"/>
        <v>3.9152119021995344</v>
      </c>
      <c r="U19" s="5">
        <f t="shared" si="7"/>
        <v>3.0037101197414877</v>
      </c>
      <c r="V19" s="5">
        <f t="shared" si="8"/>
        <v>10.19463062446629</v>
      </c>
    </row>
    <row r="20" spans="1:22" x14ac:dyDescent="0.25">
      <c r="A20" t="s">
        <v>18</v>
      </c>
      <c r="B20">
        <v>40.200000000000003</v>
      </c>
      <c r="F20" s="5">
        <f t="shared" si="0"/>
        <v>10.848924351372389</v>
      </c>
      <c r="G20" s="5">
        <f t="shared" si="1"/>
        <v>1.0586883582828392E-2</v>
      </c>
      <c r="H20" s="5">
        <f t="shared" si="2"/>
        <v>0.43966169793045456</v>
      </c>
      <c r="M20" s="5">
        <f t="shared" si="3"/>
        <v>6.7152434586655598</v>
      </c>
      <c r="N20" s="5">
        <f t="shared" si="4"/>
        <v>10.147549166466685</v>
      </c>
      <c r="O20" s="5">
        <f t="shared" si="5"/>
        <v>1.6130558087894882</v>
      </c>
      <c r="T20" s="5">
        <f t="shared" si="6"/>
        <v>6.113560328741972</v>
      </c>
      <c r="U20" s="5">
        <f t="shared" si="7"/>
        <v>0.45163407739383776</v>
      </c>
      <c r="V20" s="5">
        <f t="shared" si="8"/>
        <v>1.9790204842958778</v>
      </c>
    </row>
    <row r="21" spans="1:22" x14ac:dyDescent="0.25">
      <c r="A21" t="s">
        <v>19</v>
      </c>
      <c r="B21">
        <v>45.1</v>
      </c>
      <c r="F21" s="5">
        <f t="shared" si="0"/>
        <v>2.5674705189552744</v>
      </c>
      <c r="G21" s="5">
        <f t="shared" si="1"/>
        <v>-0.9991968960626042</v>
      </c>
      <c r="H21" s="5">
        <f t="shared" si="2"/>
        <v>2.4068541862660813</v>
      </c>
      <c r="M21" s="5">
        <f t="shared" si="3"/>
        <v>5.3889505492641128</v>
      </c>
      <c r="N21" s="5">
        <f t="shared" si="4"/>
        <v>1.7446383333524706</v>
      </c>
      <c r="O21" s="5">
        <f t="shared" si="5"/>
        <v>2.6348973568198573</v>
      </c>
      <c r="T21" s="5">
        <f t="shared" si="6"/>
        <v>4.7533298443028418</v>
      </c>
      <c r="U21" s="5">
        <f t="shared" si="7"/>
        <v>1.409179667122096</v>
      </c>
      <c r="V21" s="5">
        <f t="shared" si="8"/>
        <v>2.2899487351448329</v>
      </c>
    </row>
    <row r="22" spans="1:22" x14ac:dyDescent="0.25">
      <c r="A22" t="s">
        <v>20</v>
      </c>
      <c r="B22">
        <v>43.8</v>
      </c>
      <c r="F22" s="5">
        <f t="shared" si="0"/>
        <v>0.76328070844349649</v>
      </c>
      <c r="H22" s="5">
        <f t="shared" si="2"/>
        <v>2.8343764354532905</v>
      </c>
      <c r="M22" s="5">
        <f t="shared" si="3"/>
        <v>3.7039430538284663</v>
      </c>
      <c r="N22" s="5"/>
      <c r="O22" s="5">
        <f t="shared" si="5"/>
        <v>3.2019687349910093</v>
      </c>
      <c r="T22" s="5">
        <f t="shared" si="6"/>
        <v>4.2278420930629572</v>
      </c>
      <c r="U22" s="5"/>
      <c r="V22" s="5">
        <f t="shared" si="8"/>
        <v>5.1232288409771716</v>
      </c>
    </row>
    <row r="23" spans="1:22" x14ac:dyDescent="0.25">
      <c r="A23" t="s">
        <v>23</v>
      </c>
      <c r="B23">
        <v>51</v>
      </c>
      <c r="H23" s="5"/>
    </row>
    <row r="24" spans="1:22" x14ac:dyDescent="0.25">
      <c r="A24" t="s">
        <v>24</v>
      </c>
      <c r="B24">
        <v>50.6</v>
      </c>
    </row>
    <row r="25" spans="1:22" x14ac:dyDescent="0.25">
      <c r="A25" t="s">
        <v>25</v>
      </c>
      <c r="B25">
        <v>54.1</v>
      </c>
    </row>
    <row r="26" spans="1:22" x14ac:dyDescent="0.25">
      <c r="A26" t="s">
        <v>26</v>
      </c>
      <c r="B26">
        <v>63.4</v>
      </c>
    </row>
    <row r="27" spans="1:22" x14ac:dyDescent="0.25">
      <c r="A27" t="s">
        <v>27</v>
      </c>
      <c r="B27">
        <v>64.5</v>
      </c>
    </row>
    <row r="28" spans="1:22" x14ac:dyDescent="0.25">
      <c r="A28" t="s">
        <v>28</v>
      </c>
      <c r="B28">
        <v>54</v>
      </c>
    </row>
    <row r="29" spans="1:22" x14ac:dyDescent="0.25">
      <c r="A29" t="s">
        <v>30</v>
      </c>
      <c r="B29">
        <v>40.4</v>
      </c>
    </row>
    <row r="30" spans="1:22" x14ac:dyDescent="0.25">
      <c r="A30" t="s">
        <v>31</v>
      </c>
      <c r="B30">
        <v>57.5</v>
      </c>
    </row>
    <row r="31" spans="1:22" x14ac:dyDescent="0.25">
      <c r="A31" t="s">
        <v>32</v>
      </c>
      <c r="B31">
        <v>44.7</v>
      </c>
    </row>
    <row r="32" spans="1:22" x14ac:dyDescent="0.25">
      <c r="A32" t="s">
        <v>33</v>
      </c>
      <c r="B32">
        <v>43.3</v>
      </c>
    </row>
    <row r="33" spans="1:2" x14ac:dyDescent="0.25">
      <c r="A33" t="s">
        <v>29</v>
      </c>
      <c r="B33">
        <v>46.2</v>
      </c>
    </row>
    <row r="34" spans="1:2" x14ac:dyDescent="0.25">
      <c r="A34" t="s">
        <v>34</v>
      </c>
      <c r="B34">
        <v>45.3</v>
      </c>
    </row>
    <row r="35" spans="1:2" x14ac:dyDescent="0.25">
      <c r="A35" t="s">
        <v>52</v>
      </c>
      <c r="B35">
        <v>52.417000000000002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229B-D848-4A40-8F83-C40CE45FEEB2}">
  <dimension ref="A1:W35"/>
  <sheetViews>
    <sheetView workbookViewId="0">
      <selection activeCell="U16" sqref="U16:W22"/>
    </sheetView>
  </sheetViews>
  <sheetFormatPr defaultRowHeight="15" x14ac:dyDescent="0.25"/>
  <sheetData>
    <row r="1" spans="1:23" x14ac:dyDescent="0.25">
      <c r="A1" s="9" t="s">
        <v>68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T1" s="8" t="s">
        <v>42</v>
      </c>
      <c r="U1" s="8" t="s">
        <v>0</v>
      </c>
      <c r="V1" s="8" t="s">
        <v>64</v>
      </c>
      <c r="W1" s="8" t="s">
        <v>65</v>
      </c>
    </row>
    <row r="2" spans="1:23" x14ac:dyDescent="0.25">
      <c r="A2" s="8" t="s">
        <v>0</v>
      </c>
      <c r="B2" s="8" t="s">
        <v>64</v>
      </c>
      <c r="C2" s="8" t="s">
        <v>65</v>
      </c>
      <c r="G2">
        <v>-10.822199059183738</v>
      </c>
      <c r="H2">
        <v>75.772084883795813</v>
      </c>
      <c r="I2" s="25">
        <v>12.199663224852248</v>
      </c>
      <c r="N2">
        <v>-24.60743533020382</v>
      </c>
      <c r="O2">
        <v>4.1818566547752516</v>
      </c>
      <c r="P2">
        <v>-10.950672420380336</v>
      </c>
      <c r="U2">
        <v>-31.418837657955194</v>
      </c>
      <c r="V2">
        <v>3.619073488456837</v>
      </c>
      <c r="W2">
        <v>-5.7620711882962219</v>
      </c>
    </row>
    <row r="3" spans="1:23" x14ac:dyDescent="0.25">
      <c r="A3" t="s">
        <v>14</v>
      </c>
      <c r="B3" t="s">
        <v>23</v>
      </c>
      <c r="C3" t="s">
        <v>30</v>
      </c>
      <c r="G3">
        <v>160.91207874418194</v>
      </c>
      <c r="H3" s="25">
        <v>10.638406050161334</v>
      </c>
      <c r="I3" s="25">
        <v>2.8514868762508656</v>
      </c>
      <c r="N3">
        <v>1.0493003058318122</v>
      </c>
      <c r="O3">
        <v>14.627854776617383</v>
      </c>
      <c r="P3">
        <v>-12.354981934506739</v>
      </c>
      <c r="U3">
        <v>-32.619031033352172</v>
      </c>
      <c r="V3">
        <v>11.748165301181299</v>
      </c>
      <c r="W3">
        <v>-0.34793063390572682</v>
      </c>
    </row>
    <row r="4" spans="1:23" x14ac:dyDescent="0.25">
      <c r="A4" t="s">
        <v>15</v>
      </c>
      <c r="B4" t="s">
        <v>24</v>
      </c>
      <c r="C4" t="s">
        <v>31</v>
      </c>
      <c r="G4">
        <v>4.3574136028558312</v>
      </c>
      <c r="H4" s="25">
        <v>43.753574486626228</v>
      </c>
      <c r="I4">
        <v>39.186201508416126</v>
      </c>
      <c r="N4">
        <v>-24.184300255512412</v>
      </c>
      <c r="O4">
        <v>-39.299745392411914</v>
      </c>
      <c r="P4">
        <v>20.074711402273849</v>
      </c>
      <c r="U4">
        <v>-5.5083707349632816</v>
      </c>
      <c r="V4">
        <v>-4.4997830260916203</v>
      </c>
      <c r="W4">
        <v>-30.280077232457593</v>
      </c>
    </row>
    <row r="5" spans="1:23" x14ac:dyDescent="0.25">
      <c r="A5" t="s">
        <v>16</v>
      </c>
      <c r="B5" t="s">
        <v>25</v>
      </c>
      <c r="C5" t="s">
        <v>32</v>
      </c>
      <c r="G5">
        <v>23.060350977112492</v>
      </c>
      <c r="H5" s="25">
        <v>24.239936961512758</v>
      </c>
      <c r="I5">
        <v>26.87363117497522</v>
      </c>
      <c r="N5">
        <v>-30.590622603998</v>
      </c>
      <c r="O5">
        <v>-27.249172883259394</v>
      </c>
      <c r="P5">
        <v>10.07420909677554</v>
      </c>
      <c r="U5">
        <v>-15.814117006279849</v>
      </c>
      <c r="V5">
        <v>-17.524500381251716</v>
      </c>
      <c r="W5">
        <v>-26.988672587656382</v>
      </c>
    </row>
    <row r="6" spans="1:23" x14ac:dyDescent="0.25">
      <c r="A6" t="s">
        <v>17</v>
      </c>
      <c r="B6" t="s">
        <v>26</v>
      </c>
      <c r="C6" t="s">
        <v>33</v>
      </c>
      <c r="G6">
        <v>39.002237861716516</v>
      </c>
      <c r="H6" s="25">
        <v>21.930626513716483</v>
      </c>
      <c r="I6">
        <v>4.0313821174642053</v>
      </c>
      <c r="N6">
        <v>-22.407570520889987</v>
      </c>
      <c r="O6">
        <v>-13.783188875079203</v>
      </c>
      <c r="P6">
        <v>0.23483463221498946</v>
      </c>
      <c r="U6">
        <v>-14.734359982297882</v>
      </c>
      <c r="V6">
        <v>-10.074886705949849</v>
      </c>
      <c r="W6">
        <v>-5.3282355578103573</v>
      </c>
    </row>
    <row r="7" spans="1:23" x14ac:dyDescent="0.25">
      <c r="A7" t="s">
        <v>18</v>
      </c>
      <c r="B7" t="s">
        <v>27</v>
      </c>
      <c r="C7" t="s">
        <v>29</v>
      </c>
      <c r="G7">
        <v>25.552963585829751</v>
      </c>
      <c r="H7">
        <v>30.987598418496525</v>
      </c>
      <c r="I7" s="25">
        <v>11.762589945043981</v>
      </c>
      <c r="N7">
        <v>-17.157116263485683</v>
      </c>
      <c r="O7">
        <v>-19.54901827857476</v>
      </c>
      <c r="P7">
        <v>1.3240028539316553</v>
      </c>
      <c r="U7">
        <v>-12.342550315476156</v>
      </c>
      <c r="V7">
        <v>-14.863038218446128</v>
      </c>
      <c r="W7">
        <v>3.4203531903681985</v>
      </c>
    </row>
    <row r="8" spans="1:23" x14ac:dyDescent="0.25">
      <c r="A8" t="s">
        <v>19</v>
      </c>
      <c r="B8" t="s">
        <v>28</v>
      </c>
      <c r="C8" t="s">
        <v>34</v>
      </c>
      <c r="G8">
        <v>14.299375806687403</v>
      </c>
      <c r="I8">
        <v>-0.55650493911172039</v>
      </c>
      <c r="N8">
        <v>-13.351146871797315</v>
      </c>
      <c r="P8">
        <v>-9.1484597993005767</v>
      </c>
      <c r="U8">
        <v>-9.5620458375742032</v>
      </c>
      <c r="W8">
        <v>-26.214858270048868</v>
      </c>
    </row>
    <row r="9" spans="1:23" x14ac:dyDescent="0.25">
      <c r="A9" t="s">
        <v>20</v>
      </c>
      <c r="C9" t="s">
        <v>53</v>
      </c>
    </row>
    <row r="15" spans="1:23" x14ac:dyDescent="0.25">
      <c r="B15" t="s">
        <v>72</v>
      </c>
      <c r="G15" t="s">
        <v>73</v>
      </c>
    </row>
    <row r="16" spans="1:23" x14ac:dyDescent="0.25">
      <c r="A16" t="s">
        <v>14</v>
      </c>
      <c r="B16">
        <v>43.1</v>
      </c>
      <c r="G16" s="5">
        <f>(G2*$B16)/1000</f>
        <v>-0.46643677945081913</v>
      </c>
      <c r="H16" s="5">
        <f t="shared" ref="H16:H21" si="0">(H2*$B23)/1000</f>
        <v>3.8643763290735866</v>
      </c>
      <c r="I16" s="5">
        <f>(I2*$B29)/1000</f>
        <v>0.49286639428403084</v>
      </c>
      <c r="N16" s="5">
        <f>(N2*$B16)/1000</f>
        <v>-1.0605804627317847</v>
      </c>
      <c r="O16" s="5">
        <f t="shared" ref="O16:O21" si="1">(O2*$B23)/1000</f>
        <v>0.21327468939353783</v>
      </c>
      <c r="P16" s="5">
        <f>(P2*$B29)/1000</f>
        <v>-0.44240716578336553</v>
      </c>
      <c r="U16" s="5">
        <f>(U2*$B16)/1000</f>
        <v>-1.3541519030578688</v>
      </c>
      <c r="V16" s="5">
        <f>(V2*$B23)/1000</f>
        <v>0.18457274791129868</v>
      </c>
      <c r="W16" s="5">
        <f>(W2*$B29)/1000</f>
        <v>-0.23278767600716738</v>
      </c>
    </row>
    <row r="17" spans="1:23" x14ac:dyDescent="0.25">
      <c r="A17" t="s">
        <v>15</v>
      </c>
      <c r="B17">
        <v>44.1</v>
      </c>
      <c r="G17" s="5">
        <f t="shared" ref="G17:G22" si="2">(G3*$B17)/1000</f>
        <v>7.0962226726184232</v>
      </c>
      <c r="H17" s="5">
        <f t="shared" si="0"/>
        <v>0.53830334613816355</v>
      </c>
      <c r="I17" s="5">
        <f t="shared" ref="I17:I22" si="3">(I3*$B30)/1000</f>
        <v>0.16396049538442478</v>
      </c>
      <c r="N17" s="5">
        <f t="shared" ref="N17:N22" si="4">(N3*$B17)/1000</f>
        <v>4.6274143487182916E-2</v>
      </c>
      <c r="O17" s="5">
        <f t="shared" si="1"/>
        <v>0.74016945169683956</v>
      </c>
      <c r="P17" s="5">
        <f t="shared" ref="P17:P22" si="5">(P3*$B30)/1000</f>
        <v>-0.71041146123413745</v>
      </c>
      <c r="U17" s="5">
        <f t="shared" ref="U17:U22" si="6">(U3*$B17)/1000</f>
        <v>-1.4384992685708307</v>
      </c>
      <c r="V17" s="5">
        <f t="shared" ref="V17:V21" si="7">(V3*$B24)/1000</f>
        <v>0.59445716423977379</v>
      </c>
      <c r="W17" s="5">
        <f t="shared" ref="W17:W22" si="8">(W3*$B30)/1000</f>
        <v>-2.0006011449579291E-2</v>
      </c>
    </row>
    <row r="18" spans="1:23" x14ac:dyDescent="0.25">
      <c r="A18" t="s">
        <v>16</v>
      </c>
      <c r="B18">
        <v>39</v>
      </c>
      <c r="G18" s="5">
        <f t="shared" si="2"/>
        <v>0.16993913051137741</v>
      </c>
      <c r="H18" s="5">
        <f t="shared" si="0"/>
        <v>2.3670683797264793</v>
      </c>
      <c r="I18" s="5">
        <f t="shared" si="3"/>
        <v>1.7516232074262008</v>
      </c>
      <c r="N18" s="5">
        <f t="shared" si="4"/>
        <v>-0.94318770996498402</v>
      </c>
      <c r="O18" s="5">
        <f t="shared" si="1"/>
        <v>-2.1261162257294846</v>
      </c>
      <c r="P18" s="5">
        <f t="shared" si="5"/>
        <v>0.89733959968164101</v>
      </c>
      <c r="U18" s="5">
        <f t="shared" si="6"/>
        <v>-0.214826458663568</v>
      </c>
      <c r="V18" s="5">
        <f t="shared" si="7"/>
        <v>-0.24343826171155666</v>
      </c>
      <c r="W18" s="5">
        <f t="shared" si="8"/>
        <v>-1.3535194522908547</v>
      </c>
    </row>
    <row r="19" spans="1:23" x14ac:dyDescent="0.25">
      <c r="A19" t="s">
        <v>17</v>
      </c>
      <c r="B19">
        <v>40.1</v>
      </c>
      <c r="G19" s="5">
        <f t="shared" si="2"/>
        <v>0.92472007418221092</v>
      </c>
      <c r="H19" s="5">
        <f t="shared" si="0"/>
        <v>1.5368120033599089</v>
      </c>
      <c r="I19" s="5">
        <f t="shared" si="3"/>
        <v>1.1636282298764269</v>
      </c>
      <c r="N19" s="5">
        <f t="shared" si="4"/>
        <v>-1.2266839664203197</v>
      </c>
      <c r="O19" s="5">
        <f t="shared" si="1"/>
        <v>-1.7275975607986456</v>
      </c>
      <c r="P19" s="5">
        <f t="shared" si="5"/>
        <v>0.4362132538903809</v>
      </c>
      <c r="U19" s="5">
        <f t="shared" si="6"/>
        <v>-0.63414609195182192</v>
      </c>
      <c r="V19" s="5">
        <f t="shared" si="7"/>
        <v>-1.1110533241713587</v>
      </c>
      <c r="W19" s="5">
        <f t="shared" si="8"/>
        <v>-1.1686095230455211</v>
      </c>
    </row>
    <row r="20" spans="1:23" x14ac:dyDescent="0.25">
      <c r="A20" t="s">
        <v>18</v>
      </c>
      <c r="B20">
        <v>40.200000000000003</v>
      </c>
      <c r="G20" s="5">
        <f t="shared" si="2"/>
        <v>1.5678899620410041</v>
      </c>
      <c r="H20" s="5">
        <f t="shared" si="0"/>
        <v>1.4145254101347131</v>
      </c>
      <c r="I20" s="5">
        <f t="shared" si="3"/>
        <v>0.18624985382684631</v>
      </c>
      <c r="N20" s="5">
        <f t="shared" si="4"/>
        <v>-0.9007843349397775</v>
      </c>
      <c r="O20" s="5">
        <f t="shared" si="1"/>
        <v>-0.88901568244260865</v>
      </c>
      <c r="P20" s="5">
        <f t="shared" si="5"/>
        <v>1.0849360008332514E-2</v>
      </c>
      <c r="U20" s="5">
        <f t="shared" si="6"/>
        <v>-0.59232127128837486</v>
      </c>
      <c r="V20" s="5">
        <f t="shared" si="7"/>
        <v>-0.64983019253376528</v>
      </c>
      <c r="W20" s="5">
        <f t="shared" si="8"/>
        <v>-0.24616448277083852</v>
      </c>
    </row>
    <row r="21" spans="1:23" x14ac:dyDescent="0.25">
      <c r="A21" t="s">
        <v>19</v>
      </c>
      <c r="B21">
        <v>45.1</v>
      </c>
      <c r="G21" s="5">
        <f t="shared" si="2"/>
        <v>1.1524386577209218</v>
      </c>
      <c r="H21" s="5">
        <f t="shared" si="0"/>
        <v>1.6733303145988123</v>
      </c>
      <c r="I21" s="5">
        <f t="shared" si="3"/>
        <v>0.53284532451049238</v>
      </c>
      <c r="N21" s="5">
        <f t="shared" si="4"/>
        <v>-0.7737859434832044</v>
      </c>
      <c r="O21" s="5">
        <f t="shared" si="1"/>
        <v>-1.0556469870430372</v>
      </c>
      <c r="P21" s="5">
        <f t="shared" si="5"/>
        <v>5.9977329283103981E-2</v>
      </c>
      <c r="U21" s="5">
        <f t="shared" si="6"/>
        <v>-0.55664901922797472</v>
      </c>
      <c r="V21" s="5">
        <f t="shared" si="7"/>
        <v>-0.80260406379609095</v>
      </c>
      <c r="W21" s="5">
        <f t="shared" si="8"/>
        <v>0.15494199952367937</v>
      </c>
    </row>
    <row r="22" spans="1:23" x14ac:dyDescent="0.25">
      <c r="A22" t="s">
        <v>20</v>
      </c>
      <c r="B22">
        <v>43.8</v>
      </c>
      <c r="G22" s="5">
        <f t="shared" si="2"/>
        <v>0.62631266033290822</v>
      </c>
      <c r="H22" s="5"/>
      <c r="I22" s="5">
        <f t="shared" si="3"/>
        <v>-2.9170319393419051E-2</v>
      </c>
      <c r="N22" s="5">
        <f t="shared" si="4"/>
        <v>-0.58478023298472237</v>
      </c>
      <c r="O22" s="5"/>
      <c r="P22" s="5">
        <f t="shared" si="5"/>
        <v>-0.47953481729993835</v>
      </c>
      <c r="U22" s="5">
        <f t="shared" si="6"/>
        <v>-0.4188176076857501</v>
      </c>
      <c r="V22" s="5"/>
      <c r="W22" s="5">
        <f t="shared" si="8"/>
        <v>-1.3741042259411516</v>
      </c>
    </row>
    <row r="23" spans="1:23" x14ac:dyDescent="0.25">
      <c r="A23" t="s">
        <v>23</v>
      </c>
      <c r="B23">
        <v>51</v>
      </c>
    </row>
    <row r="24" spans="1:23" x14ac:dyDescent="0.25">
      <c r="A24" t="s">
        <v>24</v>
      </c>
      <c r="B24">
        <v>50.6</v>
      </c>
    </row>
    <row r="25" spans="1:23" x14ac:dyDescent="0.25">
      <c r="A25" t="s">
        <v>25</v>
      </c>
      <c r="B25">
        <v>54.1</v>
      </c>
    </row>
    <row r="26" spans="1:23" x14ac:dyDescent="0.25">
      <c r="A26" t="s">
        <v>26</v>
      </c>
      <c r="B26">
        <v>63.4</v>
      </c>
    </row>
    <row r="27" spans="1:23" x14ac:dyDescent="0.25">
      <c r="A27" t="s">
        <v>27</v>
      </c>
      <c r="B27">
        <v>64.5</v>
      </c>
    </row>
    <row r="28" spans="1:23" x14ac:dyDescent="0.25">
      <c r="A28" t="s">
        <v>28</v>
      </c>
      <c r="B28">
        <v>54</v>
      </c>
    </row>
    <row r="29" spans="1:23" x14ac:dyDescent="0.25">
      <c r="A29" t="s">
        <v>30</v>
      </c>
      <c r="B29">
        <v>40.4</v>
      </c>
    </row>
    <row r="30" spans="1:23" x14ac:dyDescent="0.25">
      <c r="A30" t="s">
        <v>31</v>
      </c>
      <c r="B30">
        <v>57.5</v>
      </c>
    </row>
    <row r="31" spans="1:23" x14ac:dyDescent="0.25">
      <c r="A31" t="s">
        <v>32</v>
      </c>
      <c r="B31">
        <v>44.7</v>
      </c>
    </row>
    <row r="32" spans="1:23" x14ac:dyDescent="0.25">
      <c r="A32" t="s">
        <v>33</v>
      </c>
      <c r="B32">
        <v>43.3</v>
      </c>
    </row>
    <row r="33" spans="1:2" x14ac:dyDescent="0.25">
      <c r="A33" t="s">
        <v>29</v>
      </c>
      <c r="B33">
        <v>46.2</v>
      </c>
    </row>
    <row r="34" spans="1:2" x14ac:dyDescent="0.25">
      <c r="A34" t="s">
        <v>34</v>
      </c>
      <c r="B34">
        <v>45.3</v>
      </c>
    </row>
    <row r="35" spans="1:2" x14ac:dyDescent="0.25">
      <c r="A35" t="s">
        <v>52</v>
      </c>
      <c r="B35">
        <v>52.417000000000002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6C72-5131-477E-96C6-C4468650134B}">
  <dimension ref="A1:W35"/>
  <sheetViews>
    <sheetView workbookViewId="0">
      <selection activeCell="U16" sqref="U16:W22"/>
    </sheetView>
  </sheetViews>
  <sheetFormatPr defaultRowHeight="15" x14ac:dyDescent="0.25"/>
  <sheetData>
    <row r="1" spans="1:23" x14ac:dyDescent="0.25">
      <c r="A1" s="9" t="s">
        <v>69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T1" s="8" t="s">
        <v>42</v>
      </c>
      <c r="U1" s="8" t="s">
        <v>0</v>
      </c>
      <c r="V1" s="8" t="s">
        <v>64</v>
      </c>
      <c r="W1" s="8" t="s">
        <v>65</v>
      </c>
    </row>
    <row r="2" spans="1:23" x14ac:dyDescent="0.25">
      <c r="A2" s="8" t="s">
        <v>0</v>
      </c>
      <c r="B2" s="8" t="s">
        <v>64</v>
      </c>
      <c r="C2" s="8" t="s">
        <v>65</v>
      </c>
      <c r="G2">
        <v>301.9701333662174</v>
      </c>
      <c r="H2">
        <v>556.92037316076846</v>
      </c>
      <c r="I2">
        <v>344.5463832207605</v>
      </c>
      <c r="N2">
        <v>286.75307725647457</v>
      </c>
      <c r="O2">
        <v>479.90453703006068</v>
      </c>
      <c r="P2">
        <v>177.84470156133432</v>
      </c>
      <c r="U2">
        <v>276.62639941875318</v>
      </c>
      <c r="V2">
        <v>372.15176886481231</v>
      </c>
      <c r="W2">
        <v>157.85760781351325</v>
      </c>
    </row>
    <row r="3" spans="1:23" x14ac:dyDescent="0.25">
      <c r="A3" t="s">
        <v>14</v>
      </c>
      <c r="B3" t="s">
        <v>23</v>
      </c>
      <c r="C3" t="s">
        <v>30</v>
      </c>
      <c r="G3">
        <v>420.75289347696747</v>
      </c>
      <c r="H3">
        <v>306.48298097588849</v>
      </c>
      <c r="I3">
        <v>86.775742216943186</v>
      </c>
      <c r="N3">
        <v>212.58350917747921</v>
      </c>
      <c r="O3">
        <v>335.58728942841554</v>
      </c>
      <c r="P3">
        <v>163.09199765617313</v>
      </c>
      <c r="U3">
        <v>169.34746628500577</v>
      </c>
      <c r="V3">
        <v>309.8373254833042</v>
      </c>
      <c r="W3">
        <v>108.39718462804397</v>
      </c>
    </row>
    <row r="4" spans="1:23" x14ac:dyDescent="0.25">
      <c r="A4" t="s">
        <v>15</v>
      </c>
      <c r="B4" t="s">
        <v>24</v>
      </c>
      <c r="C4" t="s">
        <v>31</v>
      </c>
      <c r="G4">
        <v>591.36670166904298</v>
      </c>
      <c r="H4">
        <v>482.78425421094073</v>
      </c>
      <c r="I4">
        <v>842.17266573105053</v>
      </c>
      <c r="N4">
        <v>434.98345875205877</v>
      </c>
      <c r="O4">
        <v>246.11801351440823</v>
      </c>
      <c r="P4">
        <v>1110.9037026985172</v>
      </c>
      <c r="U4">
        <v>326.38706969401892</v>
      </c>
      <c r="V4">
        <v>113.94591083956527</v>
      </c>
      <c r="W4">
        <v>456.18043651300769</v>
      </c>
    </row>
    <row r="5" spans="1:23" x14ac:dyDescent="0.25">
      <c r="A5" t="s">
        <v>16</v>
      </c>
      <c r="B5" t="s">
        <v>25</v>
      </c>
      <c r="C5" t="s">
        <v>32</v>
      </c>
      <c r="G5">
        <v>467.85512876631293</v>
      </c>
      <c r="H5">
        <v>741.69805606155967</v>
      </c>
      <c r="I5">
        <v>583.83264650500735</v>
      </c>
      <c r="N5">
        <v>286.0713898342018</v>
      </c>
      <c r="O5">
        <v>403.97750278393903</v>
      </c>
      <c r="P5">
        <v>619.95671974336892</v>
      </c>
      <c r="U5">
        <v>205.11726588150916</v>
      </c>
      <c r="V5">
        <v>373.04530931380168</v>
      </c>
      <c r="W5">
        <v>450.58444946999447</v>
      </c>
    </row>
    <row r="6" spans="1:23" x14ac:dyDescent="0.25">
      <c r="A6" t="s">
        <v>17</v>
      </c>
      <c r="B6" t="s">
        <v>26</v>
      </c>
      <c r="C6" t="s">
        <v>33</v>
      </c>
      <c r="G6">
        <v>522.06632454322539</v>
      </c>
      <c r="H6">
        <v>307.91816764217259</v>
      </c>
      <c r="I6">
        <v>290.82624525304436</v>
      </c>
      <c r="N6">
        <v>267.06435931050561</v>
      </c>
      <c r="O6">
        <v>309.04774722735311</v>
      </c>
      <c r="P6">
        <v>206.63074238923986</v>
      </c>
      <c r="U6">
        <v>254.50075191715706</v>
      </c>
      <c r="V6">
        <v>268.71605752835239</v>
      </c>
      <c r="W6">
        <v>187.45810775221312</v>
      </c>
    </row>
    <row r="7" spans="1:23" x14ac:dyDescent="0.25">
      <c r="A7" t="s">
        <v>18</v>
      </c>
      <c r="B7" t="s">
        <v>27</v>
      </c>
      <c r="C7" t="s">
        <v>29</v>
      </c>
      <c r="G7">
        <v>329.29617427881857</v>
      </c>
      <c r="H7">
        <v>367.02169784504048</v>
      </c>
      <c r="I7">
        <v>34.14046183654149</v>
      </c>
      <c r="N7">
        <v>273.17418829849288</v>
      </c>
      <c r="O7">
        <v>255.67368404993482</v>
      </c>
      <c r="P7">
        <v>41.120069468438011</v>
      </c>
      <c r="U7">
        <v>267.25030805048982</v>
      </c>
      <c r="V7">
        <v>285.31540994490803</v>
      </c>
      <c r="W7">
        <v>78.96633829698429</v>
      </c>
    </row>
    <row r="8" spans="1:23" x14ac:dyDescent="0.25">
      <c r="A8" t="s">
        <v>19</v>
      </c>
      <c r="B8" t="s">
        <v>28</v>
      </c>
      <c r="C8" t="s">
        <v>34</v>
      </c>
      <c r="G8">
        <v>193.64611851734978</v>
      </c>
      <c r="I8">
        <v>798.2185934155965</v>
      </c>
      <c r="N8">
        <v>184.29541914827854</v>
      </c>
      <c r="P8">
        <v>787.0793475574344</v>
      </c>
      <c r="U8">
        <v>194.00978176101441</v>
      </c>
      <c r="W8">
        <v>648.46865535611278</v>
      </c>
    </row>
    <row r="9" spans="1:23" x14ac:dyDescent="0.25">
      <c r="A9" t="s">
        <v>20</v>
      </c>
      <c r="C9" t="s">
        <v>53</v>
      </c>
    </row>
    <row r="15" spans="1:23" x14ac:dyDescent="0.25">
      <c r="B15" t="s">
        <v>72</v>
      </c>
      <c r="G15" t="s">
        <v>73</v>
      </c>
    </row>
    <row r="16" spans="1:23" x14ac:dyDescent="0.25">
      <c r="A16" t="s">
        <v>14</v>
      </c>
      <c r="B16">
        <v>43.1</v>
      </c>
      <c r="G16" s="5">
        <f>(G2*$B16)/1000</f>
        <v>13.014912748083971</v>
      </c>
      <c r="H16" s="5">
        <f>(H2*$B23)/1000</f>
        <v>28.402939031199192</v>
      </c>
      <c r="I16" s="5">
        <f>(I2*$B29)/1000</f>
        <v>13.919673882118724</v>
      </c>
      <c r="J16" s="5"/>
      <c r="K16" s="5"/>
      <c r="L16" s="5"/>
      <c r="M16" s="5"/>
      <c r="N16" s="5">
        <f>(N2*$B16)/1000</f>
        <v>12.359057629754053</v>
      </c>
      <c r="O16" s="5">
        <f>(O2*$B23)/1000</f>
        <v>24.475131388533097</v>
      </c>
      <c r="P16" s="5">
        <f>(P2*$B29)/1000</f>
        <v>7.1849259430779062</v>
      </c>
      <c r="Q16" s="5"/>
      <c r="R16" s="5"/>
      <c r="S16" s="5"/>
      <c r="T16" s="5"/>
      <c r="U16" s="5">
        <f>(U2*$B16)/1000</f>
        <v>11.922597814948261</v>
      </c>
      <c r="V16" s="5">
        <f>(V2*$B23)/1000</f>
        <v>18.97974021210543</v>
      </c>
      <c r="W16" s="5">
        <f>(W2*$B29)/1000</f>
        <v>6.377447355665935</v>
      </c>
    </row>
    <row r="17" spans="1:23" x14ac:dyDescent="0.25">
      <c r="A17" t="s">
        <v>15</v>
      </c>
      <c r="B17">
        <v>44.1</v>
      </c>
      <c r="G17" s="5">
        <f t="shared" ref="G17:G22" si="0">(G3*$B17)/1000</f>
        <v>18.555202602334266</v>
      </c>
      <c r="H17" s="5">
        <f t="shared" ref="H17:H21" si="1">(H3*$B24)/1000</f>
        <v>15.508038837379958</v>
      </c>
      <c r="I17" s="5">
        <f t="shared" ref="I17:I22" si="2">(I3*$B30)/1000</f>
        <v>4.9896051774742336</v>
      </c>
      <c r="J17" s="5"/>
      <c r="K17" s="5"/>
      <c r="L17" s="5"/>
      <c r="M17" s="5"/>
      <c r="N17" s="5">
        <f t="shared" ref="N17:N22" si="3">(N3*$B17)/1000</f>
        <v>9.3749327547268333</v>
      </c>
      <c r="O17" s="5">
        <f t="shared" ref="O17:O21" si="4">(O3*$B24)/1000</f>
        <v>16.980716845077826</v>
      </c>
      <c r="P17" s="5">
        <f t="shared" ref="P17:P22" si="5">(P3*$B30)/1000</f>
        <v>9.3777898652299552</v>
      </c>
      <c r="Q17" s="5"/>
      <c r="R17" s="5"/>
      <c r="S17" s="5"/>
      <c r="T17" s="5"/>
      <c r="U17" s="5">
        <f t="shared" ref="U17:U22" si="6">(U3*$B17)/1000</f>
        <v>7.4682232631687544</v>
      </c>
      <c r="V17" s="5">
        <f t="shared" ref="V17:V21" si="7">(V3*$B24)/1000</f>
        <v>15.677768669455192</v>
      </c>
      <c r="W17" s="5">
        <f t="shared" ref="W17:W22" si="8">(W3*$B30)/1000</f>
        <v>6.2328381161125277</v>
      </c>
    </row>
    <row r="18" spans="1:23" x14ac:dyDescent="0.25">
      <c r="A18" t="s">
        <v>16</v>
      </c>
      <c r="B18">
        <v>39</v>
      </c>
      <c r="G18" s="5">
        <f t="shared" si="0"/>
        <v>23.063301365092677</v>
      </c>
      <c r="H18" s="5">
        <f t="shared" si="1"/>
        <v>26.118628152811894</v>
      </c>
      <c r="I18" s="5">
        <f t="shared" si="2"/>
        <v>37.645118158177958</v>
      </c>
      <c r="J18" s="5"/>
      <c r="K18" s="5"/>
      <c r="L18" s="5"/>
      <c r="M18" s="5"/>
      <c r="N18" s="5">
        <f t="shared" si="3"/>
        <v>16.964354891330292</v>
      </c>
      <c r="O18" s="5">
        <f t="shared" si="4"/>
        <v>13.314984531129486</v>
      </c>
      <c r="P18" s="5">
        <f t="shared" si="5"/>
        <v>49.657395510623729</v>
      </c>
      <c r="Q18" s="5"/>
      <c r="R18" s="5"/>
      <c r="S18" s="5"/>
      <c r="T18" s="5"/>
      <c r="U18" s="5">
        <f t="shared" si="6"/>
        <v>12.729095718066738</v>
      </c>
      <c r="V18" s="5">
        <f t="shared" si="7"/>
        <v>6.1644737764204809</v>
      </c>
      <c r="W18" s="5">
        <f t="shared" si="8"/>
        <v>20.391265512131447</v>
      </c>
    </row>
    <row r="19" spans="1:23" x14ac:dyDescent="0.25">
      <c r="A19" t="s">
        <v>17</v>
      </c>
      <c r="B19">
        <v>40.1</v>
      </c>
      <c r="G19" s="5">
        <f t="shared" si="0"/>
        <v>18.760990663529149</v>
      </c>
      <c r="H19" s="5">
        <f t="shared" si="1"/>
        <v>47.023656754302877</v>
      </c>
      <c r="I19" s="5">
        <f t="shared" si="2"/>
        <v>25.279953593666818</v>
      </c>
      <c r="J19" s="5"/>
      <c r="K19" s="5"/>
      <c r="L19" s="5"/>
      <c r="M19" s="5"/>
      <c r="N19" s="5">
        <f t="shared" si="3"/>
        <v>11.471462732351492</v>
      </c>
      <c r="O19" s="5">
        <f t="shared" si="4"/>
        <v>25.612173676501733</v>
      </c>
      <c r="P19" s="5">
        <f t="shared" si="5"/>
        <v>26.844125964887873</v>
      </c>
      <c r="Q19" s="5"/>
      <c r="R19" s="5"/>
      <c r="S19" s="5"/>
      <c r="T19" s="5"/>
      <c r="U19" s="5">
        <f t="shared" si="6"/>
        <v>8.2252023618485186</v>
      </c>
      <c r="V19" s="5">
        <f t="shared" si="7"/>
        <v>23.651072610495028</v>
      </c>
      <c r="W19" s="5">
        <f t="shared" si="8"/>
        <v>19.510306662050759</v>
      </c>
    </row>
    <row r="20" spans="1:23" x14ac:dyDescent="0.25">
      <c r="A20" t="s">
        <v>18</v>
      </c>
      <c r="B20">
        <v>40.200000000000003</v>
      </c>
      <c r="G20" s="5">
        <f t="shared" si="0"/>
        <v>20.987066246637664</v>
      </c>
      <c r="H20" s="5">
        <f t="shared" si="1"/>
        <v>19.860721812920133</v>
      </c>
      <c r="I20" s="5">
        <f t="shared" si="2"/>
        <v>13.43617253069065</v>
      </c>
      <c r="J20" s="5"/>
      <c r="K20" s="5"/>
      <c r="L20" s="5"/>
      <c r="M20" s="5"/>
      <c r="N20" s="5">
        <f t="shared" si="3"/>
        <v>10.735987244282327</v>
      </c>
      <c r="O20" s="5">
        <f t="shared" si="4"/>
        <v>19.933579696164276</v>
      </c>
      <c r="P20" s="5">
        <f t="shared" si="5"/>
        <v>9.5463402983828818</v>
      </c>
      <c r="Q20" s="5"/>
      <c r="R20" s="5"/>
      <c r="S20" s="5"/>
      <c r="T20" s="5"/>
      <c r="U20" s="5">
        <f t="shared" si="6"/>
        <v>10.230930227069715</v>
      </c>
      <c r="V20" s="5">
        <f t="shared" si="7"/>
        <v>17.332185710578727</v>
      </c>
      <c r="W20" s="5">
        <f t="shared" si="8"/>
        <v>8.6605645781522469</v>
      </c>
    </row>
    <row r="21" spans="1:23" x14ac:dyDescent="0.25">
      <c r="A21" t="s">
        <v>19</v>
      </c>
      <c r="B21">
        <v>45.1</v>
      </c>
      <c r="G21" s="5">
        <f t="shared" si="0"/>
        <v>14.851257459974718</v>
      </c>
      <c r="H21" s="5">
        <f t="shared" si="1"/>
        <v>19.819171683632188</v>
      </c>
      <c r="I21" s="5">
        <f t="shared" si="2"/>
        <v>1.5465629211953293</v>
      </c>
      <c r="J21" s="5"/>
      <c r="K21" s="5"/>
      <c r="L21" s="5"/>
      <c r="M21" s="5"/>
      <c r="N21" s="5">
        <f t="shared" si="3"/>
        <v>12.320155892262029</v>
      </c>
      <c r="O21" s="5">
        <f t="shared" si="4"/>
        <v>13.806378938696479</v>
      </c>
      <c r="P21" s="5">
        <f t="shared" si="5"/>
        <v>1.8627391469202419</v>
      </c>
      <c r="Q21" s="5"/>
      <c r="R21" s="5"/>
      <c r="S21" s="5"/>
      <c r="T21" s="5"/>
      <c r="U21" s="5">
        <f t="shared" si="6"/>
        <v>12.052988893077092</v>
      </c>
      <c r="V21" s="5">
        <f t="shared" si="7"/>
        <v>15.407032137025032</v>
      </c>
      <c r="W21" s="5">
        <f t="shared" si="8"/>
        <v>3.5771751248533885</v>
      </c>
    </row>
    <row r="22" spans="1:23" x14ac:dyDescent="0.25">
      <c r="A22" t="s">
        <v>20</v>
      </c>
      <c r="B22">
        <v>43.8</v>
      </c>
      <c r="G22" s="5">
        <f t="shared" si="0"/>
        <v>8.4816999910599193</v>
      </c>
      <c r="H22" s="5"/>
      <c r="I22" s="5">
        <f t="shared" si="2"/>
        <v>41.840224011065324</v>
      </c>
      <c r="J22" s="5"/>
      <c r="K22" s="5"/>
      <c r="L22" s="5"/>
      <c r="M22" s="5"/>
      <c r="N22" s="5">
        <f t="shared" si="3"/>
        <v>8.0721393586945993</v>
      </c>
      <c r="O22" s="5"/>
      <c r="P22" s="5">
        <f t="shared" si="5"/>
        <v>41.256338160918041</v>
      </c>
      <c r="Q22" s="5"/>
      <c r="R22" s="5"/>
      <c r="S22" s="5"/>
      <c r="T22" s="5"/>
      <c r="U22" s="5">
        <f t="shared" si="6"/>
        <v>8.4976284411324308</v>
      </c>
      <c r="V22" s="5"/>
      <c r="W22" s="5">
        <f t="shared" si="8"/>
        <v>33.990781507801366</v>
      </c>
    </row>
    <row r="23" spans="1:23" x14ac:dyDescent="0.25">
      <c r="A23" t="s">
        <v>23</v>
      </c>
      <c r="B23">
        <v>51</v>
      </c>
    </row>
    <row r="24" spans="1:23" x14ac:dyDescent="0.25">
      <c r="A24" t="s">
        <v>24</v>
      </c>
      <c r="B24">
        <v>50.6</v>
      </c>
    </row>
    <row r="25" spans="1:23" x14ac:dyDescent="0.25">
      <c r="A25" t="s">
        <v>25</v>
      </c>
      <c r="B25">
        <v>54.1</v>
      </c>
    </row>
    <row r="26" spans="1:23" x14ac:dyDescent="0.25">
      <c r="A26" t="s">
        <v>26</v>
      </c>
      <c r="B26">
        <v>63.4</v>
      </c>
    </row>
    <row r="27" spans="1:23" x14ac:dyDescent="0.25">
      <c r="A27" t="s">
        <v>27</v>
      </c>
      <c r="B27">
        <v>64.5</v>
      </c>
    </row>
    <row r="28" spans="1:23" x14ac:dyDescent="0.25">
      <c r="A28" t="s">
        <v>28</v>
      </c>
      <c r="B28">
        <v>54</v>
      </c>
    </row>
    <row r="29" spans="1:23" x14ac:dyDescent="0.25">
      <c r="A29" t="s">
        <v>30</v>
      </c>
      <c r="B29">
        <v>40.4</v>
      </c>
    </row>
    <row r="30" spans="1:23" x14ac:dyDescent="0.25">
      <c r="A30" t="s">
        <v>31</v>
      </c>
      <c r="B30">
        <v>57.5</v>
      </c>
    </row>
    <row r="31" spans="1:23" x14ac:dyDescent="0.25">
      <c r="A31" t="s">
        <v>32</v>
      </c>
      <c r="B31">
        <v>44.7</v>
      </c>
    </row>
    <row r="32" spans="1:23" x14ac:dyDescent="0.25">
      <c r="A32" t="s">
        <v>33</v>
      </c>
      <c r="B32">
        <v>43.3</v>
      </c>
    </row>
    <row r="33" spans="1:23" x14ac:dyDescent="0.25">
      <c r="A33" t="s">
        <v>29</v>
      </c>
      <c r="B33">
        <v>46.2</v>
      </c>
      <c r="G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t="s">
        <v>34</v>
      </c>
      <c r="B34">
        <v>45.3</v>
      </c>
      <c r="G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t="s">
        <v>52</v>
      </c>
      <c r="B35">
        <v>52.417000000000002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7744-BE18-487F-867A-7CEAD6F69B4B}">
  <dimension ref="A1:W35"/>
  <sheetViews>
    <sheetView workbookViewId="0">
      <selection activeCell="A2" sqref="A2:C9"/>
    </sheetView>
  </sheetViews>
  <sheetFormatPr defaultRowHeight="15" x14ac:dyDescent="0.25"/>
  <sheetData>
    <row r="1" spans="1:23" x14ac:dyDescent="0.25">
      <c r="A1" s="9" t="s">
        <v>70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T1" s="8" t="s">
        <v>42</v>
      </c>
      <c r="U1" s="8" t="s">
        <v>0</v>
      </c>
      <c r="V1" s="8" t="s">
        <v>64</v>
      </c>
      <c r="W1" s="8" t="s">
        <v>65</v>
      </c>
    </row>
    <row r="2" spans="1:23" x14ac:dyDescent="0.25">
      <c r="A2" s="8" t="s">
        <v>0</v>
      </c>
      <c r="B2" s="8" t="s">
        <v>64</v>
      </c>
      <c r="C2" s="8" t="s">
        <v>65</v>
      </c>
      <c r="G2">
        <v>224.61953226614469</v>
      </c>
      <c r="H2">
        <v>423.45042822413359</v>
      </c>
      <c r="I2">
        <v>116.50819254823966</v>
      </c>
      <c r="N2">
        <v>215.61082591502583</v>
      </c>
      <c r="O2">
        <v>73.921526489473024</v>
      </c>
      <c r="P2">
        <v>84.163038924333421</v>
      </c>
      <c r="U2">
        <v>136.29501771474128</v>
      </c>
      <c r="V2">
        <v>226.04305991100227</v>
      </c>
      <c r="W2">
        <v>135.58913761928085</v>
      </c>
    </row>
    <row r="3" spans="1:23" x14ac:dyDescent="0.25">
      <c r="A3" t="s">
        <v>14</v>
      </c>
      <c r="B3" t="s">
        <v>23</v>
      </c>
      <c r="C3" t="s">
        <v>30</v>
      </c>
      <c r="G3" s="15">
        <v>-60.323360350594726</v>
      </c>
      <c r="H3">
        <v>460.94371264065899</v>
      </c>
      <c r="I3">
        <v>57.91532278464372</v>
      </c>
      <c r="N3">
        <v>173.52855862728123</v>
      </c>
      <c r="O3">
        <v>474.06403004327427</v>
      </c>
      <c r="P3">
        <v>130.6554747725595</v>
      </c>
      <c r="U3">
        <v>272.72262329794478</v>
      </c>
      <c r="V3">
        <v>410.54175606031765</v>
      </c>
      <c r="W3">
        <v>120.08655325307491</v>
      </c>
    </row>
    <row r="4" spans="1:23" x14ac:dyDescent="0.25">
      <c r="A4" t="s">
        <v>15</v>
      </c>
      <c r="B4" t="s">
        <v>24</v>
      </c>
      <c r="C4" t="s">
        <v>31</v>
      </c>
      <c r="G4">
        <v>284.07385231026512</v>
      </c>
      <c r="H4">
        <v>482.53863910693826</v>
      </c>
      <c r="I4">
        <v>809.32107183356902</v>
      </c>
      <c r="N4">
        <v>285.20563614987526</v>
      </c>
      <c r="O4">
        <v>206.70519066014077</v>
      </c>
      <c r="P4">
        <v>749.49855728308853</v>
      </c>
      <c r="U4">
        <v>265.14674381291354</v>
      </c>
      <c r="V4">
        <v>205.25424966792133</v>
      </c>
      <c r="W4">
        <v>436.75810378933414</v>
      </c>
    </row>
    <row r="5" spans="1:23" x14ac:dyDescent="0.25">
      <c r="A5" t="s">
        <v>16</v>
      </c>
      <c r="B5" t="s">
        <v>25</v>
      </c>
      <c r="C5" t="s">
        <v>32</v>
      </c>
      <c r="G5">
        <v>459.28248361774519</v>
      </c>
      <c r="H5">
        <v>281.10445282625358</v>
      </c>
      <c r="I5">
        <v>561.05841767103641</v>
      </c>
      <c r="N5">
        <v>417.18237457992484</v>
      </c>
      <c r="O5">
        <v>179.83641392726179</v>
      </c>
      <c r="P5">
        <v>418.26907759592882</v>
      </c>
      <c r="U5">
        <v>303.06196502761554</v>
      </c>
      <c r="V5">
        <v>211.34692673980362</v>
      </c>
      <c r="W5">
        <v>431.40037142268858</v>
      </c>
    </row>
    <row r="6" spans="1:23" x14ac:dyDescent="0.25">
      <c r="A6" t="s">
        <v>17</v>
      </c>
      <c r="B6" t="s">
        <v>26</v>
      </c>
      <c r="C6" t="s">
        <v>33</v>
      </c>
      <c r="G6">
        <v>115.34248922331392</v>
      </c>
      <c r="H6">
        <v>371.17393078838342</v>
      </c>
      <c r="I6">
        <v>-5.8285771709894192</v>
      </c>
      <c r="N6">
        <v>208.55080954618558</v>
      </c>
      <c r="O6">
        <v>545.59191168399173</v>
      </c>
      <c r="P6">
        <v>40.651175882832057</v>
      </c>
      <c r="U6">
        <v>179.22308924431297</v>
      </c>
      <c r="V6">
        <v>453.78356438235085</v>
      </c>
      <c r="W6">
        <v>94.57547435118353</v>
      </c>
    </row>
    <row r="7" spans="1:23" x14ac:dyDescent="0.25">
      <c r="A7" t="s">
        <v>18</v>
      </c>
      <c r="B7" t="s">
        <v>27</v>
      </c>
      <c r="C7" t="s">
        <v>29</v>
      </c>
      <c r="G7">
        <v>72.752902547899168</v>
      </c>
      <c r="H7">
        <v>81.08777417400529</v>
      </c>
      <c r="I7">
        <v>320.90979400052549</v>
      </c>
      <c r="N7">
        <v>213.32198075346747</v>
      </c>
      <c r="O7">
        <v>199.65582051431767</v>
      </c>
      <c r="P7">
        <v>239.80274034603394</v>
      </c>
      <c r="U7">
        <v>188.20151001319726</v>
      </c>
      <c r="V7">
        <v>200.92321454507538</v>
      </c>
      <c r="W7">
        <v>187.60191513131244</v>
      </c>
    </row>
    <row r="8" spans="1:23" x14ac:dyDescent="0.25">
      <c r="A8" t="s">
        <v>19</v>
      </c>
      <c r="B8" t="s">
        <v>28</v>
      </c>
      <c r="C8" t="s">
        <v>34</v>
      </c>
      <c r="G8">
        <v>42.783118328435052</v>
      </c>
      <c r="I8">
        <v>972.93809976336377</v>
      </c>
      <c r="N8">
        <v>143.91646627148845</v>
      </c>
      <c r="P8">
        <v>996.53699333886811</v>
      </c>
      <c r="U8">
        <v>136.62447819463543</v>
      </c>
      <c r="W8">
        <v>793.32576184550567</v>
      </c>
    </row>
    <row r="9" spans="1:23" x14ac:dyDescent="0.25">
      <c r="A9" t="s">
        <v>20</v>
      </c>
      <c r="C9" t="s">
        <v>53</v>
      </c>
      <c r="H9" s="25"/>
      <c r="I9" s="25"/>
      <c r="J9" s="25"/>
    </row>
    <row r="10" spans="1:23" x14ac:dyDescent="0.25">
      <c r="H10" s="25"/>
      <c r="I10" s="25"/>
      <c r="J10" s="25"/>
      <c r="K10" s="25"/>
      <c r="L10" s="25"/>
      <c r="M10" s="25"/>
      <c r="N10" s="25"/>
      <c r="R10" s="25"/>
    </row>
    <row r="11" spans="1:23" x14ac:dyDescent="0.25">
      <c r="H11" s="25"/>
      <c r="I11" s="25"/>
      <c r="J11" s="25"/>
      <c r="K11" s="25"/>
      <c r="L11" s="25"/>
      <c r="M11" s="25"/>
      <c r="N11" s="25"/>
      <c r="R11" s="25"/>
    </row>
    <row r="12" spans="1:23" x14ac:dyDescent="0.25">
      <c r="K12" s="25"/>
      <c r="L12" s="25"/>
      <c r="M12" s="25"/>
      <c r="N12" s="25"/>
      <c r="R12" s="25"/>
    </row>
    <row r="15" spans="1:23" x14ac:dyDescent="0.25">
      <c r="B15" t="s">
        <v>72</v>
      </c>
      <c r="G15" t="s">
        <v>73</v>
      </c>
    </row>
    <row r="16" spans="1:23" x14ac:dyDescent="0.25">
      <c r="A16" t="s">
        <v>14</v>
      </c>
      <c r="B16">
        <v>43.1</v>
      </c>
      <c r="G16" s="5">
        <f>(G2*$B16)/1000</f>
        <v>9.6811018406708378</v>
      </c>
      <c r="H16" s="5">
        <f>(H2*$B23)/1000</f>
        <v>21.595971839430813</v>
      </c>
      <c r="I16" s="5">
        <f>(I2*$B29)/1000</f>
        <v>4.7069309789488827</v>
      </c>
      <c r="N16" s="5">
        <f>(N2*$B16)/1000</f>
        <v>9.2928265969376138</v>
      </c>
      <c r="O16" s="5">
        <f>(O2*$B23)/1000</f>
        <v>3.769997850963124</v>
      </c>
      <c r="P16" s="5">
        <f>(P2*$B29)/1000</f>
        <v>3.4001867725430701</v>
      </c>
      <c r="Q16" s="5"/>
      <c r="R16" s="5"/>
      <c r="S16" s="5"/>
      <c r="T16" s="5"/>
      <c r="U16" s="5">
        <f>(U2*$B16)/1000</f>
        <v>5.8743152635053493</v>
      </c>
      <c r="V16" s="5">
        <f>(V2*$B23)/1000</f>
        <v>11.528196055461116</v>
      </c>
      <c r="W16" s="5">
        <f>(W2*$B29)/1000</f>
        <v>5.477801159818946</v>
      </c>
    </row>
    <row r="17" spans="1:23" x14ac:dyDescent="0.25">
      <c r="A17" t="s">
        <v>15</v>
      </c>
      <c r="B17">
        <v>44.1</v>
      </c>
      <c r="G17" s="5">
        <f t="shared" ref="G17:G22" si="0">(G3*$B17)/1000</f>
        <v>-2.6602601914612274</v>
      </c>
      <c r="H17" s="5">
        <f t="shared" ref="H17:H21" si="1">(H3*$B24)/1000</f>
        <v>23.323751859617346</v>
      </c>
      <c r="I17" s="5">
        <f t="shared" ref="I17:I22" si="2">(I3*$B30)/1000</f>
        <v>3.3301310601170138</v>
      </c>
      <c r="K17" s="25"/>
      <c r="N17" s="5">
        <f t="shared" ref="N17:N22" si="3">(N3*$B17)/1000</f>
        <v>7.652609435463102</v>
      </c>
      <c r="O17" s="5">
        <f t="shared" ref="O17:O21" si="4">(O3*$B24)/1000</f>
        <v>23.987639920189679</v>
      </c>
      <c r="P17" s="5">
        <f t="shared" ref="P17:P22" si="5">(P3*$B30)/1000</f>
        <v>7.5126897994221711</v>
      </c>
      <c r="Q17" s="5"/>
      <c r="R17" s="5"/>
      <c r="S17" s="5"/>
      <c r="T17" s="5"/>
      <c r="U17" s="5">
        <f t="shared" ref="U17:U22" si="6">(U3*$B17)/1000</f>
        <v>12.027067687439365</v>
      </c>
      <c r="V17" s="5">
        <f t="shared" ref="V17:V21" si="7">(V3*$B24)/1000</f>
        <v>20.773412856652072</v>
      </c>
      <c r="W17" s="5">
        <f t="shared" ref="W17:W22" si="8">(W3*$B30)/1000</f>
        <v>6.9049768120518076</v>
      </c>
    </row>
    <row r="18" spans="1:23" x14ac:dyDescent="0.25">
      <c r="A18" t="s">
        <v>16</v>
      </c>
      <c r="B18">
        <v>39</v>
      </c>
      <c r="G18" s="5">
        <f t="shared" si="0"/>
        <v>11.078880240100339</v>
      </c>
      <c r="H18" s="5">
        <f t="shared" si="1"/>
        <v>26.105340375685362</v>
      </c>
      <c r="I18" s="5">
        <f t="shared" si="2"/>
        <v>36.176651910960537</v>
      </c>
      <c r="K18" s="25"/>
      <c r="N18" s="5">
        <f t="shared" si="3"/>
        <v>11.123019809845134</v>
      </c>
      <c r="O18" s="5">
        <f t="shared" si="4"/>
        <v>11.182750814713616</v>
      </c>
      <c r="P18" s="5">
        <f t="shared" si="5"/>
        <v>33.502585510554063</v>
      </c>
      <c r="Q18" s="5"/>
      <c r="R18" s="5"/>
      <c r="S18" s="5"/>
      <c r="T18" s="5"/>
      <c r="U18" s="5">
        <f t="shared" si="6"/>
        <v>10.340723008703629</v>
      </c>
      <c r="V18" s="5">
        <f t="shared" si="7"/>
        <v>11.104254907034544</v>
      </c>
      <c r="W18" s="5">
        <f t="shared" si="8"/>
        <v>19.523087239383237</v>
      </c>
    </row>
    <row r="19" spans="1:23" x14ac:dyDescent="0.25">
      <c r="A19" t="s">
        <v>17</v>
      </c>
      <c r="B19">
        <v>40.1</v>
      </c>
      <c r="G19" s="5">
        <f t="shared" si="0"/>
        <v>18.417227593071583</v>
      </c>
      <c r="H19" s="5">
        <f t="shared" si="1"/>
        <v>17.822022309184479</v>
      </c>
      <c r="I19" s="5">
        <f t="shared" si="2"/>
        <v>24.293829485155875</v>
      </c>
      <c r="N19" s="5">
        <f t="shared" si="3"/>
        <v>16.729013220654988</v>
      </c>
      <c r="O19" s="5">
        <f t="shared" si="4"/>
        <v>11.401628642988397</v>
      </c>
      <c r="P19" s="5">
        <f t="shared" si="5"/>
        <v>18.111051059903716</v>
      </c>
      <c r="Q19" s="5"/>
      <c r="R19" s="5"/>
      <c r="S19" s="5"/>
      <c r="T19" s="5"/>
      <c r="U19" s="5">
        <f t="shared" si="6"/>
        <v>12.152784797607385</v>
      </c>
      <c r="V19" s="5">
        <f t="shared" si="7"/>
        <v>13.39939515530355</v>
      </c>
      <c r="W19" s="5">
        <f t="shared" si="8"/>
        <v>18.679636082602414</v>
      </c>
    </row>
    <row r="20" spans="1:23" x14ac:dyDescent="0.25">
      <c r="A20" t="s">
        <v>18</v>
      </c>
      <c r="B20">
        <v>40.200000000000003</v>
      </c>
      <c r="G20" s="5">
        <f t="shared" si="0"/>
        <v>4.6367680667772202</v>
      </c>
      <c r="H20" s="5">
        <f t="shared" si="1"/>
        <v>23.940718535850731</v>
      </c>
      <c r="I20" s="5">
        <f t="shared" si="2"/>
        <v>-0.26928026529971116</v>
      </c>
      <c r="N20" s="5">
        <f t="shared" si="3"/>
        <v>8.3837425437566591</v>
      </c>
      <c r="O20" s="5">
        <f t="shared" si="4"/>
        <v>35.190678303617467</v>
      </c>
      <c r="P20" s="5">
        <f t="shared" si="5"/>
        <v>1.8780843257868411</v>
      </c>
      <c r="Q20" s="5"/>
      <c r="R20" s="5"/>
      <c r="S20" s="5"/>
      <c r="T20" s="5"/>
      <c r="U20" s="5">
        <f t="shared" si="6"/>
        <v>7.204768187621382</v>
      </c>
      <c r="V20" s="5">
        <f t="shared" si="7"/>
        <v>29.269039902661628</v>
      </c>
      <c r="W20" s="5">
        <f t="shared" si="8"/>
        <v>4.3693869150246796</v>
      </c>
    </row>
    <row r="21" spans="1:23" x14ac:dyDescent="0.25">
      <c r="A21" t="s">
        <v>19</v>
      </c>
      <c r="B21">
        <v>45.1</v>
      </c>
      <c r="G21" s="5">
        <f t="shared" si="0"/>
        <v>3.2811559049102526</v>
      </c>
      <c r="H21" s="5">
        <f t="shared" si="1"/>
        <v>4.378739805396286</v>
      </c>
      <c r="I21" s="5">
        <f t="shared" si="2"/>
        <v>14.537213668223803</v>
      </c>
      <c r="N21" s="5">
        <f t="shared" si="3"/>
        <v>9.620821331981384</v>
      </c>
      <c r="O21" s="5">
        <f t="shared" si="4"/>
        <v>10.781414307773153</v>
      </c>
      <c r="P21" s="5">
        <f t="shared" si="5"/>
        <v>10.863064137675337</v>
      </c>
      <c r="Q21" s="5"/>
      <c r="R21" s="5"/>
      <c r="S21" s="5"/>
      <c r="T21" s="5"/>
      <c r="U21" s="5">
        <f t="shared" si="6"/>
        <v>8.4878881015951979</v>
      </c>
      <c r="V21" s="5">
        <f t="shared" si="7"/>
        <v>10.849853585434071</v>
      </c>
      <c r="W21" s="5">
        <f t="shared" si="8"/>
        <v>8.498366755448453</v>
      </c>
    </row>
    <row r="22" spans="1:23" x14ac:dyDescent="0.25">
      <c r="A22" t="s">
        <v>20</v>
      </c>
      <c r="B22">
        <v>43.8</v>
      </c>
      <c r="G22" s="5">
        <f t="shared" si="0"/>
        <v>1.8739005827854551</v>
      </c>
      <c r="H22" s="5"/>
      <c r="I22" s="5">
        <f t="shared" si="2"/>
        <v>50.998496375296241</v>
      </c>
      <c r="K22" s="25"/>
      <c r="N22" s="5">
        <f t="shared" si="3"/>
        <v>6.3035412226911927</v>
      </c>
      <c r="O22" s="5"/>
      <c r="P22" s="5">
        <f t="shared" si="5"/>
        <v>52.235479579843449</v>
      </c>
      <c r="Q22" s="5"/>
      <c r="R22" s="5"/>
      <c r="S22" s="5"/>
      <c r="T22" s="5"/>
      <c r="U22" s="5">
        <f t="shared" si="6"/>
        <v>5.984152144925031</v>
      </c>
      <c r="V22" s="5"/>
      <c r="W22" s="5">
        <f t="shared" si="8"/>
        <v>41.58375645865587</v>
      </c>
    </row>
    <row r="23" spans="1:23" x14ac:dyDescent="0.25">
      <c r="A23" t="s">
        <v>23</v>
      </c>
      <c r="B23">
        <v>51</v>
      </c>
    </row>
    <row r="24" spans="1:23" x14ac:dyDescent="0.25">
      <c r="A24" t="s">
        <v>24</v>
      </c>
      <c r="B24">
        <v>50.6</v>
      </c>
    </row>
    <row r="25" spans="1:23" x14ac:dyDescent="0.25">
      <c r="A25" t="s">
        <v>25</v>
      </c>
      <c r="B25">
        <v>54.1</v>
      </c>
    </row>
    <row r="26" spans="1:23" x14ac:dyDescent="0.25">
      <c r="A26" t="s">
        <v>26</v>
      </c>
      <c r="B26">
        <v>63.4</v>
      </c>
    </row>
    <row r="27" spans="1:23" x14ac:dyDescent="0.25">
      <c r="A27" t="s">
        <v>27</v>
      </c>
      <c r="B27">
        <v>64.5</v>
      </c>
    </row>
    <row r="28" spans="1:23" x14ac:dyDescent="0.25">
      <c r="A28" t="s">
        <v>28</v>
      </c>
      <c r="B28">
        <v>54</v>
      </c>
    </row>
    <row r="29" spans="1:23" x14ac:dyDescent="0.25">
      <c r="A29" t="s">
        <v>30</v>
      </c>
      <c r="B29">
        <v>40.4</v>
      </c>
    </row>
    <row r="30" spans="1:23" x14ac:dyDescent="0.25">
      <c r="A30" t="s">
        <v>31</v>
      </c>
      <c r="B30">
        <v>57.5</v>
      </c>
    </row>
    <row r="31" spans="1:23" x14ac:dyDescent="0.25">
      <c r="A31" t="s">
        <v>32</v>
      </c>
      <c r="B31">
        <v>44.7</v>
      </c>
    </row>
    <row r="32" spans="1:23" x14ac:dyDescent="0.25">
      <c r="A32" t="s">
        <v>33</v>
      </c>
      <c r="B32">
        <v>43.3</v>
      </c>
    </row>
    <row r="33" spans="1:2" x14ac:dyDescent="0.25">
      <c r="A33" t="s">
        <v>29</v>
      </c>
      <c r="B33">
        <v>46.2</v>
      </c>
    </row>
    <row r="34" spans="1:2" x14ac:dyDescent="0.25">
      <c r="A34" t="s">
        <v>34</v>
      </c>
      <c r="B34">
        <v>45.3</v>
      </c>
    </row>
    <row r="35" spans="1:2" x14ac:dyDescent="0.25">
      <c r="A35" t="s">
        <v>52</v>
      </c>
      <c r="B35">
        <v>52.417000000000002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0FC3-8EA7-45EC-802A-82C6093416A3}">
  <dimension ref="A1:P9"/>
  <sheetViews>
    <sheetView workbookViewId="0">
      <selection activeCell="A2" sqref="A2:C9"/>
    </sheetView>
  </sheetViews>
  <sheetFormatPr defaultRowHeight="15" x14ac:dyDescent="0.25"/>
  <sheetData>
    <row r="1" spans="1:16" x14ac:dyDescent="0.25">
      <c r="F1" t="s">
        <v>74</v>
      </c>
      <c r="H1" s="1"/>
      <c r="I1" s="1"/>
      <c r="J1" s="28"/>
      <c r="K1" s="28"/>
      <c r="L1" s="28"/>
      <c r="M1" s="1"/>
      <c r="N1" s="28"/>
      <c r="O1" s="28"/>
      <c r="P1" s="28"/>
    </row>
    <row r="2" spans="1:16" x14ac:dyDescent="0.25">
      <c r="A2" s="8" t="s">
        <v>0</v>
      </c>
      <c r="B2" s="8" t="s">
        <v>64</v>
      </c>
      <c r="C2" s="8" t="s">
        <v>65</v>
      </c>
      <c r="F2" s="29" t="s">
        <v>75</v>
      </c>
      <c r="G2" s="1"/>
      <c r="H2" s="1"/>
      <c r="I2" s="28"/>
      <c r="J2" s="30" t="s">
        <v>76</v>
      </c>
      <c r="K2" s="30"/>
      <c r="L2" s="30"/>
      <c r="M2" s="30"/>
      <c r="N2" s="29" t="s">
        <v>77</v>
      </c>
      <c r="O2" s="29"/>
      <c r="P2" s="29"/>
    </row>
    <row r="3" spans="1:16" x14ac:dyDescent="0.25">
      <c r="A3" t="s">
        <v>14</v>
      </c>
      <c r="B3" t="s">
        <v>23</v>
      </c>
      <c r="C3" t="s">
        <v>30</v>
      </c>
      <c r="F3" s="28">
        <v>-1.5631111565873084</v>
      </c>
      <c r="G3" s="28">
        <v>10.645319521830931</v>
      </c>
      <c r="H3" s="28">
        <v>6.8757757751508075</v>
      </c>
      <c r="I3" s="29"/>
      <c r="J3" s="28">
        <v>-0.33640824807389919</v>
      </c>
      <c r="K3" s="28">
        <v>2.1389277067233237</v>
      </c>
      <c r="L3" s="28">
        <v>2.0383471458537779</v>
      </c>
      <c r="M3" s="28"/>
      <c r="N3" s="28">
        <v>-1.1167088449147817</v>
      </c>
      <c r="O3" s="28">
        <v>7.2415244595183514</v>
      </c>
      <c r="P3" s="28">
        <v>4.3380026952056472</v>
      </c>
    </row>
    <row r="4" spans="1:16" x14ac:dyDescent="0.25">
      <c r="A4" t="s">
        <v>15</v>
      </c>
      <c r="B4" t="s">
        <v>24</v>
      </c>
      <c r="C4" t="s">
        <v>31</v>
      </c>
      <c r="F4" s="28">
        <v>-27.49467724495949</v>
      </c>
      <c r="G4" s="28">
        <v>-4.2191848420369009</v>
      </c>
      <c r="H4" s="28">
        <v>1.1265199464048976</v>
      </c>
      <c r="I4" s="28"/>
      <c r="J4" s="28">
        <v>-7.6546555632393005</v>
      </c>
      <c r="K4" s="28">
        <v>-0.38434326246968525</v>
      </c>
      <c r="L4" s="28">
        <v>0.13504920363038686</v>
      </c>
      <c r="M4" s="28"/>
      <c r="N4" s="28">
        <v>-18.049276861799548</v>
      </c>
      <c r="O4" s="28">
        <v>-0.28864045439491026</v>
      </c>
      <c r="P4" s="28">
        <v>0.66335626596132646</v>
      </c>
    </row>
    <row r="5" spans="1:16" x14ac:dyDescent="0.25">
      <c r="A5" t="s">
        <v>16</v>
      </c>
      <c r="B5" t="s">
        <v>25</v>
      </c>
      <c r="C5" t="s">
        <v>32</v>
      </c>
      <c r="F5" s="28">
        <v>3.3139814145314581</v>
      </c>
      <c r="G5" s="28">
        <v>6.0823747399264017</v>
      </c>
      <c r="H5" s="28">
        <v>-16.776616920586122</v>
      </c>
      <c r="I5" s="28"/>
      <c r="J5" s="28">
        <v>0.28738086429718568</v>
      </c>
      <c r="K5" s="28">
        <v>1.084923612471498</v>
      </c>
      <c r="L5" s="28">
        <v>-5.7372043237052486</v>
      </c>
      <c r="M5" s="28"/>
      <c r="N5" s="28">
        <v>1.2441611211850623</v>
      </c>
      <c r="O5" s="28">
        <v>2.7770488057809528</v>
      </c>
      <c r="P5" s="28">
        <v>-11.953123972469561</v>
      </c>
    </row>
    <row r="6" spans="1:16" x14ac:dyDescent="0.25">
      <c r="A6" t="s">
        <v>17</v>
      </c>
      <c r="B6" t="s">
        <v>26</v>
      </c>
      <c r="C6" t="s">
        <v>33</v>
      </c>
      <c r="F6" s="28">
        <v>15.527751596188272</v>
      </c>
      <c r="G6" s="28">
        <v>2.2235868659718614</v>
      </c>
      <c r="H6" s="28">
        <v>2.9960664941891673</v>
      </c>
      <c r="I6" s="28"/>
      <c r="J6" s="28">
        <v>1.3717809655008149</v>
      </c>
      <c r="K6" s="28">
        <v>0.40851680218603131</v>
      </c>
      <c r="L6" s="28">
        <v>0.78577499411328622</v>
      </c>
      <c r="M6" s="28"/>
      <c r="N6" s="28">
        <v>3.9675838671478219</v>
      </c>
      <c r="O6" s="28">
        <v>0.81933893023352922</v>
      </c>
      <c r="P6" s="28">
        <v>2.0918893022255518</v>
      </c>
    </row>
    <row r="7" spans="1:16" x14ac:dyDescent="0.25">
      <c r="A7" t="s">
        <v>18</v>
      </c>
      <c r="B7" t="s">
        <v>27</v>
      </c>
      <c r="C7" t="s">
        <v>29</v>
      </c>
      <c r="F7" s="28">
        <v>12.80320821573126</v>
      </c>
      <c r="G7" s="28">
        <v>-0.81828015443986912</v>
      </c>
      <c r="H7" s="28">
        <v>1.7578018018818251</v>
      </c>
      <c r="I7" s="28"/>
      <c r="J7" s="28">
        <v>4.5349385752091438</v>
      </c>
      <c r="K7" s="28">
        <v>0.48254602517954998</v>
      </c>
      <c r="L7" s="28">
        <v>-0.46079279190563049</v>
      </c>
      <c r="M7" s="28"/>
      <c r="N7" s="28">
        <v>11.147944455385341</v>
      </c>
      <c r="O7" s="28">
        <v>1.0586719445096242E-2</v>
      </c>
      <c r="P7" s="28">
        <v>0.43919539006901781</v>
      </c>
    </row>
    <row r="8" spans="1:16" x14ac:dyDescent="0.25">
      <c r="A8" t="s">
        <v>19</v>
      </c>
      <c r="B8" t="s">
        <v>28</v>
      </c>
      <c r="C8" t="s">
        <v>34</v>
      </c>
      <c r="F8" s="28">
        <v>4.2862802294544418</v>
      </c>
      <c r="G8" s="28">
        <v>-1.8893749413226395</v>
      </c>
      <c r="H8" s="28">
        <v>3.5568591687326512</v>
      </c>
      <c r="I8" s="28"/>
      <c r="J8" s="28">
        <v>2.0566307691802872</v>
      </c>
      <c r="K8" s="28">
        <v>-0.3614713166498339</v>
      </c>
      <c r="L8" s="28">
        <v>0.91542354611097598</v>
      </c>
      <c r="M8" s="28"/>
      <c r="N8" s="28">
        <v>2.564510242525432</v>
      </c>
      <c r="O8" s="28">
        <v>-0.99965948721818654</v>
      </c>
      <c r="P8" s="28">
        <v>2.4084481294357967</v>
      </c>
    </row>
    <row r="9" spans="1:16" x14ac:dyDescent="0.25">
      <c r="A9" t="s">
        <v>20</v>
      </c>
      <c r="C9" t="s">
        <v>53</v>
      </c>
      <c r="F9" s="28">
        <v>0.6573803629787498</v>
      </c>
      <c r="G9" s="28"/>
      <c r="H9" s="28">
        <v>4.2606291367009623</v>
      </c>
      <c r="I9" s="28"/>
      <c r="J9" s="28">
        <v>0.41780234741781269</v>
      </c>
      <c r="K9" s="28"/>
      <c r="L9" s="28">
        <v>0.34151536598971249</v>
      </c>
      <c r="M9" s="28"/>
      <c r="N9" s="28">
        <v>0.7481545062761692</v>
      </c>
      <c r="O9" s="28"/>
      <c r="P9" s="28">
        <v>2.8343764354532803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19EF-16E9-470D-A189-808002FAEA1E}">
  <dimension ref="A1:Q10"/>
  <sheetViews>
    <sheetView workbookViewId="0">
      <selection activeCell="A2" sqref="A2:C9"/>
    </sheetView>
  </sheetViews>
  <sheetFormatPr defaultRowHeight="15" x14ac:dyDescent="0.25"/>
  <sheetData>
    <row r="1" spans="1:17" x14ac:dyDescent="0.25">
      <c r="F1" t="s">
        <v>74</v>
      </c>
    </row>
    <row r="2" spans="1:17" x14ac:dyDescent="0.25">
      <c r="A2" s="8" t="s">
        <v>0</v>
      </c>
      <c r="B2" s="8" t="s">
        <v>64</v>
      </c>
      <c r="C2" s="8" t="s">
        <v>65</v>
      </c>
      <c r="F2" s="29" t="s">
        <v>75</v>
      </c>
      <c r="G2" s="1"/>
      <c r="H2" s="1"/>
      <c r="K2" s="30" t="s">
        <v>76</v>
      </c>
      <c r="L2" s="30"/>
      <c r="M2" s="30"/>
      <c r="N2" s="30"/>
      <c r="O2" s="29" t="s">
        <v>77</v>
      </c>
      <c r="P2" s="29"/>
      <c r="Q2" s="29"/>
    </row>
    <row r="3" spans="1:17" x14ac:dyDescent="0.25">
      <c r="A3" t="s">
        <v>14</v>
      </c>
      <c r="B3" t="s">
        <v>23</v>
      </c>
      <c r="C3" t="s">
        <v>30</v>
      </c>
      <c r="F3" s="28">
        <v>2.5954310642205161</v>
      </c>
      <c r="G3" s="28">
        <v>5.2655817553267523</v>
      </c>
      <c r="H3" s="28">
        <v>5.4899586676902103</v>
      </c>
      <c r="K3" s="28">
        <v>1.9328830147326255</v>
      </c>
      <c r="L3" s="28">
        <v>3.8478133729534152</v>
      </c>
      <c r="M3" s="28">
        <v>2.199431212686294</v>
      </c>
      <c r="N3" s="28"/>
      <c r="O3" s="28">
        <v>2.6500310650979224</v>
      </c>
      <c r="P3" s="28">
        <v>5.091306983607053</v>
      </c>
      <c r="Q3" s="28">
        <v>3.7946330600372553</v>
      </c>
    </row>
    <row r="4" spans="1:17" x14ac:dyDescent="0.25">
      <c r="A4" t="s">
        <v>15</v>
      </c>
      <c r="B4" t="s">
        <v>24</v>
      </c>
      <c r="C4" t="s">
        <v>31</v>
      </c>
      <c r="F4" s="28">
        <v>-8.6283962732379482</v>
      </c>
      <c r="G4" s="28">
        <v>7.3465726992578082</v>
      </c>
      <c r="H4" s="28">
        <v>8.3188849164207639</v>
      </c>
      <c r="K4" s="28">
        <v>-0.9300222019567207</v>
      </c>
      <c r="L4" s="28">
        <v>3.2372398063010599</v>
      </c>
      <c r="M4" s="28">
        <v>2.8496245248763428</v>
      </c>
      <c r="N4" s="28"/>
      <c r="O4" s="28">
        <v>-3.3085842446021849</v>
      </c>
      <c r="P4" s="28">
        <v>4.8202269739281078</v>
      </c>
      <c r="Q4" s="28">
        <v>5.2477045899041386</v>
      </c>
    </row>
    <row r="5" spans="1:17" x14ac:dyDescent="0.25">
      <c r="A5" t="s">
        <v>16</v>
      </c>
      <c r="B5" t="s">
        <v>25</v>
      </c>
      <c r="C5" t="s">
        <v>32</v>
      </c>
      <c r="F5" s="28">
        <v>7.0954833355622293</v>
      </c>
      <c r="G5" s="28">
        <v>6.3069833985295451</v>
      </c>
      <c r="H5" s="28">
        <v>-5.7088589781884185</v>
      </c>
      <c r="K5" s="28">
        <v>3.2706684566449629</v>
      </c>
      <c r="L5" s="28">
        <v>2.945676305373766</v>
      </c>
      <c r="M5" s="28">
        <v>-0.1345812099386707</v>
      </c>
      <c r="N5" s="28"/>
      <c r="O5" s="28">
        <v>5.2754199555100261</v>
      </c>
      <c r="P5" s="28">
        <v>4.9553379373277791</v>
      </c>
      <c r="Q5" s="28">
        <v>-2.1566607139226028</v>
      </c>
    </row>
    <row r="6" spans="1:17" x14ac:dyDescent="0.25">
      <c r="A6" t="s">
        <v>17</v>
      </c>
      <c r="B6" t="s">
        <v>26</v>
      </c>
      <c r="C6" t="s">
        <v>33</v>
      </c>
      <c r="F6" s="28">
        <v>9.3087186139372466</v>
      </c>
      <c r="G6" s="28">
        <v>4.5774829041260103</v>
      </c>
      <c r="H6" s="28">
        <v>11.582938939529377</v>
      </c>
      <c r="K6" s="28">
        <v>2.9959304298024514</v>
      </c>
      <c r="L6" s="28">
        <v>3.5460306210902495</v>
      </c>
      <c r="M6" s="28">
        <v>3.8674433523024025</v>
      </c>
      <c r="N6" s="28"/>
      <c r="O6" s="28">
        <v>6.1394100503638578</v>
      </c>
      <c r="P6" s="28">
        <v>4.2716846518083011</v>
      </c>
      <c r="Q6" s="28">
        <v>7.1237462343436286</v>
      </c>
    </row>
    <row r="7" spans="1:17" x14ac:dyDescent="0.25">
      <c r="A7" t="s">
        <v>18</v>
      </c>
      <c r="B7" t="s">
        <v>27</v>
      </c>
      <c r="C7" t="s">
        <v>29</v>
      </c>
      <c r="F7" s="28">
        <v>7.0896160312736365</v>
      </c>
      <c r="G7" s="28">
        <v>11.071648540028097</v>
      </c>
      <c r="H7" s="28">
        <v>7.7708454731921614E-4</v>
      </c>
      <c r="K7" s="28">
        <v>3.534838240778273</v>
      </c>
      <c r="L7" s="28">
        <v>6.2980122023894571</v>
      </c>
      <c r="M7" s="28">
        <v>1.3413369519570131</v>
      </c>
      <c r="N7" s="28"/>
      <c r="O7" s="28">
        <v>6.9003302684218175</v>
      </c>
      <c r="P7" s="28">
        <v>10.147391840123019</v>
      </c>
      <c r="Q7" s="28">
        <v>1.6113449920225915</v>
      </c>
    </row>
    <row r="8" spans="1:17" x14ac:dyDescent="0.25">
      <c r="A8" t="s">
        <v>19</v>
      </c>
      <c r="B8" t="s">
        <v>28</v>
      </c>
      <c r="C8" t="s">
        <v>34</v>
      </c>
      <c r="F8" s="28">
        <v>6.9290733459415925</v>
      </c>
      <c r="G8" s="28">
        <v>3.5960562042614357</v>
      </c>
      <c r="H8" s="28">
        <v>3.27667671240639</v>
      </c>
      <c r="K8" s="28">
        <v>3.5274340482525202</v>
      </c>
      <c r="L8" s="28">
        <v>1.2198684544980047</v>
      </c>
      <c r="M8" s="28">
        <v>1.3550481088175625</v>
      </c>
      <c r="N8" s="28"/>
      <c r="O8" s="28">
        <v>5.3827371251274903</v>
      </c>
      <c r="P8" s="28">
        <v>1.7454460362845767</v>
      </c>
      <c r="Q8" s="28">
        <v>2.6366423219568249</v>
      </c>
    </row>
    <row r="9" spans="1:17" x14ac:dyDescent="0.25">
      <c r="A9" t="s">
        <v>20</v>
      </c>
      <c r="C9" t="s">
        <v>53</v>
      </c>
      <c r="F9" s="28">
        <v>3.3087378493538986</v>
      </c>
      <c r="G9" s="28"/>
      <c r="H9" s="28">
        <v>4.367391174758148</v>
      </c>
      <c r="K9" s="28">
        <v>2.3882093822275627</v>
      </c>
      <c r="L9" s="28"/>
      <c r="M9" s="28">
        <v>2.7285531133776009</v>
      </c>
      <c r="N9" s="28"/>
      <c r="O9" s="28">
        <v>3.6305407120311339</v>
      </c>
      <c r="P9" s="28"/>
      <c r="Q9" s="28">
        <v>3.20196873499102</v>
      </c>
    </row>
    <row r="10" spans="1:17" x14ac:dyDescent="0.25">
      <c r="F10" s="28"/>
      <c r="G10" s="28"/>
      <c r="H10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95656-6F25-4DD3-8CFA-A955F20E7550}">
  <dimension ref="A1:Q9"/>
  <sheetViews>
    <sheetView workbookViewId="0">
      <selection activeCell="A2" sqref="A2:C9"/>
    </sheetView>
  </sheetViews>
  <sheetFormatPr defaultRowHeight="15" x14ac:dyDescent="0.25"/>
  <sheetData>
    <row r="1" spans="1:17" x14ac:dyDescent="0.25">
      <c r="F1" t="s">
        <v>74</v>
      </c>
    </row>
    <row r="2" spans="1:17" x14ac:dyDescent="0.25">
      <c r="A2" s="8" t="s">
        <v>0</v>
      </c>
      <c r="B2" s="8" t="s">
        <v>64</v>
      </c>
      <c r="C2" s="8" t="s">
        <v>65</v>
      </c>
      <c r="F2" s="29" t="s">
        <v>75</v>
      </c>
      <c r="G2" s="1"/>
      <c r="H2" s="1"/>
      <c r="K2" s="30" t="s">
        <v>76</v>
      </c>
      <c r="L2" s="30"/>
      <c r="M2" s="30"/>
      <c r="N2" s="30"/>
      <c r="O2" s="29" t="s">
        <v>77</v>
      </c>
      <c r="P2" s="29"/>
      <c r="Q2" s="29"/>
    </row>
    <row r="3" spans="1:17" x14ac:dyDescent="0.25">
      <c r="A3" t="s">
        <v>14</v>
      </c>
      <c r="B3" t="s">
        <v>23</v>
      </c>
      <c r="C3" t="s">
        <v>30</v>
      </c>
      <c r="F3" s="28">
        <v>5.7567832927094829</v>
      </c>
      <c r="G3" s="28">
        <v>1.42899301762234</v>
      </c>
      <c r="H3" s="28">
        <v>6.2565509724885704</v>
      </c>
      <c r="K3" s="28">
        <v>1.9508077276030382</v>
      </c>
      <c r="L3" s="28">
        <v>2.539672591462967</v>
      </c>
      <c r="M3" s="28">
        <v>2.0567414420838288</v>
      </c>
      <c r="N3" s="28"/>
      <c r="O3" s="28">
        <v>3.9786243673952062</v>
      </c>
      <c r="P3" s="28">
        <v>4.0839656882282078</v>
      </c>
      <c r="Q3" s="28">
        <v>3.8695317153728745</v>
      </c>
    </row>
    <row r="4" spans="1:17" x14ac:dyDescent="0.25">
      <c r="A4" t="s">
        <v>15</v>
      </c>
      <c r="B4" t="s">
        <v>24</v>
      </c>
      <c r="C4" t="s">
        <v>31</v>
      </c>
      <c r="F4" s="28">
        <v>3.6062593626995612</v>
      </c>
      <c r="G4" s="28">
        <v>9.8401823362716332</v>
      </c>
      <c r="H4" s="28">
        <v>7.130162808078234</v>
      </c>
      <c r="K4" s="28">
        <v>1.0658379394302895</v>
      </c>
      <c r="L4" s="28">
        <v>2.6538689553853856</v>
      </c>
      <c r="M4" s="28">
        <v>2.4502598709848025</v>
      </c>
      <c r="N4" s="28"/>
      <c r="O4" s="28">
        <v>2.05036218839254</v>
      </c>
      <c r="P4" s="28">
        <v>4.1244030618812024</v>
      </c>
      <c r="Q4" s="28">
        <v>4.7308015286952347</v>
      </c>
    </row>
    <row r="5" spans="1:17" x14ac:dyDescent="0.25">
      <c r="A5" t="s">
        <v>16</v>
      </c>
      <c r="B5" t="s">
        <v>25</v>
      </c>
      <c r="C5" t="s">
        <v>32</v>
      </c>
      <c r="F5" s="28">
        <v>4.1874672123522751</v>
      </c>
      <c r="G5" s="28">
        <v>2.9569455324985796</v>
      </c>
      <c r="H5" s="28">
        <v>3.257743714195239</v>
      </c>
      <c r="K5" s="28">
        <v>2.1943859403409935</v>
      </c>
      <c r="L5" s="28">
        <v>1.1591860275202597</v>
      </c>
      <c r="M5" s="28">
        <v>2.6180916020719196</v>
      </c>
      <c r="N5" s="28"/>
      <c r="O5" s="28">
        <v>3.8756077476660411</v>
      </c>
      <c r="P5" s="28">
        <v>1.7193453005304675</v>
      </c>
      <c r="Q5" s="28">
        <v>1.5224518682248289</v>
      </c>
    </row>
    <row r="6" spans="1:17" x14ac:dyDescent="0.25">
      <c r="A6" t="s">
        <v>17</v>
      </c>
      <c r="B6" t="s">
        <v>26</v>
      </c>
      <c r="C6" t="s">
        <v>33</v>
      </c>
      <c r="F6" s="28">
        <v>0.39544360468639944</v>
      </c>
      <c r="G6" s="28">
        <v>3.6442836162522076</v>
      </c>
      <c r="H6" s="28">
        <v>15.816671814469526</v>
      </c>
      <c r="K6" s="28">
        <v>2.0550784843706262</v>
      </c>
      <c r="L6" s="28">
        <v>2.3134671035081471</v>
      </c>
      <c r="M6" s="28">
        <v>5.3840592872560968</v>
      </c>
      <c r="N6" s="28"/>
      <c r="O6" s="28">
        <v>3.9155048108206465</v>
      </c>
      <c r="P6" s="28">
        <v>2.7058974728535565</v>
      </c>
      <c r="Q6" s="28">
        <v>10.184271184570751</v>
      </c>
    </row>
    <row r="7" spans="1:17" x14ac:dyDescent="0.25">
      <c r="A7" t="s">
        <v>18</v>
      </c>
      <c r="B7" t="s">
        <v>27</v>
      </c>
      <c r="C7" t="s">
        <v>29</v>
      </c>
      <c r="F7" s="28">
        <v>6.9663535873407847</v>
      </c>
      <c r="G7" s="28">
        <v>0.59076288124275511</v>
      </c>
      <c r="H7" s="28">
        <v>2.2164931877782195</v>
      </c>
      <c r="K7" s="28">
        <v>3.1841414720480214</v>
      </c>
      <c r="L7" s="28">
        <v>1.7039617528625988</v>
      </c>
      <c r="M7" s="28">
        <v>1.283374340282377</v>
      </c>
      <c r="N7" s="28"/>
      <c r="O7" s="28">
        <v>6.2820634343202313</v>
      </c>
      <c r="P7" s="28">
        <v>0.45162707531512136</v>
      </c>
      <c r="Q7" s="28">
        <v>1.9769215231761696</v>
      </c>
    </row>
    <row r="8" spans="1:17" x14ac:dyDescent="0.25">
      <c r="A8" t="s">
        <v>19</v>
      </c>
      <c r="B8" t="s">
        <v>28</v>
      </c>
      <c r="C8" t="s">
        <v>34</v>
      </c>
      <c r="F8" s="28">
        <v>6.7847625812421191</v>
      </c>
      <c r="G8" s="28">
        <v>3.4068153581397551</v>
      </c>
      <c r="H8" s="28">
        <v>3.6359153552608667</v>
      </c>
      <c r="K8" s="28">
        <v>2.8556095855806127</v>
      </c>
      <c r="L8" s="28">
        <v>0.70675754048330364</v>
      </c>
      <c r="M8" s="28">
        <v>1.1291239611747159</v>
      </c>
      <c r="N8" s="28"/>
      <c r="O8" s="28">
        <v>4.7478492866109656</v>
      </c>
      <c r="P8" s="28">
        <v>1.4098320651161353</v>
      </c>
      <c r="Q8" s="28">
        <v>2.2914652574859886</v>
      </c>
    </row>
    <row r="9" spans="1:17" x14ac:dyDescent="0.25">
      <c r="A9" t="s">
        <v>20</v>
      </c>
      <c r="C9" t="s">
        <v>53</v>
      </c>
      <c r="F9" s="28">
        <v>4.947029315731247</v>
      </c>
      <c r="G9" s="28"/>
      <c r="H9" s="28">
        <v>6.5594410145380762</v>
      </c>
      <c r="K9" s="28">
        <v>2.1866937047190396</v>
      </c>
      <c r="L9" s="28"/>
      <c r="M9" s="28">
        <v>3.2117241856744987</v>
      </c>
      <c r="N9" s="28"/>
      <c r="O9" s="28">
        <v>4.1440574598031699</v>
      </c>
      <c r="P9" s="28"/>
      <c r="Q9" s="28">
        <v>5.1232288409771725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10A5-C774-4D98-8525-83466972F659}">
  <dimension ref="A1:P9"/>
  <sheetViews>
    <sheetView workbookViewId="0">
      <selection activeCell="O20" sqref="O20"/>
    </sheetView>
  </sheetViews>
  <sheetFormatPr defaultRowHeight="15" x14ac:dyDescent="0.25"/>
  <sheetData>
    <row r="1" spans="1:16" x14ac:dyDescent="0.25">
      <c r="F1" s="28" t="s">
        <v>78</v>
      </c>
      <c r="G1" s="28"/>
      <c r="H1" s="28"/>
      <c r="I1" s="1"/>
      <c r="J1" s="28"/>
      <c r="K1" s="28"/>
      <c r="L1" s="28"/>
      <c r="M1" s="1"/>
      <c r="N1" s="28"/>
      <c r="O1" s="28"/>
      <c r="P1" s="28"/>
    </row>
    <row r="2" spans="1:16" x14ac:dyDescent="0.25">
      <c r="A2" s="8" t="s">
        <v>0</v>
      </c>
      <c r="B2" s="8" t="s">
        <v>64</v>
      </c>
      <c r="C2" s="8" t="s">
        <v>65</v>
      </c>
      <c r="F2" s="30" t="s">
        <v>79</v>
      </c>
      <c r="G2" s="30"/>
      <c r="H2" s="30"/>
      <c r="I2" s="28"/>
      <c r="J2" s="30" t="s">
        <v>80</v>
      </c>
      <c r="K2" s="30"/>
      <c r="L2" s="30"/>
      <c r="M2" s="30"/>
      <c r="N2" s="30" t="s">
        <v>81</v>
      </c>
      <c r="O2" s="30"/>
      <c r="P2" s="30"/>
    </row>
    <row r="3" spans="1:16" x14ac:dyDescent="0.25">
      <c r="A3" t="s">
        <v>14</v>
      </c>
      <c r="B3" t="s">
        <v>23</v>
      </c>
      <c r="C3" t="s">
        <v>30</v>
      </c>
      <c r="F3" s="28">
        <v>1.251040594883738</v>
      </c>
      <c r="G3" s="28">
        <v>6.1843558240318801</v>
      </c>
      <c r="H3" s="28">
        <v>2.483222350337035</v>
      </c>
      <c r="I3" s="31"/>
      <c r="J3" s="28">
        <v>-3.459184430858836E-2</v>
      </c>
      <c r="K3" s="28">
        <v>3.3060013078857278</v>
      </c>
      <c r="L3" s="28">
        <v>1.6457539931501091</v>
      </c>
      <c r="M3" s="28"/>
      <c r="N3" s="28">
        <v>2.6841706588863614</v>
      </c>
      <c r="O3" s="28">
        <v>10.807783920975769</v>
      </c>
      <c r="P3" s="28">
        <v>3.5754254970329167</v>
      </c>
    </row>
    <row r="4" spans="1:16" x14ac:dyDescent="0.25">
      <c r="A4" t="s">
        <v>15</v>
      </c>
      <c r="B4" t="s">
        <v>24</v>
      </c>
      <c r="C4" t="s">
        <v>31</v>
      </c>
      <c r="F4" s="28">
        <v>-4.2367021216730976</v>
      </c>
      <c r="G4" s="28">
        <v>2.0138103154069027</v>
      </c>
      <c r="H4" s="28">
        <v>1.1042909163985368</v>
      </c>
      <c r="I4" s="28"/>
      <c r="J4" s="28">
        <v>-6.602801455100022</v>
      </c>
      <c r="K4" s="28">
        <v>1.2202855051752963</v>
      </c>
      <c r="L4" s="28">
        <v>1.3703069966943349</v>
      </c>
      <c r="M4" s="28"/>
      <c r="N4" s="28">
        <v>-1.5478855739574735</v>
      </c>
      <c r="O4" s="28">
        <v>5.1140899324777678</v>
      </c>
      <c r="P4" s="28">
        <v>2.0152881005653653</v>
      </c>
    </row>
    <row r="5" spans="1:16" x14ac:dyDescent="0.25">
      <c r="A5" t="s">
        <v>16</v>
      </c>
      <c r="B5" t="s">
        <v>25</v>
      </c>
      <c r="C5" t="s">
        <v>32</v>
      </c>
      <c r="F5" s="28">
        <v>2.2002563537521569</v>
      </c>
      <c r="G5" s="28">
        <v>4.1983093660078667</v>
      </c>
      <c r="H5" s="28">
        <v>-5.0429745231308027</v>
      </c>
      <c r="I5" s="28"/>
      <c r="J5" s="28">
        <v>2.0397522531935226</v>
      </c>
      <c r="K5" s="28">
        <v>3.2707031111577014</v>
      </c>
      <c r="L5" s="28">
        <v>-4.7923114766087318</v>
      </c>
      <c r="M5" s="28"/>
      <c r="N5" s="28">
        <v>4.7820698465081426</v>
      </c>
      <c r="O5" s="28">
        <v>10.20971119008467</v>
      </c>
      <c r="P5" s="28">
        <v>-6.2446886289364434</v>
      </c>
    </row>
    <row r="6" spans="1:16" x14ac:dyDescent="0.25">
      <c r="A6" t="s">
        <v>17</v>
      </c>
      <c r="B6" t="s">
        <v>26</v>
      </c>
      <c r="C6" t="s">
        <v>33</v>
      </c>
      <c r="F6" s="28">
        <v>3.1962209550910403</v>
      </c>
      <c r="G6" s="28">
        <v>3.3090238182929141</v>
      </c>
      <c r="H6" s="28">
        <v>3.2694417239016396</v>
      </c>
      <c r="I6" s="28"/>
      <c r="J6" s="28">
        <v>2.747654907361444</v>
      </c>
      <c r="K6" s="28">
        <v>1.5030807825405725</v>
      </c>
      <c r="L6" s="28">
        <v>1.5494733523421933</v>
      </c>
      <c r="M6" s="28"/>
      <c r="N6" s="28">
        <v>6.0436386522227599</v>
      </c>
      <c r="O6" s="28">
        <v>7.4073651270262157</v>
      </c>
      <c r="P6" s="28">
        <v>8.2060089188282941</v>
      </c>
    </row>
    <row r="7" spans="1:16" x14ac:dyDescent="0.25">
      <c r="A7" t="s">
        <v>18</v>
      </c>
      <c r="B7" t="s">
        <v>27</v>
      </c>
      <c r="C7" t="s">
        <v>29</v>
      </c>
      <c r="F7" s="28">
        <v>6.4519689118788524</v>
      </c>
      <c r="G7" s="28">
        <v>2.7780582811796801</v>
      </c>
      <c r="H7" s="28">
        <v>1.2775335911798886</v>
      </c>
      <c r="I7" s="28"/>
      <c r="J7" s="28">
        <v>5.1835560721725837</v>
      </c>
      <c r="K7" s="28">
        <v>2.3403751412421072</v>
      </c>
      <c r="L7" s="28">
        <v>0.62020131886242014</v>
      </c>
      <c r="M7" s="28"/>
      <c r="N7" s="28">
        <v>9.1122145824643628</v>
      </c>
      <c r="O7" s="28">
        <v>6.915683769194378</v>
      </c>
      <c r="P7" s="28">
        <v>2.5624091497892816</v>
      </c>
    </row>
    <row r="8" spans="1:16" x14ac:dyDescent="0.25">
      <c r="A8" t="s">
        <v>19</v>
      </c>
      <c r="B8" t="s">
        <v>28</v>
      </c>
      <c r="C8" t="s">
        <v>34</v>
      </c>
      <c r="F8" s="28">
        <v>3.0264208069645488</v>
      </c>
      <c r="G8" s="28">
        <v>2.0999460004636861</v>
      </c>
      <c r="H8" s="28">
        <v>1.7887421198195208</v>
      </c>
      <c r="I8" s="28"/>
      <c r="J8" s="28">
        <v>1.0461719447513713</v>
      </c>
      <c r="K8" s="28">
        <v>0.82595610523706542</v>
      </c>
      <c r="L8" s="28">
        <v>0.70857992523671998</v>
      </c>
      <c r="M8" s="28"/>
      <c r="N8" s="28">
        <v>5.632394517066154</v>
      </c>
      <c r="O8" s="28">
        <v>6.8786490609019415</v>
      </c>
      <c r="P8" s="28">
        <v>2.6742280837184316</v>
      </c>
    </row>
    <row r="9" spans="1:16" x14ac:dyDescent="0.25">
      <c r="A9" t="s">
        <v>20</v>
      </c>
      <c r="C9" t="s">
        <v>53</v>
      </c>
      <c r="F9" s="28">
        <v>1.5754820397755087</v>
      </c>
      <c r="G9" s="28"/>
      <c r="H9" s="28">
        <v>3.8382431354204662</v>
      </c>
      <c r="I9" s="28"/>
      <c r="J9" s="28">
        <v>0.60511230811772454</v>
      </c>
      <c r="K9" s="28"/>
      <c r="L9" s="28">
        <v>2.1644058723150019</v>
      </c>
      <c r="M9" s="28"/>
      <c r="N9" s="28">
        <v>2.8934780173032255</v>
      </c>
      <c r="O9" s="28"/>
      <c r="P9" s="28">
        <v>7.2880110970350342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D316-0B01-4E9B-A436-D0B2D10AF752}">
  <dimension ref="A1:Q9"/>
  <sheetViews>
    <sheetView workbookViewId="0">
      <selection activeCell="K2" sqref="K2:Q9"/>
    </sheetView>
  </sheetViews>
  <sheetFormatPr defaultRowHeight="15" x14ac:dyDescent="0.25"/>
  <sheetData>
    <row r="1" spans="1:17" x14ac:dyDescent="0.25">
      <c r="F1" t="s">
        <v>78</v>
      </c>
    </row>
    <row r="2" spans="1:17" x14ac:dyDescent="0.25">
      <c r="A2" s="8" t="s">
        <v>0</v>
      </c>
      <c r="B2" s="8" t="s">
        <v>64</v>
      </c>
      <c r="C2" s="8" t="s">
        <v>65</v>
      </c>
      <c r="F2" s="30" t="s">
        <v>79</v>
      </c>
      <c r="G2" s="30"/>
      <c r="H2" s="30"/>
      <c r="K2" s="30" t="s">
        <v>80</v>
      </c>
      <c r="L2" s="30"/>
      <c r="M2" s="30"/>
      <c r="N2" s="30"/>
      <c r="O2" s="30" t="s">
        <v>81</v>
      </c>
      <c r="P2" s="30"/>
      <c r="Q2" s="30"/>
    </row>
    <row r="3" spans="1:17" x14ac:dyDescent="0.25">
      <c r="A3" t="s">
        <v>14</v>
      </c>
      <c r="B3" t="s">
        <v>23</v>
      </c>
      <c r="C3" t="s">
        <v>30</v>
      </c>
      <c r="F3" s="28">
        <v>3.470586741112883</v>
      </c>
      <c r="G3" s="28">
        <v>6.2345422696244919</v>
      </c>
      <c r="H3" s="28">
        <v>3.225665569673505</v>
      </c>
      <c r="K3" s="28">
        <v>1.1846489375140048</v>
      </c>
      <c r="L3" s="28">
        <v>1.4952412398626178</v>
      </c>
      <c r="M3" s="28">
        <v>1.9200316721235364</v>
      </c>
      <c r="N3" s="28"/>
      <c r="O3" s="28">
        <v>2.5732404935876505</v>
      </c>
      <c r="P3" s="28">
        <v>6.3931248898360584</v>
      </c>
      <c r="Q3" s="28">
        <v>2.7636661876759185</v>
      </c>
    </row>
    <row r="4" spans="1:17" x14ac:dyDescent="0.25">
      <c r="A4" t="s">
        <v>15</v>
      </c>
      <c r="B4" t="s">
        <v>24</v>
      </c>
      <c r="C4" t="s">
        <v>31</v>
      </c>
      <c r="F4" s="28">
        <v>-8.4991182395275255E-2</v>
      </c>
      <c r="G4" s="28">
        <v>6.2746779144671132</v>
      </c>
      <c r="H4" s="28">
        <v>4.520701316923379</v>
      </c>
      <c r="K4" s="28">
        <v>-2.4894467421148985</v>
      </c>
      <c r="L4" s="28">
        <v>3.2557442131401606</v>
      </c>
      <c r="M4" s="28">
        <v>4.0775918419798449</v>
      </c>
      <c r="N4" s="28"/>
      <c r="O4" s="28">
        <v>1.7496748240719955</v>
      </c>
      <c r="P4" s="28">
        <v>5.4466687232761775</v>
      </c>
      <c r="Q4" s="28">
        <v>3.7075090460191458</v>
      </c>
    </row>
    <row r="5" spans="1:17" x14ac:dyDescent="0.25">
      <c r="A5" t="s">
        <v>16</v>
      </c>
      <c r="B5" t="s">
        <v>25</v>
      </c>
      <c r="C5" t="s">
        <v>32</v>
      </c>
      <c r="F5" s="28">
        <v>4.8374986322870575</v>
      </c>
      <c r="G5" s="28">
        <v>5.3424817939498945</v>
      </c>
      <c r="H5" s="28">
        <v>-0.45433719076714563</v>
      </c>
      <c r="K5" s="28">
        <v>1.9913909906696252</v>
      </c>
      <c r="L5" s="28">
        <v>2.4308839721695952</v>
      </c>
      <c r="M5" s="28">
        <v>-2.1368359127536776</v>
      </c>
      <c r="N5" s="28"/>
      <c r="O5" s="28">
        <v>4.0808337496180185</v>
      </c>
      <c r="P5" s="28">
        <v>6.7665437074906434</v>
      </c>
      <c r="Q5" s="28">
        <v>-3.8910276230331302</v>
      </c>
    </row>
    <row r="6" spans="1:17" x14ac:dyDescent="0.25">
      <c r="A6" t="s">
        <v>17</v>
      </c>
      <c r="B6" t="s">
        <v>26</v>
      </c>
      <c r="C6" t="s">
        <v>33</v>
      </c>
      <c r="F6" s="28">
        <v>4.9388459503408866</v>
      </c>
      <c r="G6" s="28">
        <v>6.0353268343401609</v>
      </c>
      <c r="H6" s="28">
        <v>6.7073639505549671</v>
      </c>
      <c r="K6" s="28">
        <v>2.4581963221097411</v>
      </c>
      <c r="L6" s="28">
        <v>1.6566430712603863</v>
      </c>
      <c r="M6" s="28">
        <v>2.6876926562138528</v>
      </c>
      <c r="N6" s="28"/>
      <c r="O6" s="28">
        <v>4.6049372182455528</v>
      </c>
      <c r="P6" s="28">
        <v>6.2850264660750339</v>
      </c>
      <c r="Q6" s="28">
        <v>6.9984308592874509</v>
      </c>
    </row>
    <row r="7" spans="1:17" x14ac:dyDescent="0.25">
      <c r="A7" t="s">
        <v>18</v>
      </c>
      <c r="B7" t="s">
        <v>27</v>
      </c>
      <c r="C7" t="s">
        <v>29</v>
      </c>
      <c r="F7" s="28">
        <v>5.9182194555515046</v>
      </c>
      <c r="G7" s="28">
        <v>8.6554009477962346</v>
      </c>
      <c r="H7" s="28">
        <v>2.4957386011729144</v>
      </c>
      <c r="K7" s="28">
        <v>2.0828861951427498</v>
      </c>
      <c r="L7" s="28">
        <v>3.8732792071498099</v>
      </c>
      <c r="M7" s="28">
        <v>0.82373000227344373</v>
      </c>
      <c r="N7" s="28"/>
      <c r="O7" s="28">
        <v>4.715540700935537</v>
      </c>
      <c r="P7" s="28">
        <v>7.6138211677363605</v>
      </c>
      <c r="Q7" s="28">
        <v>2.4202533592306166</v>
      </c>
    </row>
    <row r="8" spans="1:17" x14ac:dyDescent="0.25">
      <c r="A8" t="s">
        <v>19</v>
      </c>
      <c r="B8" t="s">
        <v>28</v>
      </c>
      <c r="C8" t="s">
        <v>34</v>
      </c>
      <c r="F8" s="28">
        <v>5.8232199236307194</v>
      </c>
      <c r="G8" s="28">
        <v>5.5099061537193164</v>
      </c>
      <c r="H8" s="28">
        <v>2.2118065323095579</v>
      </c>
      <c r="K8" s="28">
        <v>2.4870458359741789</v>
      </c>
      <c r="L8" s="28">
        <v>2.6120037055023548</v>
      </c>
      <c r="M8" s="28">
        <v>1.3705892660000649</v>
      </c>
      <c r="N8" s="28"/>
      <c r="O8" s="28">
        <v>4.9586895952827206</v>
      </c>
      <c r="P8" s="28">
        <v>5.9822577648814104</v>
      </c>
      <c r="Q8" s="28">
        <v>1.6818899985869282</v>
      </c>
    </row>
    <row r="9" spans="1:17" x14ac:dyDescent="0.25">
      <c r="A9" t="s">
        <v>20</v>
      </c>
      <c r="C9" t="s">
        <v>53</v>
      </c>
      <c r="F9" s="28">
        <v>3.7299701021180707</v>
      </c>
      <c r="G9" s="28"/>
      <c r="H9" s="28">
        <v>6.5298657764342529</v>
      </c>
      <c r="K9" s="28">
        <v>0.93381711105028076</v>
      </c>
      <c r="L9" s="28"/>
      <c r="M9" s="28">
        <v>2.2211843714848158</v>
      </c>
      <c r="N9" s="28"/>
      <c r="O9" s="28">
        <v>3.3933815302601693</v>
      </c>
      <c r="P9" s="28"/>
      <c r="Q9" s="28">
        <v>6.1779635147633067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A3F5C-7ACA-495F-B38D-FF6EA83556C7}">
  <dimension ref="A1:Q9"/>
  <sheetViews>
    <sheetView workbookViewId="0">
      <selection activeCell="A2" sqref="A2:C9"/>
    </sheetView>
  </sheetViews>
  <sheetFormatPr defaultRowHeight="15" x14ac:dyDescent="0.25"/>
  <sheetData>
    <row r="1" spans="1:17" x14ac:dyDescent="0.25">
      <c r="F1" t="s">
        <v>78</v>
      </c>
    </row>
    <row r="2" spans="1:17" x14ac:dyDescent="0.25">
      <c r="A2" s="8" t="s">
        <v>0</v>
      </c>
      <c r="B2" s="8" t="s">
        <v>64</v>
      </c>
      <c r="C2" s="8" t="s">
        <v>65</v>
      </c>
      <c r="F2" s="30" t="s">
        <v>79</v>
      </c>
      <c r="G2" s="30"/>
      <c r="H2" s="30"/>
      <c r="K2" s="30" t="s">
        <v>80</v>
      </c>
      <c r="L2" s="30"/>
      <c r="M2" s="30"/>
      <c r="N2" s="30"/>
      <c r="O2" s="30" t="s">
        <v>81</v>
      </c>
      <c r="P2" s="30"/>
      <c r="Q2" s="30"/>
    </row>
    <row r="3" spans="1:17" x14ac:dyDescent="0.25">
      <c r="A3" t="s">
        <v>14</v>
      </c>
      <c r="B3" t="s">
        <v>23</v>
      </c>
      <c r="C3" t="s">
        <v>30</v>
      </c>
      <c r="F3" s="28">
        <v>4.7436756425453845</v>
      </c>
      <c r="G3" s="28">
        <v>7.018322951358944</v>
      </c>
      <c r="H3" s="28">
        <v>3.2885165008713408</v>
      </c>
      <c r="K3" s="28">
        <v>2.2452085907224393</v>
      </c>
      <c r="L3" s="28">
        <v>6.0776382453386049</v>
      </c>
      <c r="M3" s="28">
        <v>1.9373159560364828</v>
      </c>
      <c r="N3" s="28"/>
      <c r="O3" s="28">
        <v>2.1279496780771332</v>
      </c>
      <c r="P3" s="28">
        <v>5.687284166597304</v>
      </c>
      <c r="Q3" s="28">
        <v>2.1735037377354716</v>
      </c>
    </row>
    <row r="4" spans="1:17" x14ac:dyDescent="0.25">
      <c r="A4" t="s">
        <v>15</v>
      </c>
      <c r="B4" t="s">
        <v>24</v>
      </c>
      <c r="C4" t="s">
        <v>31</v>
      </c>
      <c r="F4" s="28">
        <v>5.2254766872713265</v>
      </c>
      <c r="G4" s="28">
        <v>6.3288230545786899</v>
      </c>
      <c r="H4" s="28">
        <v>3.9954523877161687</v>
      </c>
      <c r="K4" s="28">
        <v>1.847169929878347</v>
      </c>
      <c r="L4" s="28">
        <v>1.7316777278840312</v>
      </c>
      <c r="M4" s="28">
        <v>1.8523045805775384</v>
      </c>
      <c r="N4" s="28"/>
      <c r="O4" s="28">
        <v>3.7381732725632597</v>
      </c>
      <c r="P4" s="28">
        <v>3.2285417960583427</v>
      </c>
      <c r="Q4" s="28">
        <v>2.5137108355948734</v>
      </c>
    </row>
    <row r="5" spans="1:17" x14ac:dyDescent="0.25">
      <c r="A5" t="s">
        <v>16</v>
      </c>
      <c r="B5" t="s">
        <v>25</v>
      </c>
      <c r="C5" t="s">
        <v>32</v>
      </c>
      <c r="F5" s="28">
        <v>4.4185823044309966</v>
      </c>
      <c r="G5" s="28">
        <v>3.4221728156837754</v>
      </c>
      <c r="H5" s="28">
        <v>0.89465587864055696</v>
      </c>
      <c r="K5" s="28">
        <v>1.366994477865529</v>
      </c>
      <c r="L5" s="28">
        <v>1.4154241206052078</v>
      </c>
      <c r="M5" s="28">
        <v>0.9972974957436983</v>
      </c>
      <c r="N5" s="28"/>
      <c r="O5" s="28">
        <v>2.5014340790561658</v>
      </c>
      <c r="P5" s="28">
        <v>3.0696141911565027</v>
      </c>
      <c r="Q5" s="28">
        <v>-1.2731153591106819</v>
      </c>
    </row>
    <row r="6" spans="1:17" x14ac:dyDescent="0.25">
      <c r="A6" t="s">
        <v>17</v>
      </c>
      <c r="B6" t="s">
        <v>26</v>
      </c>
      <c r="C6" t="s">
        <v>33</v>
      </c>
      <c r="F6" s="28">
        <v>3.6363954181099021</v>
      </c>
      <c r="G6" s="28">
        <v>6.5514100200496355</v>
      </c>
      <c r="H6" s="28">
        <v>10.777396608188933</v>
      </c>
      <c r="K6" s="28">
        <v>1.3853185720908807</v>
      </c>
      <c r="L6" s="28">
        <v>2.5389930108660441</v>
      </c>
      <c r="M6" s="28">
        <v>5.7400576364559202</v>
      </c>
      <c r="N6" s="28"/>
      <c r="O6" s="28">
        <v>2.9801040872574642</v>
      </c>
      <c r="P6" s="28">
        <v>4.5653897706893094</v>
      </c>
      <c r="Q6" s="28">
        <v>8.6810026402596563</v>
      </c>
    </row>
    <row r="7" spans="1:17" x14ac:dyDescent="0.25">
      <c r="A7" t="s">
        <v>18</v>
      </c>
      <c r="B7" t="s">
        <v>27</v>
      </c>
      <c r="C7" t="s">
        <v>29</v>
      </c>
      <c r="F7" s="28">
        <v>7.1145464772270284</v>
      </c>
      <c r="G7" s="28">
        <v>5.0601121516400926</v>
      </c>
      <c r="H7" s="28">
        <v>2.8446859159268674</v>
      </c>
      <c r="K7" s="28">
        <v>2.6909804669800916</v>
      </c>
      <c r="L7" s="28">
        <v>5.6243449685212027E-2</v>
      </c>
      <c r="M7" s="28">
        <v>1.0266262216303621</v>
      </c>
      <c r="N7" s="28"/>
      <c r="O7" s="28">
        <v>4.1008928859895715</v>
      </c>
      <c r="P7" s="28">
        <v>3.2469648659222914</v>
      </c>
      <c r="Q7" s="28">
        <v>1.8852734907558328</v>
      </c>
    </row>
    <row r="8" spans="1:17" x14ac:dyDescent="0.25">
      <c r="A8" t="s">
        <v>19</v>
      </c>
      <c r="B8" t="s">
        <v>28</v>
      </c>
      <c r="C8" t="s">
        <v>34</v>
      </c>
      <c r="F8" s="28">
        <v>6.0867690317967167</v>
      </c>
      <c r="G8" s="28">
        <v>6.3497999757783123</v>
      </c>
      <c r="H8" s="28">
        <v>2.2137561580446707</v>
      </c>
      <c r="K8" s="28">
        <v>2.03750885281337</v>
      </c>
      <c r="L8" s="28">
        <v>1.9140799997741336</v>
      </c>
      <c r="M8" s="28">
        <v>1.0536688523456024</v>
      </c>
      <c r="N8" s="28"/>
      <c r="O8" s="28">
        <v>3.7427354907914197</v>
      </c>
      <c r="P8" s="28">
        <v>4.4830942228028663</v>
      </c>
      <c r="Q8" s="28">
        <v>1.3669636188202658</v>
      </c>
    </row>
    <row r="9" spans="1:17" x14ac:dyDescent="0.25">
      <c r="A9" t="s">
        <v>20</v>
      </c>
      <c r="C9" t="s">
        <v>53</v>
      </c>
      <c r="F9" s="28">
        <v>4.9836736619103918</v>
      </c>
      <c r="G9" s="28"/>
      <c r="H9" s="28">
        <v>8.3038827057770206</v>
      </c>
      <c r="K9" s="28">
        <v>2.2388154321044511</v>
      </c>
      <c r="L9" s="28"/>
      <c r="M9" s="28">
        <v>2.1913379578798993</v>
      </c>
      <c r="N9" s="28"/>
      <c r="O9" s="28">
        <v>2.4079876207224404</v>
      </c>
      <c r="P9" s="28"/>
      <c r="Q9" s="28">
        <v>4.9510989664680114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A860-535A-456F-A044-871B2AE47842}">
  <dimension ref="A1:L9"/>
  <sheetViews>
    <sheetView workbookViewId="0">
      <selection activeCell="L23" sqref="L23"/>
    </sheetView>
  </sheetViews>
  <sheetFormatPr defaultRowHeight="15" x14ac:dyDescent="0.25"/>
  <sheetData>
    <row r="1" spans="1:12" x14ac:dyDescent="0.25">
      <c r="F1" s="28" t="s">
        <v>83</v>
      </c>
      <c r="G1" s="28"/>
      <c r="H1" s="28"/>
      <c r="I1" s="1"/>
      <c r="J1" s="28"/>
      <c r="K1" s="28"/>
      <c r="L1" s="28"/>
    </row>
    <row r="2" spans="1:12" x14ac:dyDescent="0.25">
      <c r="A2" s="8" t="s">
        <v>0</v>
      </c>
      <c r="B2" s="8" t="s">
        <v>64</v>
      </c>
      <c r="C2" s="8" t="s">
        <v>65</v>
      </c>
      <c r="F2" s="30" t="s">
        <v>84</v>
      </c>
      <c r="G2" s="30"/>
      <c r="H2" s="30"/>
      <c r="I2" s="28"/>
      <c r="J2" s="30" t="s">
        <v>85</v>
      </c>
      <c r="K2" s="30"/>
      <c r="L2" s="30"/>
    </row>
    <row r="3" spans="1:12" x14ac:dyDescent="0.25">
      <c r="A3" t="s">
        <v>14</v>
      </c>
      <c r="B3" t="s">
        <v>23</v>
      </c>
      <c r="C3" t="s">
        <v>30</v>
      </c>
      <c r="F3" s="28">
        <v>1.0723080623340657</v>
      </c>
      <c r="G3" s="28">
        <v>4.3001592115549476</v>
      </c>
      <c r="H3" s="28">
        <v>1.2203461730161074</v>
      </c>
      <c r="I3" s="32"/>
      <c r="J3" s="28">
        <v>0.91512934085522391</v>
      </c>
      <c r="K3" s="28">
        <v>-4.0824937013246574</v>
      </c>
      <c r="L3" s="28">
        <v>0.26275214157528437</v>
      </c>
    </row>
    <row r="4" spans="1:12" x14ac:dyDescent="0.25">
      <c r="A4" t="s">
        <v>15</v>
      </c>
      <c r="B4" t="s">
        <v>24</v>
      </c>
      <c r="C4" t="s">
        <v>31</v>
      </c>
      <c r="F4" s="28">
        <v>-0.63619854917476593</v>
      </c>
      <c r="G4" s="28">
        <v>1.6251935038237981</v>
      </c>
      <c r="H4" s="28">
        <v>0.83955881089025342</v>
      </c>
      <c r="I4" s="28"/>
      <c r="J4" s="28">
        <v>-3.3819083024165248</v>
      </c>
      <c r="K4" s="28">
        <v>-0.8535807732195112</v>
      </c>
      <c r="L4" s="28">
        <v>-1.2044513938942787</v>
      </c>
    </row>
    <row r="5" spans="1:12" x14ac:dyDescent="0.25">
      <c r="A5" t="s">
        <v>16</v>
      </c>
      <c r="B5" t="s">
        <v>25</v>
      </c>
      <c r="C5" t="s">
        <v>32</v>
      </c>
      <c r="F5" s="28">
        <v>1.4469514485833588</v>
      </c>
      <c r="G5" s="28">
        <v>3.7530057610269534</v>
      </c>
      <c r="H5" s="28">
        <v>-2.9750576584212221</v>
      </c>
      <c r="I5" s="28"/>
      <c r="J5" s="28">
        <v>-0.67565231361743783</v>
      </c>
      <c r="K5" s="28">
        <v>1.2854288344549794</v>
      </c>
      <c r="L5" s="28">
        <v>-2.1988228679867285</v>
      </c>
    </row>
    <row r="6" spans="1:12" x14ac:dyDescent="0.25">
      <c r="A6" t="s">
        <v>17</v>
      </c>
      <c r="B6" t="s">
        <v>26</v>
      </c>
      <c r="C6" t="s">
        <v>33</v>
      </c>
      <c r="F6" s="28">
        <v>2.5298169812091085</v>
      </c>
      <c r="G6" s="28">
        <v>3.2212064228437201</v>
      </c>
      <c r="H6" s="28">
        <v>2.3462272907486321</v>
      </c>
      <c r="I6" s="28"/>
      <c r="J6" s="28">
        <v>2.8333681480638013</v>
      </c>
      <c r="K6" s="28">
        <v>0.77030539887753768</v>
      </c>
      <c r="L6" s="28">
        <v>1.8512222484295155</v>
      </c>
    </row>
    <row r="7" spans="1:12" x14ac:dyDescent="0.25">
      <c r="A7" t="s">
        <v>18</v>
      </c>
      <c r="B7" t="s">
        <v>27</v>
      </c>
      <c r="C7" t="s">
        <v>29</v>
      </c>
      <c r="F7" s="28">
        <v>3.656323253812896</v>
      </c>
      <c r="G7" s="28">
        <v>2.8135799982817171</v>
      </c>
      <c r="H7" s="28">
        <v>1.0012828859346428</v>
      </c>
      <c r="I7" s="28"/>
      <c r="J7" s="28">
        <v>2.7024289617284287</v>
      </c>
      <c r="K7" s="28">
        <v>0.10711660937334598</v>
      </c>
      <c r="L7" s="28">
        <v>1.0171295401248277</v>
      </c>
    </row>
    <row r="8" spans="1:12" x14ac:dyDescent="0.25">
      <c r="A8" t="s">
        <v>19</v>
      </c>
      <c r="B8" t="s">
        <v>28</v>
      </c>
      <c r="C8" t="s">
        <v>34</v>
      </c>
      <c r="F8" s="28">
        <v>2.3665928036981705</v>
      </c>
      <c r="G8" s="28">
        <v>2.4549245188279456</v>
      </c>
      <c r="H8" s="28">
        <v>1.0225662835395239</v>
      </c>
      <c r="I8" s="28"/>
      <c r="J8" s="28">
        <v>-0.67644774554052223</v>
      </c>
      <c r="K8" s="28">
        <v>0.66284160359340349</v>
      </c>
      <c r="L8" s="28">
        <v>1.0398059860077102</v>
      </c>
    </row>
    <row r="9" spans="1:12" x14ac:dyDescent="0.25">
      <c r="A9" t="s">
        <v>20</v>
      </c>
      <c r="C9" t="s">
        <v>53</v>
      </c>
      <c r="F9" s="28">
        <v>1.24223071967142</v>
      </c>
      <c r="G9" s="28"/>
      <c r="H9" s="28">
        <v>2.2737469227863558</v>
      </c>
      <c r="I9" s="28"/>
      <c r="J9" s="28">
        <v>0.69003017321199533</v>
      </c>
      <c r="K9" s="28"/>
      <c r="L9" s="28">
        <v>-1.1008629743167242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C480-99ED-4EEC-97E6-7E24754AF194}">
  <dimension ref="A1:M9"/>
  <sheetViews>
    <sheetView workbookViewId="0">
      <selection activeCell="M21" sqref="M21"/>
    </sheetView>
  </sheetViews>
  <sheetFormatPr defaultRowHeight="15" x14ac:dyDescent="0.25"/>
  <sheetData>
    <row r="1" spans="1:13" x14ac:dyDescent="0.25">
      <c r="F1" t="s">
        <v>82</v>
      </c>
    </row>
    <row r="2" spans="1:13" x14ac:dyDescent="0.25">
      <c r="A2" s="8" t="s">
        <v>0</v>
      </c>
      <c r="B2" s="8" t="s">
        <v>64</v>
      </c>
      <c r="C2" s="8" t="s">
        <v>65</v>
      </c>
      <c r="F2" s="30" t="s">
        <v>84</v>
      </c>
      <c r="G2" s="30"/>
      <c r="H2" s="30"/>
      <c r="K2" s="30" t="s">
        <v>85</v>
      </c>
      <c r="L2" s="30"/>
      <c r="M2" s="30"/>
    </row>
    <row r="3" spans="1:13" x14ac:dyDescent="0.25">
      <c r="A3" t="s">
        <v>14</v>
      </c>
      <c r="B3" t="s">
        <v>23</v>
      </c>
      <c r="C3" t="s">
        <v>30</v>
      </c>
      <c r="F3" s="28">
        <v>3.3453348405924439</v>
      </c>
      <c r="G3" s="28">
        <v>5.8824284134402625</v>
      </c>
      <c r="H3" s="28">
        <v>2.5630911149509852</v>
      </c>
      <c r="K3" s="28">
        <v>8.1775103135599297E-2</v>
      </c>
      <c r="L3" s="28">
        <v>1.8489415026030516</v>
      </c>
      <c r="M3" s="28">
        <v>0.31089418095099192</v>
      </c>
    </row>
    <row r="4" spans="1:13" x14ac:dyDescent="0.25">
      <c r="A4" t="s">
        <v>15</v>
      </c>
      <c r="B4" t="s">
        <v>24</v>
      </c>
      <c r="C4" t="s">
        <v>31</v>
      </c>
      <c r="F4" s="28">
        <v>2.4722662467949577</v>
      </c>
      <c r="G4" s="28">
        <v>5.4567535115734094</v>
      </c>
      <c r="H4" s="28">
        <v>3.4364480408713187</v>
      </c>
      <c r="K4" s="28">
        <v>-2.2417292172958203</v>
      </c>
      <c r="L4" s="28">
        <v>0.9884108646155717</v>
      </c>
      <c r="M4" s="28">
        <v>-0.91695103443847403</v>
      </c>
    </row>
    <row r="5" spans="1:13" x14ac:dyDescent="0.25">
      <c r="A5" t="s">
        <v>16</v>
      </c>
      <c r="B5" t="s">
        <v>25</v>
      </c>
      <c r="C5" t="s">
        <v>32</v>
      </c>
      <c r="F5" s="28">
        <v>4.6034854003206336</v>
      </c>
      <c r="G5" s="28">
        <v>6.0637627708781521</v>
      </c>
      <c r="H5" s="28">
        <v>-0.45783394249844594</v>
      </c>
      <c r="K5" s="28">
        <v>0.66172687300918542</v>
      </c>
      <c r="L5" s="28">
        <v>1.8322078453569681</v>
      </c>
      <c r="M5" s="28">
        <v>-2.4056558726401698</v>
      </c>
    </row>
    <row r="6" spans="1:13" x14ac:dyDescent="0.25">
      <c r="A6" t="s">
        <v>17</v>
      </c>
      <c r="B6" t="s">
        <v>26</v>
      </c>
      <c r="C6" t="s">
        <v>33</v>
      </c>
      <c r="F6" s="28">
        <v>4.5238428653396889</v>
      </c>
      <c r="G6" s="28">
        <v>6.5044466108364309</v>
      </c>
      <c r="H6" s="28">
        <v>5.5550447277137174</v>
      </c>
      <c r="K6" s="28">
        <v>1.0560802273528711</v>
      </c>
      <c r="L6" s="28">
        <v>1.9522874713554383</v>
      </c>
      <c r="M6" s="28">
        <v>2.2000967005874741</v>
      </c>
    </row>
    <row r="7" spans="1:13" x14ac:dyDescent="0.25">
      <c r="A7" t="s">
        <v>18</v>
      </c>
      <c r="B7" t="s">
        <v>27</v>
      </c>
      <c r="C7" t="s">
        <v>29</v>
      </c>
      <c r="F7" s="28">
        <v>5.1744745901213864</v>
      </c>
      <c r="G7" s="28">
        <v>7.8248219846514679</v>
      </c>
      <c r="H7" s="28">
        <v>2.489940277685593</v>
      </c>
      <c r="K7" s="28">
        <v>2.3333881033068798E-2</v>
      </c>
      <c r="L7" s="28">
        <v>0.88033113572194399</v>
      </c>
      <c r="M7" s="28">
        <v>-0.86286207666187975</v>
      </c>
    </row>
    <row r="8" spans="1:13" x14ac:dyDescent="0.25">
      <c r="A8" t="s">
        <v>19</v>
      </c>
      <c r="B8" t="s">
        <v>28</v>
      </c>
      <c r="C8" t="s">
        <v>34</v>
      </c>
      <c r="F8" s="28">
        <v>6.0351968944400003</v>
      </c>
      <c r="G8" s="28">
        <v>6.1816732681476489</v>
      </c>
      <c r="H8" s="28">
        <v>1.6725564617395232</v>
      </c>
      <c r="K8" s="28">
        <v>0.25626945874197743</v>
      </c>
      <c r="L8" s="28">
        <v>0.49667146231715531</v>
      </c>
      <c r="M8" s="28">
        <v>0.15634970060449457</v>
      </c>
    </row>
    <row r="9" spans="1:13" x14ac:dyDescent="0.25">
      <c r="A9" t="s">
        <v>20</v>
      </c>
      <c r="C9" t="s">
        <v>53</v>
      </c>
      <c r="F9" s="28">
        <v>3.5420236196658674</v>
      </c>
      <c r="G9" s="28"/>
      <c r="H9" s="28">
        <v>6.4643462397976741</v>
      </c>
      <c r="K9" s="28">
        <v>-0.47007142752682418</v>
      </c>
      <c r="L9" s="28"/>
      <c r="M9" s="28">
        <v>-1.3711749537760571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E328B-E0D3-49A7-8461-23C5A0B35533}">
  <dimension ref="A1:M9"/>
  <sheetViews>
    <sheetView workbookViewId="0">
      <selection activeCell="A2" sqref="A2:C9"/>
    </sheetView>
  </sheetViews>
  <sheetFormatPr defaultRowHeight="15" x14ac:dyDescent="0.25"/>
  <sheetData>
    <row r="1" spans="1:13" x14ac:dyDescent="0.25">
      <c r="F1" t="s">
        <v>82</v>
      </c>
    </row>
    <row r="2" spans="1:13" x14ac:dyDescent="0.25">
      <c r="A2" s="8" t="s">
        <v>0</v>
      </c>
      <c r="B2" s="8" t="s">
        <v>64</v>
      </c>
      <c r="C2" s="8" t="s">
        <v>65</v>
      </c>
      <c r="F2" s="30" t="s">
        <v>84</v>
      </c>
      <c r="G2" s="30"/>
      <c r="H2" s="30"/>
      <c r="K2" s="30" t="s">
        <v>85</v>
      </c>
      <c r="L2" s="30"/>
      <c r="M2" s="30"/>
    </row>
    <row r="3" spans="1:13" x14ac:dyDescent="0.25">
      <c r="A3" t="s">
        <v>14</v>
      </c>
      <c r="B3" t="s">
        <v>23</v>
      </c>
      <c r="C3" t="s">
        <v>30</v>
      </c>
      <c r="F3" s="28">
        <v>4.1090199158169503</v>
      </c>
      <c r="G3" s="28">
        <v>8.2295403827902511</v>
      </c>
      <c r="H3" s="28">
        <v>2.4909361016636065</v>
      </c>
      <c r="K3" s="28">
        <v>6.5776254227692857E-2</v>
      </c>
      <c r="L3" s="28">
        <v>-7.4154432156124725</v>
      </c>
      <c r="M3" s="28">
        <v>0.53363963191231278</v>
      </c>
    </row>
    <row r="4" spans="1:13" x14ac:dyDescent="0.25">
      <c r="A4" t="s">
        <v>15</v>
      </c>
      <c r="B4" t="s">
        <v>24</v>
      </c>
      <c r="C4" t="s">
        <v>31</v>
      </c>
      <c r="F4" s="28">
        <v>5.3578740905437181</v>
      </c>
      <c r="G4" s="28">
        <v>6.1568278470328206</v>
      </c>
      <c r="H4" s="28">
        <v>3.408226144683645</v>
      </c>
      <c r="K4" s="28">
        <v>1.2872824931889082</v>
      </c>
      <c r="L4" s="28">
        <v>2.4172809465564717</v>
      </c>
      <c r="M4" s="28">
        <v>2.072674246243988</v>
      </c>
    </row>
    <row r="5" spans="1:13" x14ac:dyDescent="0.25">
      <c r="A5" t="s">
        <v>16</v>
      </c>
      <c r="B5" t="s">
        <v>25</v>
      </c>
      <c r="C5" t="s">
        <v>32</v>
      </c>
      <c r="F5" s="28">
        <v>4.4590001389524128</v>
      </c>
      <c r="G5" s="28">
        <v>4.1273277358723588</v>
      </c>
      <c r="H5" s="28">
        <v>0.29110281669599802</v>
      </c>
      <c r="K5" s="28">
        <v>0.66859644223006676</v>
      </c>
      <c r="L5" s="28">
        <v>1.0418142065298235</v>
      </c>
      <c r="M5" s="28">
        <v>-1.9844815749980871</v>
      </c>
    </row>
    <row r="6" spans="1:13" x14ac:dyDescent="0.25">
      <c r="A6" t="s">
        <v>17</v>
      </c>
      <c r="B6" t="s">
        <v>26</v>
      </c>
      <c r="C6" t="s">
        <v>33</v>
      </c>
      <c r="F6" s="28">
        <v>3.3953080186099349</v>
      </c>
      <c r="G6" s="28">
        <v>6.6105788183536323</v>
      </c>
      <c r="H6" s="28">
        <v>9.0506719736300614</v>
      </c>
      <c r="K6" s="28">
        <v>-0.79045222196377363</v>
      </c>
      <c r="L6" s="28">
        <v>-0.10067595683783294</v>
      </c>
      <c r="M6" s="28">
        <v>2.8358653989117508</v>
      </c>
    </row>
    <row r="7" spans="1:13" x14ac:dyDescent="0.25">
      <c r="A7" t="s">
        <v>18</v>
      </c>
      <c r="B7" t="s">
        <v>27</v>
      </c>
      <c r="C7" t="s">
        <v>29</v>
      </c>
      <c r="F7" s="28">
        <v>6.186227025363678</v>
      </c>
      <c r="G7" s="28">
        <v>6.2723650666567519</v>
      </c>
      <c r="H7" s="28">
        <v>2.7301295396233769</v>
      </c>
      <c r="K7" s="28">
        <v>0.67149980054065506</v>
      </c>
      <c r="L7" s="28">
        <v>0.3238581440925824</v>
      </c>
      <c r="M7" s="28">
        <v>-5.8988232815306976E-2</v>
      </c>
    </row>
    <row r="8" spans="1:13" x14ac:dyDescent="0.25">
      <c r="A8" t="s">
        <v>19</v>
      </c>
      <c r="B8" t="s">
        <v>28</v>
      </c>
      <c r="C8" t="s">
        <v>34</v>
      </c>
      <c r="F8" s="28">
        <v>6.1423139556436599</v>
      </c>
      <c r="G8" s="28">
        <v>8.2376936021816469</v>
      </c>
      <c r="H8" s="28">
        <v>1.8071571888554294</v>
      </c>
      <c r="K8" s="28">
        <v>0.22555018402950508</v>
      </c>
      <c r="L8" s="28">
        <v>-0.49045012132527777</v>
      </c>
      <c r="M8" s="28">
        <v>0.65193763188356302</v>
      </c>
    </row>
    <row r="9" spans="1:13" x14ac:dyDescent="0.25">
      <c r="A9" t="s">
        <v>20</v>
      </c>
      <c r="C9" t="s">
        <v>53</v>
      </c>
      <c r="F9" s="28">
        <v>4.24434377572355</v>
      </c>
      <c r="G9" s="28"/>
      <c r="H9" s="28">
        <v>7.3364613484295838</v>
      </c>
      <c r="K9" s="28">
        <v>1.1669109367008332</v>
      </c>
      <c r="L9" s="28"/>
      <c r="M9" s="28">
        <v>1.9670301401407386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2C7-4EC7-4CD7-B90C-332125902948}">
  <dimension ref="A1:T9"/>
  <sheetViews>
    <sheetView workbookViewId="0">
      <selection sqref="A1:T9"/>
    </sheetView>
  </sheetViews>
  <sheetFormatPr defaultRowHeight="15" x14ac:dyDescent="0.25"/>
  <sheetData>
    <row r="1" spans="1:20" x14ac:dyDescent="0.25">
      <c r="F1" s="28" t="s">
        <v>86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</row>
    <row r="2" spans="1:20" x14ac:dyDescent="0.25">
      <c r="A2" s="8" t="s">
        <v>0</v>
      </c>
      <c r="B2" s="8" t="s">
        <v>64</v>
      </c>
      <c r="C2" s="8" t="s">
        <v>65</v>
      </c>
      <c r="F2" s="32" t="s">
        <v>87</v>
      </c>
      <c r="G2" s="32"/>
      <c r="H2" s="32"/>
      <c r="I2" s="28"/>
      <c r="J2" s="29" t="s">
        <v>88</v>
      </c>
      <c r="K2" s="29"/>
      <c r="L2" s="29"/>
      <c r="M2" s="28"/>
      <c r="N2" s="29" t="s">
        <v>89</v>
      </c>
      <c r="O2" s="29"/>
      <c r="P2" s="29"/>
      <c r="Q2" s="28"/>
      <c r="R2" s="29" t="s">
        <v>90</v>
      </c>
      <c r="S2" s="29"/>
      <c r="T2" s="29"/>
    </row>
    <row r="3" spans="1:20" x14ac:dyDescent="0.25">
      <c r="A3" t="s">
        <v>14</v>
      </c>
      <c r="B3" t="s">
        <v>23</v>
      </c>
      <c r="C3" t="s">
        <v>30</v>
      </c>
      <c r="F3" s="28">
        <v>5.3706140886273506</v>
      </c>
      <c r="G3" s="28">
        <v>0.28508744429850053</v>
      </c>
      <c r="H3" s="28">
        <v>8.580389012507192</v>
      </c>
      <c r="I3" s="32"/>
      <c r="J3" s="28">
        <v>2.4243286058346678</v>
      </c>
      <c r="K3" s="28">
        <v>21.354892231185687</v>
      </c>
      <c r="L3" s="28">
        <v>7.480693792345579</v>
      </c>
      <c r="M3" s="30"/>
      <c r="N3" s="28">
        <v>0.58681337968583225</v>
      </c>
      <c r="O3" s="28">
        <v>8.7069735357058509</v>
      </c>
      <c r="P3" s="28">
        <v>4.392362511902693</v>
      </c>
      <c r="Q3" s="29"/>
      <c r="R3" s="28">
        <v>4.6531790268887079</v>
      </c>
      <c r="S3" s="28">
        <v>16.419841099126707</v>
      </c>
      <c r="T3" s="28">
        <v>5.5129706977060202</v>
      </c>
    </row>
    <row r="4" spans="1:20" x14ac:dyDescent="0.25">
      <c r="A4" t="s">
        <v>15</v>
      </c>
      <c r="B4" t="s">
        <v>24</v>
      </c>
      <c r="C4" t="s">
        <v>31</v>
      </c>
      <c r="F4" s="28">
        <v>-24.929597520821254</v>
      </c>
      <c r="G4" s="28">
        <v>-0.12607488948382556</v>
      </c>
      <c r="H4" s="28">
        <v>3.4963880836086516</v>
      </c>
      <c r="I4" s="28"/>
      <c r="J4" s="28">
        <v>-10.865460283765351</v>
      </c>
      <c r="K4" s="28">
        <v>3.8552107657485712</v>
      </c>
      <c r="L4" s="28">
        <v>4.3174208567083019</v>
      </c>
      <c r="M4" s="28"/>
      <c r="N4" s="28">
        <v>-24.881011831081651</v>
      </c>
      <c r="O4" s="28">
        <v>4.1406131345115433</v>
      </c>
      <c r="P4" s="28">
        <v>2.6223498274188604</v>
      </c>
      <c r="Q4" s="28"/>
      <c r="R4" s="28">
        <v>-4.2891108683541006</v>
      </c>
      <c r="S4" s="28">
        <v>6.212532895984868</v>
      </c>
      <c r="T4" s="28">
        <v>2.8704757754871681</v>
      </c>
    </row>
    <row r="5" spans="1:20" x14ac:dyDescent="0.25">
      <c r="A5" t="s">
        <v>16</v>
      </c>
      <c r="B5" t="s">
        <v>25</v>
      </c>
      <c r="C5" t="s">
        <v>32</v>
      </c>
      <c r="F5" s="28">
        <v>0.39802908989959362</v>
      </c>
      <c r="G5" s="28">
        <v>3.3790823198585271</v>
      </c>
      <c r="H5" s="28">
        <v>-17.386278367185852</v>
      </c>
      <c r="I5" s="28"/>
      <c r="J5" s="28">
        <v>5.9100358959566721</v>
      </c>
      <c r="K5" s="28">
        <v>17.181014523100831</v>
      </c>
      <c r="L5" s="28">
        <v>-22.147442619891038</v>
      </c>
      <c r="M5" s="28"/>
      <c r="N5" s="28">
        <v>4.034751477450393</v>
      </c>
      <c r="O5" s="28">
        <v>10.405961771492453</v>
      </c>
      <c r="P5" s="28">
        <v>-18.8294906420251</v>
      </c>
      <c r="Q5" s="28"/>
      <c r="R5" s="28">
        <v>6.8360979002812021</v>
      </c>
      <c r="S5" s="28">
        <v>17.114372941488156</v>
      </c>
      <c r="T5" s="28">
        <v>-13.776193745963834</v>
      </c>
    </row>
    <row r="6" spans="1:20" x14ac:dyDescent="0.25">
      <c r="A6" t="s">
        <v>17</v>
      </c>
      <c r="B6" t="s">
        <v>26</v>
      </c>
      <c r="C6" t="s">
        <v>33</v>
      </c>
      <c r="F6" s="28">
        <v>7.5184637414534077</v>
      </c>
      <c r="G6" s="28">
        <v>2.5049483159156281</v>
      </c>
      <c r="H6" s="28">
        <v>3.9407971819522585</v>
      </c>
      <c r="I6" s="28"/>
      <c r="J6" s="28">
        <v>10.876567485871458</v>
      </c>
      <c r="K6" s="28">
        <v>10.642213690126653</v>
      </c>
      <c r="L6" s="28">
        <v>10.024314343944203</v>
      </c>
      <c r="M6" s="28"/>
      <c r="N6" s="28">
        <v>5.3582023871008779</v>
      </c>
      <c r="O6" s="28">
        <v>5.2972334459704884</v>
      </c>
      <c r="P6" s="28">
        <v>7.9371980104403193</v>
      </c>
      <c r="Q6" s="28"/>
      <c r="R6" s="28">
        <v>11.736473304403967</v>
      </c>
      <c r="S6" s="28">
        <v>13.376304347610384</v>
      </c>
      <c r="T6" s="28">
        <v>11.343836642031576</v>
      </c>
    </row>
    <row r="7" spans="1:20" x14ac:dyDescent="0.25">
      <c r="A7" t="s">
        <v>18</v>
      </c>
      <c r="B7" t="s">
        <v>27</v>
      </c>
      <c r="C7" t="s">
        <v>29</v>
      </c>
      <c r="F7" s="28">
        <v>14.202225065904278</v>
      </c>
      <c r="G7" s="28">
        <v>4.3171665531715311</v>
      </c>
      <c r="H7" s="28">
        <v>2.4371794984712825</v>
      </c>
      <c r="I7" s="28"/>
      <c r="J7" s="28">
        <v>20.57702741381916</v>
      </c>
      <c r="K7" s="28">
        <v>9.0686818924385548</v>
      </c>
      <c r="L7" s="28">
        <v>7.6703514160565822</v>
      </c>
      <c r="M7" s="28"/>
      <c r="N7" s="28">
        <v>14.844509139590146</v>
      </c>
      <c r="O7" s="28">
        <v>4.7486682197751264</v>
      </c>
      <c r="P7" s="28">
        <v>3.3321476450938849</v>
      </c>
      <c r="Q7" s="28"/>
      <c r="R7" s="28">
        <v>16.905204209719461</v>
      </c>
      <c r="S7" s="28">
        <v>8.7900099010277248</v>
      </c>
      <c r="T7" s="28">
        <v>3.7052892432554985</v>
      </c>
    </row>
    <row r="8" spans="1:20" x14ac:dyDescent="0.25">
      <c r="A8" t="s">
        <v>19</v>
      </c>
      <c r="B8" t="s">
        <v>28</v>
      </c>
      <c r="C8" t="s">
        <v>34</v>
      </c>
      <c r="F8" s="28">
        <v>4.2717290575442597</v>
      </c>
      <c r="G8" s="28">
        <v>6.4496994611812761</v>
      </c>
      <c r="H8" s="28">
        <v>6.7238677173276482</v>
      </c>
      <c r="I8" s="28"/>
      <c r="J8" s="28">
        <v>9.1112064869480651</v>
      </c>
      <c r="K8" s="28">
        <v>0.97230993505033458</v>
      </c>
      <c r="L8" s="28">
        <v>5.8603387041095418</v>
      </c>
      <c r="M8" s="28"/>
      <c r="N8" s="28">
        <v>3.3584835656019369</v>
      </c>
      <c r="O8" s="28">
        <v>-1.9734982043820579</v>
      </c>
      <c r="P8" s="28">
        <v>3.2293742851179963</v>
      </c>
      <c r="Q8" s="28"/>
      <c r="R8" s="28">
        <v>10.909600441081249</v>
      </c>
      <c r="S8" s="28">
        <v>7.8015095529827843</v>
      </c>
      <c r="T8" s="28">
        <v>5.5288671823509956</v>
      </c>
    </row>
    <row r="9" spans="1:20" x14ac:dyDescent="0.25">
      <c r="A9" t="s">
        <v>20</v>
      </c>
      <c r="C9" t="s">
        <v>53</v>
      </c>
      <c r="F9" s="28">
        <v>1.3372395161755859</v>
      </c>
      <c r="G9" s="28"/>
      <c r="H9" s="28">
        <v>9.0823117157816444</v>
      </c>
      <c r="I9" s="28"/>
      <c r="J9" s="28">
        <v>3.1007244787474111</v>
      </c>
      <c r="K9" s="28"/>
      <c r="L9" s="28">
        <v>10.842089588016364</v>
      </c>
      <c r="M9" s="28"/>
      <c r="N9" s="28">
        <v>0.87759827466161333</v>
      </c>
      <c r="O9" s="28"/>
      <c r="P9" s="28">
        <v>8.1543928129375463</v>
      </c>
      <c r="Q9" s="28"/>
      <c r="R9" s="28">
        <v>3.9670620857413663</v>
      </c>
      <c r="S9" s="28"/>
      <c r="T9" s="28">
        <v>10.042258454898548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51F4-B12A-4DB4-80CE-29631418F063}">
  <dimension ref="A1:T9"/>
  <sheetViews>
    <sheetView workbookViewId="0">
      <selection activeCell="R15" sqref="R15:R16"/>
    </sheetView>
  </sheetViews>
  <sheetFormatPr defaultRowHeight="15" x14ac:dyDescent="0.25"/>
  <sheetData>
    <row r="1" spans="1:20" x14ac:dyDescent="0.25">
      <c r="F1" s="28" t="s">
        <v>86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</row>
    <row r="2" spans="1:20" x14ac:dyDescent="0.25">
      <c r="A2" s="8" t="s">
        <v>0</v>
      </c>
      <c r="B2" s="8" t="s">
        <v>64</v>
      </c>
      <c r="C2" s="8" t="s">
        <v>65</v>
      </c>
      <c r="F2" s="32" t="s">
        <v>87</v>
      </c>
      <c r="G2" s="32"/>
      <c r="H2" s="32"/>
      <c r="I2" s="28"/>
      <c r="J2" s="29" t="s">
        <v>88</v>
      </c>
      <c r="K2" s="29"/>
      <c r="L2" s="29"/>
      <c r="M2" s="28"/>
      <c r="N2" s="29" t="s">
        <v>89</v>
      </c>
      <c r="O2" s="29"/>
      <c r="P2" s="29"/>
      <c r="Q2" s="28"/>
      <c r="R2" s="29" t="s">
        <v>90</v>
      </c>
      <c r="S2" s="29"/>
      <c r="T2" s="29"/>
    </row>
    <row r="3" spans="1:20" x14ac:dyDescent="0.25">
      <c r="A3" t="s">
        <v>14</v>
      </c>
      <c r="B3" t="s">
        <v>23</v>
      </c>
      <c r="C3" t="s">
        <v>30</v>
      </c>
      <c r="F3" s="28">
        <v>4.5035915185368376</v>
      </c>
      <c r="G3" s="28">
        <v>6.3799232453267196</v>
      </c>
      <c r="H3" s="28">
        <v>10.228169254327838</v>
      </c>
      <c r="I3" s="32"/>
      <c r="J3" s="28">
        <v>5.6889205334786732</v>
      </c>
      <c r="K3" s="28">
        <v>9.4167979239700035</v>
      </c>
      <c r="L3" s="28">
        <v>7.1080600701387757</v>
      </c>
      <c r="M3" s="30"/>
      <c r="N3" s="28">
        <v>6.4397769712211241</v>
      </c>
      <c r="O3" s="28">
        <v>7.7209819380773155</v>
      </c>
      <c r="P3" s="28">
        <v>5.3625897079302751</v>
      </c>
      <c r="Q3" s="29"/>
      <c r="R3" s="28">
        <v>8.2995383578955142</v>
      </c>
      <c r="S3" s="28">
        <v>12.683012729947661</v>
      </c>
      <c r="T3" s="28">
        <v>6.5430912902990057</v>
      </c>
    </row>
    <row r="4" spans="1:20" x14ac:dyDescent="0.25">
      <c r="A4" t="s">
        <v>15</v>
      </c>
      <c r="B4" t="s">
        <v>24</v>
      </c>
      <c r="C4" t="s">
        <v>31</v>
      </c>
      <c r="F4" s="28">
        <v>-6.6853144708078043</v>
      </c>
      <c r="G4" s="28">
        <v>4.5963146393227072</v>
      </c>
      <c r="H4" s="28">
        <v>11.946707394535702</v>
      </c>
      <c r="I4" s="28"/>
      <c r="J4" s="28">
        <v>-2.7942704715941771</v>
      </c>
      <c r="K4" s="28">
        <v>10.182900756135121</v>
      </c>
      <c r="L4" s="28">
        <v>11.230719930384584</v>
      </c>
      <c r="M4" s="28"/>
      <c r="N4" s="28">
        <v>-2.1524658299992883</v>
      </c>
      <c r="O4" s="28">
        <v>10.615331927415712</v>
      </c>
      <c r="P4" s="28">
        <v>10.244617044414706</v>
      </c>
      <c r="Q4" s="28"/>
      <c r="R4" s="28">
        <v>4.4903146623239882</v>
      </c>
      <c r="S4" s="28">
        <v>11.763735243241111</v>
      </c>
      <c r="T4" s="28">
        <v>8.7030420588317785</v>
      </c>
    </row>
    <row r="5" spans="1:20" x14ac:dyDescent="0.25">
      <c r="A5" t="s">
        <v>16</v>
      </c>
      <c r="B5" t="s">
        <v>25</v>
      </c>
      <c r="C5" t="s">
        <v>32</v>
      </c>
      <c r="F5" s="28">
        <v>9.4313042923648904</v>
      </c>
      <c r="G5" s="28">
        <v>12.427459462151155</v>
      </c>
      <c r="H5" s="28">
        <v>9.8905249608675465</v>
      </c>
      <c r="I5" s="28"/>
      <c r="J5" s="28">
        <v>7.818484179624746</v>
      </c>
      <c r="K5" s="28">
        <v>13.979396037278196</v>
      </c>
      <c r="L5" s="28">
        <v>-7.0100255324120271</v>
      </c>
      <c r="M5" s="28"/>
      <c r="N5" s="28">
        <v>8.1470576642419292</v>
      </c>
      <c r="O5" s="28">
        <v>12.141818615069605</v>
      </c>
      <c r="P5" s="28">
        <v>-2.0194628447151377</v>
      </c>
      <c r="Q5" s="28"/>
      <c r="R5" s="28">
        <v>9.9712716394914018</v>
      </c>
      <c r="S5" s="28">
        <v>14.94263053628457</v>
      </c>
      <c r="T5" s="28">
        <v>-5.2998959548209292</v>
      </c>
    </row>
    <row r="6" spans="1:20" x14ac:dyDescent="0.25">
      <c r="A6" t="s">
        <v>17</v>
      </c>
      <c r="B6" t="s">
        <v>26</v>
      </c>
      <c r="C6" t="s">
        <v>33</v>
      </c>
      <c r="F6" s="28">
        <v>11.711749121791453</v>
      </c>
      <c r="G6" s="28">
        <v>14.211737501608741</v>
      </c>
      <c r="H6" s="28">
        <v>9.5980853187517106</v>
      </c>
      <c r="I6" s="28"/>
      <c r="J6" s="28">
        <v>10.262910713776424</v>
      </c>
      <c r="K6" s="28">
        <v>12.069391504641253</v>
      </c>
      <c r="L6" s="28">
        <v>14.216033070144272</v>
      </c>
      <c r="M6" s="28"/>
      <c r="N6" s="28">
        <v>8.6258434787410216</v>
      </c>
      <c r="O6" s="28">
        <v>10.404419242839261</v>
      </c>
      <c r="P6" s="28">
        <v>12.460968169320326</v>
      </c>
      <c r="Q6" s="28"/>
      <c r="R6" s="28">
        <v>11.2399073237374</v>
      </c>
      <c r="S6" s="28">
        <v>14.958158728886676</v>
      </c>
      <c r="T6" s="28">
        <v>14.14725982088139</v>
      </c>
    </row>
    <row r="7" spans="1:20" x14ac:dyDescent="0.25">
      <c r="A7" t="s">
        <v>18</v>
      </c>
      <c r="B7" t="s">
        <v>27</v>
      </c>
      <c r="C7" t="s">
        <v>29</v>
      </c>
      <c r="F7" s="28">
        <v>11.076278420786078</v>
      </c>
      <c r="G7" s="28">
        <v>20.274477476813331</v>
      </c>
      <c r="H7" s="28">
        <v>3.0803372724879932</v>
      </c>
      <c r="I7" s="28"/>
      <c r="J7" s="28">
        <v>11.951662447804178</v>
      </c>
      <c r="K7" s="28">
        <v>19.77168864676953</v>
      </c>
      <c r="L7" s="28">
        <v>5.7653243831442493</v>
      </c>
      <c r="M7" s="28"/>
      <c r="N7" s="28">
        <v>12.41498721677184</v>
      </c>
      <c r="O7" s="28">
        <v>14.356153898525855</v>
      </c>
      <c r="P7" s="28">
        <v>3.6203630504050501</v>
      </c>
      <c r="Q7" s="28"/>
      <c r="R7" s="28">
        <v>11.645741484461265</v>
      </c>
      <c r="S7" s="28">
        <v>17.375608544467728</v>
      </c>
      <c r="T7" s="28">
        <v>5.3084407659284247</v>
      </c>
    </row>
    <row r="8" spans="1:20" x14ac:dyDescent="0.25">
      <c r="A8" t="s">
        <v>19</v>
      </c>
      <c r="B8" t="s">
        <v>28</v>
      </c>
      <c r="C8" t="s">
        <v>34</v>
      </c>
      <c r="F8" s="28">
        <v>10.048210049504254</v>
      </c>
      <c r="G8" s="28">
        <v>9.587543905126914</v>
      </c>
      <c r="H8" s="28">
        <v>5.6367763182974127</v>
      </c>
      <c r="I8" s="28"/>
      <c r="J8" s="28">
        <v>11.112311869690744</v>
      </c>
      <c r="K8" s="28">
        <v>7.2027055285750237</v>
      </c>
      <c r="L8" s="28">
        <v>4.9360361448329</v>
      </c>
      <c r="M8" s="28"/>
      <c r="N8" s="28">
        <v>10.443097536459314</v>
      </c>
      <c r="O8" s="28">
        <v>5.8976720655248895</v>
      </c>
      <c r="P8" s="28">
        <v>3.688194974464666</v>
      </c>
      <c r="Q8" s="28"/>
      <c r="R8" s="28">
        <v>12.997694646189442</v>
      </c>
      <c r="S8" s="28">
        <v>11.214040240809329</v>
      </c>
      <c r="T8" s="28">
        <v>4.7444055223615207</v>
      </c>
    </row>
    <row r="9" spans="1:20" x14ac:dyDescent="0.25">
      <c r="A9" t="s">
        <v>20</v>
      </c>
      <c r="C9" t="s">
        <v>53</v>
      </c>
      <c r="F9" s="28">
        <v>9.7609260214584683</v>
      </c>
      <c r="G9" s="28"/>
      <c r="H9" s="28">
        <v>6.5529846549738178</v>
      </c>
      <c r="I9" s="28"/>
      <c r="J9" s="28">
        <v>5.4573362853582283</v>
      </c>
      <c r="K9" s="28"/>
      <c r="L9" s="28">
        <v>9.3298068837460164</v>
      </c>
      <c r="M9" s="28"/>
      <c r="N9" s="28">
        <v>4.2540538591327781</v>
      </c>
      <c r="O9" s="28"/>
      <c r="P9" s="28">
        <v>11.451440267144374</v>
      </c>
      <c r="Q9" s="28"/>
      <c r="R9" s="28">
        <v>7.1884353315713767</v>
      </c>
      <c r="S9" s="28"/>
      <c r="T9" s="28">
        <v>12.765144922372414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1037-B816-4991-975B-412865067A4C}">
  <dimension ref="A1:T10"/>
  <sheetViews>
    <sheetView workbookViewId="0">
      <selection activeCell="A2" sqref="A2:C9"/>
    </sheetView>
  </sheetViews>
  <sheetFormatPr defaultRowHeight="15" x14ac:dyDescent="0.25"/>
  <sheetData>
    <row r="1" spans="1:20" x14ac:dyDescent="0.25">
      <c r="F1" s="28" t="s">
        <v>86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</row>
    <row r="2" spans="1:20" x14ac:dyDescent="0.25">
      <c r="A2" s="8" t="s">
        <v>0</v>
      </c>
      <c r="B2" s="8" t="s">
        <v>64</v>
      </c>
      <c r="C2" s="8" t="s">
        <v>65</v>
      </c>
      <c r="F2" s="32" t="s">
        <v>87</v>
      </c>
      <c r="G2" s="32"/>
      <c r="H2" s="32"/>
      <c r="I2" s="28"/>
      <c r="J2" s="29" t="s">
        <v>88</v>
      </c>
      <c r="K2" s="29"/>
      <c r="L2" s="29"/>
      <c r="M2" s="28"/>
      <c r="N2" s="29" t="s">
        <v>89</v>
      </c>
      <c r="O2" s="29"/>
      <c r="P2" s="29"/>
      <c r="Q2" s="28"/>
      <c r="R2" s="29" t="s">
        <v>90</v>
      </c>
      <c r="S2" s="29"/>
      <c r="T2" s="29"/>
    </row>
    <row r="3" spans="1:20" x14ac:dyDescent="0.25">
      <c r="A3" t="s">
        <v>14</v>
      </c>
      <c r="B3" t="s">
        <v>23</v>
      </c>
      <c r="C3" t="s">
        <v>30</v>
      </c>
      <c r="F3" s="28">
        <v>8.9915157542595185</v>
      </c>
      <c r="G3" s="28">
        <v>21.311264702009559</v>
      </c>
      <c r="H3" s="28">
        <v>8.6902380387532006</v>
      </c>
      <c r="I3" s="32"/>
      <c r="J3" s="28">
        <v>8.6816004208690885</v>
      </c>
      <c r="K3" s="28">
        <v>15.946441538564269</v>
      </c>
      <c r="L3" s="28">
        <v>7.3685686408172559</v>
      </c>
      <c r="M3" s="30"/>
      <c r="N3" s="28">
        <v>9.9875938459523379</v>
      </c>
      <c r="O3" s="28">
        <v>11.399963797629653</v>
      </c>
      <c r="P3" s="28">
        <v>6.0401113417717065</v>
      </c>
      <c r="Q3" s="29"/>
      <c r="R3" s="28">
        <v>10.282514703101132</v>
      </c>
      <c r="S3" s="28">
        <v>15.857467138981313</v>
      </c>
      <c r="T3" s="28">
        <v>5.7799958597892092</v>
      </c>
    </row>
    <row r="4" spans="1:20" x14ac:dyDescent="0.25">
      <c r="A4" t="s">
        <v>15</v>
      </c>
      <c r="B4" t="s">
        <v>24</v>
      </c>
      <c r="C4" t="s">
        <v>31</v>
      </c>
      <c r="F4" s="28">
        <v>11.165317571262106</v>
      </c>
      <c r="G4" s="28">
        <v>12.907927077716439</v>
      </c>
      <c r="H4" s="28">
        <v>9.7539850255414269</v>
      </c>
      <c r="I4" s="28"/>
      <c r="J4" s="28">
        <v>10.595849080018485</v>
      </c>
      <c r="K4" s="28">
        <v>9.8034296342389791</v>
      </c>
      <c r="L4" s="28">
        <v>10.777860916892243</v>
      </c>
      <c r="M4" s="28"/>
      <c r="N4" s="28">
        <v>11.557285027921479</v>
      </c>
      <c r="O4" s="28">
        <v>11.132284214965672</v>
      </c>
      <c r="P4" s="28">
        <v>10.024403268483416</v>
      </c>
      <c r="Q4" s="28"/>
      <c r="R4" s="28">
        <v>11.716733359751366</v>
      </c>
      <c r="S4" s="28">
        <v>11.663166983985736</v>
      </c>
      <c r="T4" s="28">
        <v>7.8060370679269919</v>
      </c>
    </row>
    <row r="5" spans="1:20" x14ac:dyDescent="0.25">
      <c r="A5" t="s">
        <v>16</v>
      </c>
      <c r="B5" t="s">
        <v>25</v>
      </c>
      <c r="C5" t="s">
        <v>32</v>
      </c>
      <c r="F5" s="28">
        <v>9.6991286565588251</v>
      </c>
      <c r="G5" s="28">
        <v>4.1864115744926931</v>
      </c>
      <c r="H5" s="28">
        <v>7.0654306274963785</v>
      </c>
      <c r="I5" s="28"/>
      <c r="J5" s="28">
        <v>6.5895571099723265</v>
      </c>
      <c r="K5" s="28">
        <v>5.5435892681097663</v>
      </c>
      <c r="L5" s="28">
        <v>2.1925859378796768</v>
      </c>
      <c r="M5" s="28"/>
      <c r="N5" s="28">
        <v>7.2290639609887215</v>
      </c>
      <c r="O5" s="28">
        <v>6.9626170668654606</v>
      </c>
      <c r="P5" s="28">
        <v>3.5478973681377868</v>
      </c>
      <c r="Q5" s="28"/>
      <c r="R5" s="28">
        <v>9.387681880629394</v>
      </c>
      <c r="S5" s="28">
        <v>8.2733847610381765</v>
      </c>
      <c r="T5" s="28">
        <v>1.3964579211125932E-2</v>
      </c>
    </row>
    <row r="6" spans="1:20" x14ac:dyDescent="0.25">
      <c r="A6" t="s">
        <v>17</v>
      </c>
      <c r="B6" t="s">
        <v>26</v>
      </c>
      <c r="C6" t="s">
        <v>33</v>
      </c>
      <c r="F6" s="28">
        <v>8.3011883246704237</v>
      </c>
      <c r="G6" s="28">
        <v>10.292019254120524</v>
      </c>
      <c r="H6" s="28">
        <v>15.371530900564897</v>
      </c>
      <c r="I6" s="28"/>
      <c r="J6" s="28">
        <v>7.5429768737327549</v>
      </c>
      <c r="K6" s="28">
        <v>8.7246936289207806</v>
      </c>
      <c r="L6" s="28">
        <v>21.314637375854229</v>
      </c>
      <c r="M6" s="28"/>
      <c r="N6" s="28">
        <v>6.3935185873506271</v>
      </c>
      <c r="O6" s="28">
        <v>11.373219759691615</v>
      </c>
      <c r="P6" s="28">
        <v>18.940043343795107</v>
      </c>
      <c r="Q6" s="28"/>
      <c r="R6" s="28">
        <v>7.8495125622953115</v>
      </c>
      <c r="S6" s="28">
        <v>12.734932050101792</v>
      </c>
      <c r="T6" s="28">
        <v>19.959138338665877</v>
      </c>
    </row>
    <row r="7" spans="1:20" x14ac:dyDescent="0.25">
      <c r="A7" t="s">
        <v>18</v>
      </c>
      <c r="B7" t="s">
        <v>27</v>
      </c>
      <c r="C7" t="s">
        <v>29</v>
      </c>
      <c r="F7" s="28">
        <v>7.8214307156141629</v>
      </c>
      <c r="G7" s="28">
        <v>12.338090020871197</v>
      </c>
      <c r="H7" s="28">
        <v>6.4540206040504504</v>
      </c>
      <c r="I7" s="28"/>
      <c r="J7" s="28">
        <v>11.426659002150883</v>
      </c>
      <c r="K7" s="28">
        <v>7.8112199220971865</v>
      </c>
      <c r="L7" s="28">
        <v>8.1409649671448534</v>
      </c>
      <c r="M7" s="28"/>
      <c r="N7" s="28">
        <v>10.926998257867753</v>
      </c>
      <c r="O7" s="28">
        <v>8.5440917385263795</v>
      </c>
      <c r="P7" s="28">
        <v>5.3983727744219934</v>
      </c>
      <c r="Q7" s="28"/>
      <c r="R7" s="28">
        <v>11.98836470307274</v>
      </c>
      <c r="S7" s="28">
        <v>9.876343468861144</v>
      </c>
      <c r="T7" s="28">
        <v>5.6825397140628944</v>
      </c>
    </row>
    <row r="8" spans="1:20" x14ac:dyDescent="0.25">
      <c r="A8" t="s">
        <v>19</v>
      </c>
      <c r="B8" t="s">
        <v>28</v>
      </c>
      <c r="C8" t="s">
        <v>34</v>
      </c>
      <c r="F8" s="28">
        <v>16.515601339164316</v>
      </c>
      <c r="G8" s="28">
        <v>9.0610914956796176</v>
      </c>
      <c r="H8" s="28">
        <v>8.5947957398922288</v>
      </c>
      <c r="I8" s="28"/>
      <c r="J8" s="28">
        <v>10.21941172172372</v>
      </c>
      <c r="K8" s="28">
        <v>4.4837493651069309</v>
      </c>
      <c r="L8" s="28">
        <v>4.8201594221837398</v>
      </c>
      <c r="M8" s="28"/>
      <c r="N8" s="28">
        <v>11.209982756510737</v>
      </c>
      <c r="O8" s="28">
        <v>7.7045713209023878</v>
      </c>
      <c r="P8" s="28">
        <v>3.956311213863803</v>
      </c>
      <c r="Q8" s="28"/>
      <c r="R8" s="28">
        <v>12.463059953301228</v>
      </c>
      <c r="S8" s="28">
        <v>12.595189672370031</v>
      </c>
      <c r="T8" s="28">
        <v>4.4257247754564597</v>
      </c>
    </row>
    <row r="9" spans="1:20" x14ac:dyDescent="0.25">
      <c r="A9" t="s">
        <v>20</v>
      </c>
      <c r="C9" t="s">
        <v>53</v>
      </c>
      <c r="F9" s="28">
        <v>13.979219168795746</v>
      </c>
      <c r="G9" s="28"/>
      <c r="H9" s="28">
        <v>17.662960149259064</v>
      </c>
      <c r="I9" s="28"/>
      <c r="J9" s="28">
        <v>6.3369282845987769</v>
      </c>
      <c r="K9" s="28"/>
      <c r="L9" s="28">
        <v>12.263097108225644</v>
      </c>
      <c r="M9" s="28"/>
      <c r="N9" s="28">
        <v>8.1546166422082873</v>
      </c>
      <c r="O9" s="28"/>
      <c r="P9" s="28">
        <v>13.646968623410711</v>
      </c>
      <c r="Q9" s="28"/>
      <c r="R9" s="28">
        <v>7.5909094342785233</v>
      </c>
      <c r="S9" s="28"/>
      <c r="T9" s="28">
        <v>13.048991049761771</v>
      </c>
    </row>
    <row r="10" spans="1:20" x14ac:dyDescent="0.25">
      <c r="R10" s="28"/>
      <c r="S10" s="28"/>
      <c r="T10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74AE-105C-4DB8-8D19-1DB68610F0F4}">
  <dimension ref="A1:AJ9"/>
  <sheetViews>
    <sheetView workbookViewId="0">
      <selection activeCell="J21" sqref="J21"/>
    </sheetView>
  </sheetViews>
  <sheetFormatPr defaultRowHeight="15" x14ac:dyDescent="0.25"/>
  <sheetData>
    <row r="1" spans="1:36" x14ac:dyDescent="0.25">
      <c r="F1" s="28" t="s">
        <v>91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  <c r="U1" s="1"/>
      <c r="V1" s="28"/>
      <c r="W1" s="28"/>
      <c r="X1" s="28"/>
      <c r="Y1" s="1"/>
      <c r="Z1" s="28"/>
      <c r="AA1" s="28"/>
      <c r="AB1" s="28"/>
      <c r="AC1" s="1"/>
      <c r="AD1" s="28"/>
      <c r="AE1" s="28"/>
      <c r="AF1" s="28"/>
      <c r="AG1" s="1"/>
      <c r="AH1" s="28"/>
      <c r="AI1" s="28"/>
      <c r="AJ1" s="28"/>
    </row>
    <row r="2" spans="1:36" x14ac:dyDescent="0.25">
      <c r="A2" s="8" t="s">
        <v>0</v>
      </c>
      <c r="B2" s="8" t="s">
        <v>64</v>
      </c>
      <c r="C2" s="8" t="s">
        <v>65</v>
      </c>
      <c r="F2" s="29" t="s">
        <v>92</v>
      </c>
      <c r="G2" s="29"/>
      <c r="H2" s="29"/>
      <c r="I2" s="28"/>
      <c r="J2" s="29" t="s">
        <v>93</v>
      </c>
      <c r="K2" s="29"/>
      <c r="L2" s="29"/>
      <c r="M2" s="28"/>
      <c r="N2" s="32" t="s">
        <v>94</v>
      </c>
      <c r="O2" s="32"/>
      <c r="P2" s="32"/>
      <c r="Q2" s="28"/>
      <c r="R2" s="31" t="s">
        <v>95</v>
      </c>
      <c r="S2" s="31"/>
      <c r="T2" s="31"/>
      <c r="U2" s="31"/>
      <c r="V2" s="32" t="s">
        <v>96</v>
      </c>
      <c r="W2" s="32"/>
      <c r="X2" s="32"/>
      <c r="Y2" s="28"/>
      <c r="Z2" s="29" t="s">
        <v>97</v>
      </c>
      <c r="AA2" s="29"/>
      <c r="AB2" s="29"/>
      <c r="AC2" s="29"/>
      <c r="AD2" s="31" t="s">
        <v>98</v>
      </c>
      <c r="AE2" s="31"/>
      <c r="AF2" s="31"/>
      <c r="AG2" s="28"/>
      <c r="AH2" s="32" t="s">
        <v>99</v>
      </c>
      <c r="AI2" s="32"/>
      <c r="AJ2" s="32"/>
    </row>
    <row r="3" spans="1:36" x14ac:dyDescent="0.25">
      <c r="A3" t="s">
        <v>14</v>
      </c>
      <c r="B3" t="s">
        <v>23</v>
      </c>
      <c r="C3" t="s">
        <v>30</v>
      </c>
      <c r="F3" s="28">
        <v>-2.792207176609991</v>
      </c>
      <c r="G3" s="28">
        <v>29.232093112645543</v>
      </c>
      <c r="H3" s="28">
        <v>11.197899037274633</v>
      </c>
      <c r="I3" s="30"/>
      <c r="J3" s="28">
        <v>34.801430051640317</v>
      </c>
      <c r="K3" s="28">
        <v>137.87215966580843</v>
      </c>
      <c r="L3" s="28">
        <v>34.818492785089703</v>
      </c>
      <c r="M3" s="30"/>
      <c r="N3" s="28">
        <v>2.2287478982327751</v>
      </c>
      <c r="O3" s="28">
        <v>8.7410866516405328</v>
      </c>
      <c r="P3" s="28">
        <v>3.155926906692073</v>
      </c>
      <c r="Q3" s="29"/>
      <c r="R3" s="28">
        <v>5.4632915224320868</v>
      </c>
      <c r="S3" s="28">
        <v>13.788961644139881</v>
      </c>
      <c r="T3" s="28">
        <v>3.0318242194564289</v>
      </c>
      <c r="U3" s="28"/>
      <c r="V3" s="28">
        <v>3.8643966466507376</v>
      </c>
      <c r="W3" s="28">
        <v>40.908662956336883</v>
      </c>
      <c r="X3" s="28">
        <v>28.505437571509329</v>
      </c>
      <c r="Y3" s="29"/>
      <c r="Z3" s="28">
        <v>-23.292455191124336</v>
      </c>
      <c r="AA3" s="28">
        <v>-87.368024526452913</v>
      </c>
      <c r="AB3" s="28">
        <v>-19.495311433070832</v>
      </c>
      <c r="AC3" s="28"/>
      <c r="AD3" s="28">
        <v>-0.18380082025109271</v>
      </c>
      <c r="AE3" s="28">
        <v>-0.36784082272903051</v>
      </c>
      <c r="AF3" s="28">
        <v>-5.3681825587072102E-2</v>
      </c>
      <c r="AG3" s="30"/>
      <c r="AH3" s="28">
        <v>3.4080456245997137</v>
      </c>
      <c r="AI3" s="28">
        <v>19.861876078725938</v>
      </c>
      <c r="AJ3" s="28">
        <v>3.1515010942497175</v>
      </c>
    </row>
    <row r="4" spans="1:36" x14ac:dyDescent="0.25">
      <c r="A4" t="s">
        <v>15</v>
      </c>
      <c r="B4" t="s">
        <v>24</v>
      </c>
      <c r="C4" t="s">
        <v>31</v>
      </c>
      <c r="F4" s="28">
        <v>-53.08154224172776</v>
      </c>
      <c r="G4" s="28">
        <v>7.108184826195056</v>
      </c>
      <c r="H4" s="28">
        <v>3.665130829842052</v>
      </c>
      <c r="I4" s="28"/>
      <c r="J4" s="28">
        <v>26.022592201497822</v>
      </c>
      <c r="K4" s="28">
        <v>64.950604066642441</v>
      </c>
      <c r="L4" s="28">
        <v>23.476535205173459</v>
      </c>
      <c r="M4" s="28"/>
      <c r="N4" s="28">
        <v>-4.026892081968148</v>
      </c>
      <c r="O4" s="28">
        <v>2.0304272128514307</v>
      </c>
      <c r="P4" s="28">
        <v>2.1359078069189605</v>
      </c>
      <c r="Q4" s="28"/>
      <c r="R4" s="28">
        <v>-5.3532554532662235</v>
      </c>
      <c r="S4" s="28">
        <v>1.7589814408473334</v>
      </c>
      <c r="T4" s="28">
        <v>1.3022865775346397</v>
      </c>
      <c r="U4" s="28"/>
      <c r="V4" s="28">
        <v>-68.10084000482999</v>
      </c>
      <c r="W4" s="28">
        <v>19.874392230479106</v>
      </c>
      <c r="X4" s="28">
        <v>6.3994587133498655</v>
      </c>
      <c r="Y4" s="28"/>
      <c r="Z4" s="28">
        <v>-51.277399513397775</v>
      </c>
      <c r="AA4" s="28">
        <v>-53.115397641611892</v>
      </c>
      <c r="AB4" s="28">
        <v>-15.06647234094371</v>
      </c>
      <c r="AC4" s="28"/>
      <c r="AD4" s="28">
        <v>-0.73046019871208023</v>
      </c>
      <c r="AE4" s="28">
        <v>-0.67998074569570688</v>
      </c>
      <c r="AF4" s="28">
        <v>-9.5625872791334859E-2</v>
      </c>
      <c r="AG4" s="28"/>
      <c r="AH4" s="28">
        <v>-8.4828940349798252</v>
      </c>
      <c r="AI4" s="28">
        <v>6.1174397150970297</v>
      </c>
      <c r="AJ4" s="28">
        <v>3.5523292050384785</v>
      </c>
    </row>
    <row r="5" spans="1:36" x14ac:dyDescent="0.25">
      <c r="A5" t="s">
        <v>16</v>
      </c>
      <c r="B5" t="s">
        <v>25</v>
      </c>
      <c r="C5" t="s">
        <v>32</v>
      </c>
      <c r="F5" s="28">
        <v>2.4764471994542561</v>
      </c>
      <c r="G5" s="28">
        <v>22.256831701875804</v>
      </c>
      <c r="H5" s="28">
        <v>-19.97859529431069</v>
      </c>
      <c r="I5" s="28"/>
      <c r="J5" s="28">
        <v>53.430587822501522</v>
      </c>
      <c r="K5" s="28">
        <v>73.480038271597095</v>
      </c>
      <c r="L5" s="28">
        <v>-76.27272208488192</v>
      </c>
      <c r="M5" s="28"/>
      <c r="N5" s="28">
        <v>3.6872223193477414</v>
      </c>
      <c r="O5" s="28">
        <v>6.3565774740455305</v>
      </c>
      <c r="P5" s="28">
        <v>-6.2527808608059789</v>
      </c>
      <c r="Q5" s="28"/>
      <c r="R5" s="28">
        <v>8.9257481715369185</v>
      </c>
      <c r="S5" s="28">
        <v>11.233757521206941</v>
      </c>
      <c r="T5" s="28">
        <v>-12.090734037028216</v>
      </c>
      <c r="U5" s="28"/>
      <c r="V5" s="28">
        <v>19.876697001037499</v>
      </c>
      <c r="W5" s="28">
        <v>53.730747430937484</v>
      </c>
      <c r="X5" s="28">
        <v>-46.608208167746277</v>
      </c>
      <c r="Y5" s="28"/>
      <c r="Z5" s="28">
        <v>-33.434958723474175</v>
      </c>
      <c r="AA5" s="28">
        <v>-51.059322679616443</v>
      </c>
      <c r="AB5" s="28">
        <v>15.031777438669614</v>
      </c>
      <c r="AC5" s="28"/>
      <c r="AD5" s="28">
        <v>-0.66473786836781756</v>
      </c>
      <c r="AE5" s="28">
        <v>-0.14193683845660601</v>
      </c>
      <c r="AF5" s="28">
        <v>0.16403440071908509</v>
      </c>
      <c r="AG5" s="28"/>
      <c r="AH5" s="28">
        <v>8.1619035144136518</v>
      </c>
      <c r="AI5" s="28">
        <v>15.230881701431466</v>
      </c>
      <c r="AJ5" s="28">
        <v>-11.773422747613068</v>
      </c>
    </row>
    <row r="6" spans="1:36" x14ac:dyDescent="0.25">
      <c r="A6" t="s">
        <v>17</v>
      </c>
      <c r="B6" t="s">
        <v>26</v>
      </c>
      <c r="C6" t="s">
        <v>33</v>
      </c>
      <c r="F6" s="28">
        <v>10.164777800931438</v>
      </c>
      <c r="G6" s="28">
        <v>17.078312050302699</v>
      </c>
      <c r="H6" s="28">
        <v>9.3419463422222346</v>
      </c>
      <c r="I6" s="28"/>
      <c r="J6" s="28">
        <v>37.878759059842807</v>
      </c>
      <c r="K6" s="28">
        <v>72.807120502313225</v>
      </c>
      <c r="L6" s="28">
        <v>95.015875421385061</v>
      </c>
      <c r="M6" s="28"/>
      <c r="N6" s="28">
        <v>7.0133128004212395</v>
      </c>
      <c r="O6" s="28">
        <v>6.5990285057569658</v>
      </c>
      <c r="P6" s="28">
        <v>5.0941399914981629</v>
      </c>
      <c r="Q6" s="28"/>
      <c r="R6" s="28">
        <v>6.1443538746316477</v>
      </c>
      <c r="S6" s="28">
        <v>7.944640524715755</v>
      </c>
      <c r="T6" s="28">
        <v>8.4922889787171698</v>
      </c>
      <c r="U6" s="28"/>
      <c r="V6" s="28">
        <v>48.147991192068339</v>
      </c>
      <c r="W6" s="28">
        <v>47.786170611066886</v>
      </c>
      <c r="X6" s="28">
        <v>10.593330852780079</v>
      </c>
      <c r="Y6" s="28"/>
      <c r="Z6" s="28">
        <v>-23.503160296548941</v>
      </c>
      <c r="AA6" s="28">
        <v>-51.667647811847672</v>
      </c>
      <c r="AB6" s="28">
        <v>-73.047660356526805</v>
      </c>
      <c r="AC6" s="28"/>
      <c r="AD6" s="28">
        <v>-0.49480480633770818</v>
      </c>
      <c r="AE6" s="28">
        <v>-0.2966904203970801</v>
      </c>
      <c r="AF6" s="28">
        <v>-1.2008144753627694</v>
      </c>
      <c r="AG6" s="28"/>
      <c r="AH6" s="28">
        <v>12.05346631626451</v>
      </c>
      <c r="AI6" s="28">
        <v>12.565508713266173</v>
      </c>
      <c r="AJ6" s="28">
        <v>10.039640602502557</v>
      </c>
    </row>
    <row r="7" spans="1:36" x14ac:dyDescent="0.25">
      <c r="A7" t="s">
        <v>18</v>
      </c>
      <c r="B7" t="s">
        <v>27</v>
      </c>
      <c r="C7" t="s">
        <v>29</v>
      </c>
      <c r="F7" s="28">
        <v>21.411848114271262</v>
      </c>
      <c r="G7" s="28">
        <v>8.0411123976893784</v>
      </c>
      <c r="H7" s="28">
        <v>4.5825614468892351</v>
      </c>
      <c r="I7" s="28"/>
      <c r="J7" s="28">
        <v>63.382713447832721</v>
      </c>
      <c r="K7" s="28">
        <v>84.691405748731071</v>
      </c>
      <c r="L7" s="28">
        <v>32.2200822425364</v>
      </c>
      <c r="M7" s="28"/>
      <c r="N7" s="28">
        <v>10.590341684593865</v>
      </c>
      <c r="O7" s="28">
        <v>8.6617999636696101</v>
      </c>
      <c r="P7" s="28">
        <v>1.6874523341883145</v>
      </c>
      <c r="Q7" s="28"/>
      <c r="R7" s="28">
        <v>12.939220357551898</v>
      </c>
      <c r="S7" s="28">
        <v>8.1045385907159595</v>
      </c>
      <c r="T7" s="28">
        <v>2.1274001325041545</v>
      </c>
      <c r="U7" s="28"/>
      <c r="V7" s="28">
        <v>64.270129748839565</v>
      </c>
      <c r="W7" s="28">
        <v>21.036507143429816</v>
      </c>
      <c r="X7" s="28">
        <v>21.620649881521423</v>
      </c>
      <c r="Y7" s="28"/>
      <c r="Z7" s="28">
        <v>-30.122849469486749</v>
      </c>
      <c r="AA7" s="28">
        <v>-60.115749397141904</v>
      </c>
      <c r="AB7" s="28">
        <v>-23.851400730220671</v>
      </c>
      <c r="AC7" s="28"/>
      <c r="AD7" s="28">
        <v>-0.52990976958879288</v>
      </c>
      <c r="AE7" s="28">
        <v>-0.98963130394110455</v>
      </c>
      <c r="AF7" s="28">
        <v>-0.10143312418190729</v>
      </c>
      <c r="AG7" s="28"/>
      <c r="AH7" s="28">
        <v>21.411838073655247</v>
      </c>
      <c r="AI7" s="28">
        <v>9.5154739647520916</v>
      </c>
      <c r="AJ7" s="28">
        <v>4.5454719461103386</v>
      </c>
    </row>
    <row r="8" spans="1:36" x14ac:dyDescent="0.25">
      <c r="A8" t="s">
        <v>19</v>
      </c>
      <c r="B8" t="s">
        <v>28</v>
      </c>
      <c r="C8" t="s">
        <v>34</v>
      </c>
      <c r="F8" s="28">
        <v>2.3851108167247261</v>
      </c>
      <c r="G8" s="28">
        <v>-0.71249752125484156</v>
      </c>
      <c r="H8" s="28">
        <v>10.322079241115413</v>
      </c>
      <c r="I8" s="28"/>
      <c r="J8" s="28">
        <v>56.592632738395672</v>
      </c>
      <c r="K8" s="28">
        <v>63.872673051820072</v>
      </c>
      <c r="L8" s="28">
        <v>37.472617424335112</v>
      </c>
      <c r="M8" s="28"/>
      <c r="N8" s="28">
        <v>6.1143228966730705</v>
      </c>
      <c r="O8" s="28">
        <v>5.1528152089424557</v>
      </c>
      <c r="P8" s="28">
        <v>3.7158939775196655</v>
      </c>
      <c r="Q8" s="28"/>
      <c r="R8" s="28">
        <v>10.716389333251628</v>
      </c>
      <c r="S8" s="28">
        <v>6.3453845865492786</v>
      </c>
      <c r="T8" s="28">
        <v>4.2587836547413254</v>
      </c>
      <c r="U8" s="28"/>
      <c r="V8" s="28">
        <v>29.398061683334028</v>
      </c>
      <c r="W8" s="28">
        <v>30.102342522029296</v>
      </c>
      <c r="X8" s="28">
        <v>16.802382089922389</v>
      </c>
      <c r="Y8" s="28"/>
      <c r="Z8" s="28">
        <v>-34.285077566473888</v>
      </c>
      <c r="AA8" s="28">
        <v>-51.495062892003091</v>
      </c>
      <c r="AB8" s="28">
        <v>-26.051767384690688</v>
      </c>
      <c r="AC8" s="28"/>
      <c r="AD8" s="28">
        <v>-0.35046440744036783</v>
      </c>
      <c r="AE8" s="28">
        <v>-1.3843254275425343</v>
      </c>
      <c r="AF8" s="28">
        <v>-0.22625395474830598</v>
      </c>
      <c r="AG8" s="28"/>
      <c r="AH8" s="28">
        <v>16.15375004791645</v>
      </c>
      <c r="AI8" s="28">
        <v>10.165919465979536</v>
      </c>
      <c r="AJ8" s="28">
        <v>5.830461685163975</v>
      </c>
    </row>
    <row r="9" spans="1:36" x14ac:dyDescent="0.25">
      <c r="A9" t="s">
        <v>20</v>
      </c>
      <c r="C9" t="s">
        <v>53</v>
      </c>
      <c r="F9" s="28">
        <v>4.5272455818218083</v>
      </c>
      <c r="G9" s="28"/>
      <c r="H9" s="28">
        <v>20.775186324730164</v>
      </c>
      <c r="I9" s="28"/>
      <c r="J9" s="28">
        <v>29.426402851694633</v>
      </c>
      <c r="K9" s="28"/>
      <c r="L9" s="28">
        <v>82.992140165932241</v>
      </c>
      <c r="M9" s="28"/>
      <c r="N9" s="28">
        <v>3.2004818647905036</v>
      </c>
      <c r="O9" s="28"/>
      <c r="P9" s="28">
        <v>5.2817139554587618</v>
      </c>
      <c r="Q9" s="28"/>
      <c r="R9" s="28">
        <v>2.5116589059494348</v>
      </c>
      <c r="S9" s="28"/>
      <c r="T9" s="28">
        <v>5.7861209420795126</v>
      </c>
      <c r="U9" s="28"/>
      <c r="V9" s="28">
        <v>21.443328210199962</v>
      </c>
      <c r="W9" s="28"/>
      <c r="X9" s="28">
        <v>36.016226434506798</v>
      </c>
      <c r="Y9" s="28"/>
      <c r="Z9" s="28">
        <v>-15.494902147306757</v>
      </c>
      <c r="AA9" s="28"/>
      <c r="AB9" s="28">
        <v>-60.348300438602017</v>
      </c>
      <c r="AC9" s="28"/>
      <c r="AD9" s="28">
        <v>-0.63092424514536305</v>
      </c>
      <c r="AE9" s="28"/>
      <c r="AF9" s="28">
        <v>-1.6949005659890721</v>
      </c>
      <c r="AG9" s="28"/>
      <c r="AH9" s="28">
        <v>2.9890871217343395</v>
      </c>
      <c r="AI9" s="28"/>
      <c r="AJ9" s="28">
        <v>9.6193624266533586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9E12-1974-47B7-AB49-E11FBD2496D8}">
  <dimension ref="A1:AJ9"/>
  <sheetViews>
    <sheetView topLeftCell="H1" workbookViewId="0">
      <selection activeCell="AH2" sqref="AH2:AJ9"/>
    </sheetView>
  </sheetViews>
  <sheetFormatPr defaultRowHeight="15" x14ac:dyDescent="0.25"/>
  <sheetData>
    <row r="1" spans="1:36" x14ac:dyDescent="0.25">
      <c r="F1" s="28" t="s">
        <v>91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  <c r="U1" s="1"/>
      <c r="V1" s="28"/>
      <c r="W1" s="28"/>
      <c r="X1" s="28"/>
      <c r="Y1" s="1"/>
      <c r="Z1" s="28"/>
      <c r="AA1" s="28"/>
      <c r="AB1" s="28"/>
      <c r="AC1" s="1"/>
      <c r="AD1" s="28"/>
      <c r="AE1" s="28"/>
      <c r="AF1" s="28"/>
      <c r="AG1" s="1"/>
      <c r="AH1" s="28"/>
      <c r="AI1" s="28"/>
      <c r="AJ1" s="28"/>
    </row>
    <row r="2" spans="1:36" x14ac:dyDescent="0.25">
      <c r="A2" s="8" t="s">
        <v>0</v>
      </c>
      <c r="B2" s="8" t="s">
        <v>64</v>
      </c>
      <c r="C2" s="8" t="s">
        <v>65</v>
      </c>
      <c r="F2" s="29" t="s">
        <v>92</v>
      </c>
      <c r="G2" s="29"/>
      <c r="H2" s="29"/>
      <c r="I2" s="28"/>
      <c r="J2" s="29" t="s">
        <v>93</v>
      </c>
      <c r="K2" s="29"/>
      <c r="L2" s="29"/>
      <c r="M2" s="28"/>
      <c r="N2" s="32" t="s">
        <v>94</v>
      </c>
      <c r="O2" s="32"/>
      <c r="P2" s="32"/>
      <c r="Q2" s="28"/>
      <c r="R2" s="31" t="s">
        <v>95</v>
      </c>
      <c r="S2" s="31"/>
      <c r="T2" s="31"/>
      <c r="U2" s="31"/>
      <c r="V2" s="32" t="s">
        <v>96</v>
      </c>
      <c r="W2" s="32"/>
      <c r="X2" s="32"/>
      <c r="Y2" s="28"/>
      <c r="Z2" s="29" t="s">
        <v>97</v>
      </c>
      <c r="AA2" s="29"/>
      <c r="AB2" s="29"/>
      <c r="AC2" s="29"/>
      <c r="AD2" s="31" t="s">
        <v>98</v>
      </c>
      <c r="AE2" s="31"/>
      <c r="AF2" s="31"/>
      <c r="AG2" s="28"/>
      <c r="AH2" s="32" t="s">
        <v>99</v>
      </c>
      <c r="AI2" s="32"/>
      <c r="AJ2" s="32"/>
    </row>
    <row r="3" spans="1:36" x14ac:dyDescent="0.25">
      <c r="A3" t="s">
        <v>14</v>
      </c>
      <c r="B3" t="s">
        <v>23</v>
      </c>
      <c r="C3" t="s">
        <v>30</v>
      </c>
      <c r="F3" s="28">
        <v>3.0317531107805853</v>
      </c>
      <c r="G3" s="28">
        <v>18.738654630281218</v>
      </c>
      <c r="H3" s="28">
        <v>17.223517750399239</v>
      </c>
      <c r="I3" s="30"/>
      <c r="J3" s="28">
        <v>48.108481751802145</v>
      </c>
      <c r="K3" s="28">
        <v>93.261571639063334</v>
      </c>
      <c r="L3" s="28">
        <v>37.880200707356543</v>
      </c>
      <c r="M3" s="30"/>
      <c r="N3" s="28">
        <v>3.1299824879146119</v>
      </c>
      <c r="O3" s="28">
        <v>5.9553485997445126</v>
      </c>
      <c r="P3" s="28">
        <v>3.2615191452546659</v>
      </c>
      <c r="Q3" s="29"/>
      <c r="R3" s="28">
        <v>8.9061447496296839</v>
      </c>
      <c r="S3" s="28">
        <v>12.585827300088225</v>
      </c>
      <c r="T3" s="28">
        <v>5.3722590613023353</v>
      </c>
      <c r="U3" s="28"/>
      <c r="V3" s="28">
        <v>6.6186349519614387</v>
      </c>
      <c r="W3" s="28">
        <v>32.758130095989131</v>
      </c>
      <c r="X3" s="28">
        <v>27.563712941154037</v>
      </c>
      <c r="Y3" s="29"/>
      <c r="Z3" s="28">
        <v>-21.524539838562781</v>
      </c>
      <c r="AA3" s="28">
        <v>-59.538712253435392</v>
      </c>
      <c r="AB3" s="28">
        <v>-21.560607291279521</v>
      </c>
      <c r="AC3" s="28"/>
      <c r="AD3" s="28">
        <v>0.20711719176161211</v>
      </c>
      <c r="AE3" s="28">
        <v>0.15200491359208121</v>
      </c>
      <c r="AF3" s="28">
        <v>7.240782659143441E-2</v>
      </c>
      <c r="AG3" s="30"/>
      <c r="AH3" s="28">
        <v>10.960708541566287</v>
      </c>
      <c r="AI3" s="28">
        <v>22.476537293323961</v>
      </c>
      <c r="AJ3" s="28">
        <v>6.5419379071871813</v>
      </c>
    </row>
    <row r="4" spans="1:36" x14ac:dyDescent="0.25">
      <c r="A4" t="s">
        <v>15</v>
      </c>
      <c r="B4" t="s">
        <v>24</v>
      </c>
      <c r="C4" t="s">
        <v>31</v>
      </c>
      <c r="F4" s="28">
        <v>-31.360806252977575</v>
      </c>
      <c r="G4" s="28">
        <v>18.546889818557268</v>
      </c>
      <c r="H4" s="28">
        <v>13.410572031409888</v>
      </c>
      <c r="I4" s="28"/>
      <c r="J4" s="28">
        <v>40.54271381831272</v>
      </c>
      <c r="K4" s="28">
        <v>72.547551301555984</v>
      </c>
      <c r="L4" s="28">
        <v>42.639866282335561</v>
      </c>
      <c r="M4" s="28"/>
      <c r="N4" s="28">
        <v>0.80274697203330225</v>
      </c>
      <c r="O4" s="28">
        <v>3.4789256207794788</v>
      </c>
      <c r="P4" s="28">
        <v>4.1165205086783443</v>
      </c>
      <c r="Q4" s="28"/>
      <c r="R4" s="28">
        <v>3.1791510743959148</v>
      </c>
      <c r="S4" s="28">
        <v>10.159293249961751</v>
      </c>
      <c r="T4" s="28">
        <v>7.3689114344519666</v>
      </c>
      <c r="U4" s="28"/>
      <c r="V4" s="28">
        <v>-10.011248887151483</v>
      </c>
      <c r="W4" s="28">
        <v>17.656056692407269</v>
      </c>
      <c r="X4" s="28">
        <v>24.142093335028036</v>
      </c>
      <c r="Y4" s="28"/>
      <c r="Z4" s="28">
        <v>-39.769035498504692</v>
      </c>
      <c r="AA4" s="28">
        <v>-49.483439977594237</v>
      </c>
      <c r="AB4" s="28">
        <v>-15.694397623314922</v>
      </c>
      <c r="AC4" s="28"/>
      <c r="AD4" s="28">
        <v>-0.15935710788564517</v>
      </c>
      <c r="AE4" s="28">
        <v>6.1625179700408261E-2</v>
      </c>
      <c r="AF4" s="28">
        <v>0.27862178583708896</v>
      </c>
      <c r="AG4" s="28"/>
      <c r="AH4" s="28">
        <v>9.6372003593144466</v>
      </c>
      <c r="AI4" s="28">
        <v>16.206476212645228</v>
      </c>
      <c r="AJ4" s="28">
        <v>9.8951927668028805</v>
      </c>
    </row>
    <row r="5" spans="1:36" x14ac:dyDescent="0.25">
      <c r="A5" t="s">
        <v>16</v>
      </c>
      <c r="B5" t="s">
        <v>25</v>
      </c>
      <c r="C5" t="s">
        <v>32</v>
      </c>
      <c r="F5" s="28">
        <v>5.4293459525613041</v>
      </c>
      <c r="G5" s="28">
        <v>19.424156051917134</v>
      </c>
      <c r="H5" s="28">
        <v>2.1448909005673182</v>
      </c>
      <c r="I5" s="28"/>
      <c r="J5" s="28">
        <v>49.611047189907445</v>
      </c>
      <c r="K5" s="28">
        <v>72.644885346031757</v>
      </c>
      <c r="L5" s="28">
        <v>-35.50668663536019</v>
      </c>
      <c r="M5" s="28"/>
      <c r="N5" s="28">
        <v>4.1648356246653249</v>
      </c>
      <c r="O5" s="28">
        <v>4.7844390229496421</v>
      </c>
      <c r="P5" s="28">
        <v>-3.8533752610896794</v>
      </c>
      <c r="Q5" s="28"/>
      <c r="R5" s="28">
        <v>15.605399106343251</v>
      </c>
      <c r="S5" s="28">
        <v>9.7393283472890797</v>
      </c>
      <c r="T5" s="28">
        <v>-3.5676267922109028</v>
      </c>
      <c r="U5" s="28"/>
      <c r="V5" s="28">
        <v>14.568500235941038</v>
      </c>
      <c r="W5" s="28">
        <v>34.964644685590784</v>
      </c>
      <c r="X5" s="28">
        <v>-4.4324730844329467</v>
      </c>
      <c r="Y5" s="28"/>
      <c r="Z5" s="28">
        <v>-29.373660244404114</v>
      </c>
      <c r="AA5" s="28">
        <v>-36.604450760387834</v>
      </c>
      <c r="AB5" s="28">
        <v>34.956182293772173</v>
      </c>
      <c r="AC5" s="28"/>
      <c r="AD5" s="28">
        <v>0.27594112625656514</v>
      </c>
      <c r="AE5" s="28">
        <v>0.20396111433694789</v>
      </c>
      <c r="AF5" s="28">
        <v>1.1134670534921793</v>
      </c>
      <c r="AG5" s="28"/>
      <c r="AH5" s="28">
        <v>18.230867987846651</v>
      </c>
      <c r="AI5" s="28">
        <v>16.874806634550161</v>
      </c>
      <c r="AJ5" s="28">
        <v>-6.2625450993709046</v>
      </c>
    </row>
    <row r="6" spans="1:36" x14ac:dyDescent="0.25">
      <c r="A6" t="s">
        <v>17</v>
      </c>
      <c r="B6" t="s">
        <v>26</v>
      </c>
      <c r="C6" t="s">
        <v>33</v>
      </c>
      <c r="F6" s="28">
        <v>2.7630184798882684</v>
      </c>
      <c r="G6" s="28">
        <v>22.486244172541952</v>
      </c>
      <c r="H6" s="28">
        <v>17.447024160899804</v>
      </c>
      <c r="I6" s="28"/>
      <c r="J6" s="28">
        <v>40.140379332082766</v>
      </c>
      <c r="K6" s="28">
        <v>83.465592924473626</v>
      </c>
      <c r="L6" s="28">
        <v>73.202108388686611</v>
      </c>
      <c r="M6" s="28"/>
      <c r="N6" s="28">
        <v>5.4567170115476609</v>
      </c>
      <c r="O6" s="28">
        <v>4.7537845604181221</v>
      </c>
      <c r="P6" s="28">
        <v>4.6583156341128431</v>
      </c>
      <c r="Q6" s="28"/>
      <c r="R6" s="28">
        <v>12.300071617336835</v>
      </c>
      <c r="S6" s="28">
        <v>12.230811493732254</v>
      </c>
      <c r="T6" s="28">
        <v>10.747000686290964</v>
      </c>
      <c r="U6" s="28"/>
      <c r="V6" s="28">
        <v>37.889844567174706</v>
      </c>
      <c r="W6" s="28">
        <v>39.798651187164822</v>
      </c>
      <c r="X6" s="28">
        <v>23.760279638168356</v>
      </c>
      <c r="Y6" s="28"/>
      <c r="Z6" s="28">
        <v>-19.533794399873457</v>
      </c>
      <c r="AA6" s="28">
        <v>-42.171356807411243</v>
      </c>
      <c r="AB6" s="28">
        <v>-44.760377541978407</v>
      </c>
      <c r="AC6" s="28"/>
      <c r="AD6" s="28">
        <v>0.4494276488235896</v>
      </c>
      <c r="AE6" s="28">
        <v>0.39396405701941928</v>
      </c>
      <c r="AF6" s="28">
        <v>0.19028195832318148</v>
      </c>
      <c r="AG6" s="28"/>
      <c r="AH6" s="28">
        <v>14.665201903164673</v>
      </c>
      <c r="AI6" s="28">
        <v>18.52898297565142</v>
      </c>
      <c r="AJ6" s="28">
        <v>19.890327872725766</v>
      </c>
    </row>
    <row r="7" spans="1:36" x14ac:dyDescent="0.25">
      <c r="A7" t="s">
        <v>18</v>
      </c>
      <c r="B7" t="s">
        <v>27</v>
      </c>
      <c r="C7" t="s">
        <v>29</v>
      </c>
      <c r="F7" s="28">
        <v>-1.1265982789431976</v>
      </c>
      <c r="G7" s="28">
        <v>29.699435481814678</v>
      </c>
      <c r="H7" s="28">
        <v>7.8818450876917714</v>
      </c>
      <c r="I7" s="28"/>
      <c r="J7" s="28">
        <v>71.497200706657154</v>
      </c>
      <c r="K7" s="28">
        <v>103.96068762357832</v>
      </c>
      <c r="L7" s="28">
        <v>35.558427255122588</v>
      </c>
      <c r="M7" s="28"/>
      <c r="N7" s="28">
        <v>4.2154073558633067</v>
      </c>
      <c r="O7" s="28">
        <v>9.3682794671473371</v>
      </c>
      <c r="P7" s="28">
        <v>2.5250466927347213</v>
      </c>
      <c r="Q7" s="28"/>
      <c r="R7" s="28">
        <v>13.293544839623037</v>
      </c>
      <c r="S7" s="28">
        <v>14.66182691100507</v>
      </c>
      <c r="T7" s="28">
        <v>3.8904416876068262</v>
      </c>
      <c r="U7" s="28"/>
      <c r="V7" s="28">
        <v>14.112296382475048</v>
      </c>
      <c r="W7" s="28">
        <v>52.609476552971529</v>
      </c>
      <c r="X7" s="28">
        <v>14.218829815282868</v>
      </c>
      <c r="Y7" s="28"/>
      <c r="Z7" s="28">
        <v>-22.911604148755565</v>
      </c>
      <c r="AA7" s="28">
        <v>-47.296906142168268</v>
      </c>
      <c r="AB7" s="28">
        <v>-25.330173483179117</v>
      </c>
      <c r="AC7" s="28"/>
      <c r="AD7" s="28">
        <v>0.94150095495451269</v>
      </c>
      <c r="AE7" s="28">
        <v>0.9964833986821513</v>
      </c>
      <c r="AF7" s="28">
        <v>1.1194659762361085E-2</v>
      </c>
      <c r="AG7" s="28"/>
      <c r="AH7" s="28">
        <v>19.713840691373441</v>
      </c>
      <c r="AI7" s="28">
        <v>22.238379129139666</v>
      </c>
      <c r="AJ7" s="28">
        <v>8.0951317753125576</v>
      </c>
    </row>
    <row r="8" spans="1:36" x14ac:dyDescent="0.25">
      <c r="A8" t="s">
        <v>19</v>
      </c>
      <c r="B8" t="s">
        <v>28</v>
      </c>
      <c r="C8" t="s">
        <v>34</v>
      </c>
      <c r="F8" s="28">
        <v>-0.60928028449889859</v>
      </c>
      <c r="G8" s="28">
        <v>-0.59917441627474399</v>
      </c>
      <c r="H8" s="28">
        <v>9.5426725436926514</v>
      </c>
      <c r="I8" s="28"/>
      <c r="J8" s="28">
        <v>65.527364552492642</v>
      </c>
      <c r="K8" s="28">
        <v>59.924880265233227</v>
      </c>
      <c r="L8" s="28">
        <v>25.49613910049856</v>
      </c>
      <c r="M8" s="28"/>
      <c r="N8" s="28">
        <v>5.6829385350305763</v>
      </c>
      <c r="O8" s="28">
        <v>3.5247479198281928</v>
      </c>
      <c r="P8" s="28">
        <v>2.2689038131490356</v>
      </c>
      <c r="Q8" s="28"/>
      <c r="R8" s="28">
        <v>16.605531374411331</v>
      </c>
      <c r="S8" s="28">
        <v>12.086465635680236</v>
      </c>
      <c r="T8" s="28">
        <v>4.710107050381124</v>
      </c>
      <c r="U8" s="28"/>
      <c r="V8" s="28">
        <v>27.401113514590396</v>
      </c>
      <c r="W8" s="28">
        <v>38.147243434340041</v>
      </c>
      <c r="X8" s="28">
        <v>13.904737562058006</v>
      </c>
      <c r="Y8" s="28"/>
      <c r="Z8" s="28">
        <v>-27.724145989802793</v>
      </c>
      <c r="AA8" s="28">
        <v>-41.791893861564866</v>
      </c>
      <c r="AB8" s="28">
        <v>-15.406818432757003</v>
      </c>
      <c r="AC8" s="28"/>
      <c r="AD8" s="28">
        <v>0.98051011915111974</v>
      </c>
      <c r="AE8" s="28">
        <v>-1.2806998891560039E-2</v>
      </c>
      <c r="AF8" s="28">
        <v>0.12533440469318774</v>
      </c>
      <c r="AG8" s="28"/>
      <c r="AH8" s="28">
        <v>22.492369661764116</v>
      </c>
      <c r="AI8" s="28">
        <v>20.560462414908944</v>
      </c>
      <c r="AJ8" s="28">
        <v>6.9976772101079723</v>
      </c>
    </row>
    <row r="9" spans="1:36" x14ac:dyDescent="0.25">
      <c r="A9" t="s">
        <v>20</v>
      </c>
      <c r="C9" t="s">
        <v>53</v>
      </c>
      <c r="F9" s="28">
        <v>8.3268000117571397</v>
      </c>
      <c r="G9" s="28"/>
      <c r="H9" s="28">
        <v>14.478195129121104</v>
      </c>
      <c r="I9" s="28"/>
      <c r="J9" s="28">
        <v>38.321112386985455</v>
      </c>
      <c r="K9" s="28"/>
      <c r="L9" s="28">
        <v>84.598708110690453</v>
      </c>
      <c r="M9" s="28"/>
      <c r="N9" s="28">
        <v>4.261887599826033</v>
      </c>
      <c r="O9" s="28"/>
      <c r="P9" s="28">
        <v>5.1366150988889654</v>
      </c>
      <c r="Q9" s="28"/>
      <c r="R9" s="28">
        <v>9.0116081454362167</v>
      </c>
      <c r="S9" s="28"/>
      <c r="T9" s="28">
        <v>7.4789065190714243</v>
      </c>
      <c r="U9" s="28"/>
      <c r="V9" s="28">
        <v>24.408358129418925</v>
      </c>
      <c r="W9" s="28"/>
      <c r="X9" s="28">
        <v>34.769437528449373</v>
      </c>
      <c r="Y9" s="28"/>
      <c r="Z9" s="28">
        <v>-19.26006928741754</v>
      </c>
      <c r="AA9" s="28"/>
      <c r="AB9" s="28">
        <v>-59.310794002930272</v>
      </c>
      <c r="AC9" s="28"/>
      <c r="AD9" s="28">
        <v>0.48169556393731833</v>
      </c>
      <c r="AE9" s="28"/>
      <c r="AF9" s="28">
        <v>0.38825188837787727</v>
      </c>
      <c r="AG9" s="28"/>
      <c r="AH9" s="28">
        <v>8.0601650432314784</v>
      </c>
      <c r="AI9" s="28"/>
      <c r="AJ9" s="28">
        <v>17.428267311845847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6F62-3BA2-4655-9E0C-98CB484AFEE9}">
  <dimension ref="A1:AJ9"/>
  <sheetViews>
    <sheetView workbookViewId="0">
      <selection activeCell="A2" sqref="A2:C9"/>
    </sheetView>
  </sheetViews>
  <sheetFormatPr defaultRowHeight="15" x14ac:dyDescent="0.25"/>
  <sheetData>
    <row r="1" spans="1:36" x14ac:dyDescent="0.25">
      <c r="F1" s="28" t="s">
        <v>91</v>
      </c>
      <c r="G1" s="28"/>
      <c r="H1" s="28"/>
      <c r="I1" s="1"/>
      <c r="J1" s="28"/>
      <c r="K1" s="28"/>
      <c r="L1" s="28"/>
      <c r="M1" s="1"/>
      <c r="N1" s="28"/>
      <c r="O1" s="28"/>
      <c r="P1" s="28"/>
      <c r="Q1" s="1"/>
      <c r="R1" s="28"/>
      <c r="S1" s="28"/>
      <c r="T1" s="28"/>
      <c r="U1" s="1"/>
      <c r="V1" s="28"/>
      <c r="W1" s="28"/>
      <c r="X1" s="28"/>
      <c r="Y1" s="1"/>
      <c r="Z1" s="28"/>
      <c r="AA1" s="28"/>
      <c r="AB1" s="28"/>
      <c r="AC1" s="1"/>
      <c r="AD1" s="28"/>
      <c r="AE1" s="28"/>
      <c r="AF1" s="28"/>
      <c r="AG1" s="1"/>
      <c r="AH1" s="28"/>
      <c r="AI1" s="28"/>
      <c r="AJ1" s="28"/>
    </row>
    <row r="2" spans="1:36" x14ac:dyDescent="0.25">
      <c r="A2" s="8" t="s">
        <v>0</v>
      </c>
      <c r="B2" s="8" t="s">
        <v>64</v>
      </c>
      <c r="C2" s="8" t="s">
        <v>65</v>
      </c>
      <c r="F2" s="29" t="s">
        <v>92</v>
      </c>
      <c r="G2" s="29"/>
      <c r="H2" s="29"/>
      <c r="I2" s="28"/>
      <c r="J2" s="29" t="s">
        <v>93</v>
      </c>
      <c r="K2" s="29"/>
      <c r="L2" s="29"/>
      <c r="M2" s="28"/>
      <c r="N2" s="32" t="s">
        <v>94</v>
      </c>
      <c r="O2" s="32"/>
      <c r="P2" s="32"/>
      <c r="Q2" s="28"/>
      <c r="R2" s="31" t="s">
        <v>95</v>
      </c>
      <c r="S2" s="31"/>
      <c r="T2" s="31"/>
      <c r="U2" s="31"/>
      <c r="V2" s="32" t="s">
        <v>96</v>
      </c>
      <c r="W2" s="32"/>
      <c r="X2" s="32"/>
      <c r="Y2" s="28"/>
      <c r="Z2" s="29" t="s">
        <v>97</v>
      </c>
      <c r="AA2" s="29"/>
      <c r="AB2" s="29"/>
      <c r="AC2" s="29"/>
      <c r="AD2" s="31" t="s">
        <v>98</v>
      </c>
      <c r="AE2" s="31"/>
      <c r="AF2" s="31"/>
      <c r="AG2" s="28"/>
      <c r="AH2" s="32" t="s">
        <v>99</v>
      </c>
      <c r="AI2" s="32"/>
      <c r="AJ2" s="32"/>
    </row>
    <row r="3" spans="1:36" x14ac:dyDescent="0.25">
      <c r="A3" t="s">
        <v>14</v>
      </c>
      <c r="B3" t="s">
        <v>23</v>
      </c>
      <c r="C3" t="s">
        <v>30</v>
      </c>
      <c r="F3" s="28">
        <v>14.150636855380641</v>
      </c>
      <c r="G3" s="28">
        <v>38.028238203923813</v>
      </c>
      <c r="H3" s="28">
        <v>16.478054754884337</v>
      </c>
      <c r="I3" s="30"/>
      <c r="J3" s="28">
        <v>64.043597498356263</v>
      </c>
      <c r="K3" s="28">
        <v>123.31816988708637</v>
      </c>
      <c r="L3" s="28">
        <v>39.223184561100815</v>
      </c>
      <c r="M3" s="30"/>
      <c r="N3" s="28">
        <v>4.5188983544415393</v>
      </c>
      <c r="O3" s="28">
        <v>6.0573431623079586</v>
      </c>
      <c r="P3" s="28">
        <v>2.1921018459267136</v>
      </c>
      <c r="Q3" s="29"/>
      <c r="R3" s="28">
        <v>10.777057084538416</v>
      </c>
      <c r="S3" s="28">
        <v>15.320268005477606</v>
      </c>
      <c r="T3" s="28">
        <v>5.0287916121861862</v>
      </c>
      <c r="U3" s="28"/>
      <c r="V3" s="28">
        <v>17.489196058177885</v>
      </c>
      <c r="W3" s="28">
        <v>34.40789782920551</v>
      </c>
      <c r="X3" s="28">
        <v>25.793212757402962</v>
      </c>
      <c r="Y3" s="29"/>
      <c r="Z3" s="28">
        <v>-20.202375305166974</v>
      </c>
      <c r="AA3" s="28">
        <v>-59.159310947996836</v>
      </c>
      <c r="AB3" s="28">
        <v>-15.41569255462921</v>
      </c>
      <c r="AC3" s="28"/>
      <c r="AD3" s="28">
        <v>0.19916238784500837</v>
      </c>
      <c r="AE3" s="28">
        <v>0.71696610910691894</v>
      </c>
      <c r="AF3" s="28">
        <v>0.10594256065922168</v>
      </c>
      <c r="AG3" s="30"/>
      <c r="AH3" s="28">
        <v>12.915529271881141</v>
      </c>
      <c r="AI3" s="28">
        <v>32.541349738540838</v>
      </c>
      <c r="AJ3" s="28">
        <v>5.5185038729789637</v>
      </c>
    </row>
    <row r="4" spans="1:36" x14ac:dyDescent="0.25">
      <c r="A4" t="s">
        <v>15</v>
      </c>
      <c r="B4" t="s">
        <v>24</v>
      </c>
      <c r="C4" t="s">
        <v>31</v>
      </c>
      <c r="F4" s="28">
        <v>7.9039063693292402</v>
      </c>
      <c r="G4" s="28">
        <v>22.666756973609914</v>
      </c>
      <c r="H4" s="28">
        <v>13.295513021774587</v>
      </c>
      <c r="I4" s="28"/>
      <c r="J4" s="28">
        <v>102.43306497219392</v>
      </c>
      <c r="K4" s="28">
        <v>94.342176567917122</v>
      </c>
      <c r="L4" s="28">
        <v>45.639747301945974</v>
      </c>
      <c r="M4" s="28"/>
      <c r="N4" s="28">
        <v>3.4066395126629865</v>
      </c>
      <c r="O4" s="28">
        <v>3.1036817293070653</v>
      </c>
      <c r="P4" s="28">
        <v>2.9281528991580714</v>
      </c>
      <c r="Q4" s="28"/>
      <c r="R4" s="28">
        <v>10.423891974768745</v>
      </c>
      <c r="S4" s="28">
        <v>9.5747551471639269</v>
      </c>
      <c r="T4" s="28">
        <v>5.9760357567608136</v>
      </c>
      <c r="U4" s="28"/>
      <c r="V4" s="28">
        <v>46.257633545043326</v>
      </c>
      <c r="W4" s="28">
        <v>22.375849563506449</v>
      </c>
      <c r="X4" s="28">
        <v>21.165964508427667</v>
      </c>
      <c r="Y4" s="28"/>
      <c r="Z4" s="28">
        <v>-39.996436212241377</v>
      </c>
      <c r="AA4" s="28">
        <v>-47.425079835548317</v>
      </c>
      <c r="AB4" s="28">
        <v>-16.55518718650395</v>
      </c>
      <c r="AC4" s="28"/>
      <c r="AD4" s="28">
        <v>7.7512260169719002E-2</v>
      </c>
      <c r="AE4" s="28">
        <v>0.1443969196864496</v>
      </c>
      <c r="AF4" s="28">
        <v>0.3605440666462329</v>
      </c>
      <c r="AG4" s="28"/>
      <c r="AH4" s="28">
        <v>22.316433315871581</v>
      </c>
      <c r="AI4" s="28">
        <v>15.805434502190129</v>
      </c>
      <c r="AJ4" s="28">
        <v>9.6375157662782822</v>
      </c>
    </row>
    <row r="5" spans="1:36" x14ac:dyDescent="0.25">
      <c r="A5" t="s">
        <v>16</v>
      </c>
      <c r="B5" t="s">
        <v>25</v>
      </c>
      <c r="C5" t="s">
        <v>32</v>
      </c>
      <c r="F5" s="28">
        <v>4.9116121880062087</v>
      </c>
      <c r="G5" s="28">
        <v>11.391595588619399</v>
      </c>
      <c r="H5" s="28">
        <v>7.9301211431684262</v>
      </c>
      <c r="I5" s="28"/>
      <c r="J5" s="28">
        <v>69.035408353061896</v>
      </c>
      <c r="K5" s="28">
        <v>54.547731222113605</v>
      </c>
      <c r="L5" s="28">
        <v>-22.915415754176038</v>
      </c>
      <c r="M5" s="28"/>
      <c r="N5" s="28">
        <v>3.6301024874331747</v>
      </c>
      <c r="O5" s="28">
        <v>1.7390196942853542</v>
      </c>
      <c r="P5" s="28">
        <v>-0.95615475183280207</v>
      </c>
      <c r="Q5" s="28"/>
      <c r="R5" s="28">
        <v>15.145839276432312</v>
      </c>
      <c r="S5" s="28">
        <v>9.6235859525088312</v>
      </c>
      <c r="T5" s="28">
        <v>2.5001591436564095</v>
      </c>
      <c r="U5" s="28"/>
      <c r="V5" s="28">
        <v>13.586709615727894</v>
      </c>
      <c r="W5" s="28">
        <v>15.340605170834987</v>
      </c>
      <c r="X5" s="28">
        <v>-2.54170927232241</v>
      </c>
      <c r="Y5" s="28"/>
      <c r="Z5" s="28">
        <v>-32.590968682566817</v>
      </c>
      <c r="AA5" s="28">
        <v>-22.885233376952343</v>
      </c>
      <c r="AB5" s="28">
        <v>26.610251616599978</v>
      </c>
      <c r="AC5" s="28"/>
      <c r="AD5" s="28">
        <v>0.22642290527558726</v>
      </c>
      <c r="AE5" s="28">
        <v>8.8894632512132934E-2</v>
      </c>
      <c r="AF5" s="28">
        <v>0.73355648310081756</v>
      </c>
      <c r="AG5" s="28"/>
      <c r="AH5" s="28">
        <v>16.950796995249345</v>
      </c>
      <c r="AI5" s="28">
        <v>8.9191207637039707</v>
      </c>
      <c r="AJ5" s="28">
        <v>6.2902593542922838E-2</v>
      </c>
    </row>
    <row r="6" spans="1:36" x14ac:dyDescent="0.25">
      <c r="A6" t="s">
        <v>17</v>
      </c>
      <c r="B6" t="s">
        <v>26</v>
      </c>
      <c r="C6" t="s">
        <v>33</v>
      </c>
      <c r="F6" s="28">
        <v>-2.3592050079503677</v>
      </c>
      <c r="G6" s="28">
        <v>23.571267388995764</v>
      </c>
      <c r="H6" s="28">
        <v>29.622512439002232</v>
      </c>
      <c r="I6" s="28"/>
      <c r="J6" s="28">
        <v>40.103245023052871</v>
      </c>
      <c r="K6" s="28">
        <v>102.63044880506806</v>
      </c>
      <c r="L6" s="28">
        <v>134.4261844558001</v>
      </c>
      <c r="M6" s="28"/>
      <c r="N6" s="28">
        <v>3.7020303300397162</v>
      </c>
      <c r="O6" s="28">
        <v>3.494989847085066</v>
      </c>
      <c r="P6" s="28">
        <v>6.096308444356537</v>
      </c>
      <c r="Q6" s="28"/>
      <c r="R6" s="28">
        <v>9.4021258262302911</v>
      </c>
      <c r="S6" s="28">
        <v>9.1837899832759202</v>
      </c>
      <c r="T6" s="28">
        <v>13.708658690657311</v>
      </c>
      <c r="U6" s="28"/>
      <c r="V6" s="28">
        <v>26.887429758517808</v>
      </c>
      <c r="W6" s="28">
        <v>33.817659040527857</v>
      </c>
      <c r="X6" s="28">
        <v>39.261646234227392</v>
      </c>
      <c r="Y6" s="28"/>
      <c r="Z6" s="28">
        <v>-17.42801027260894</v>
      </c>
      <c r="AA6" s="28">
        <v>-40.679614354398915</v>
      </c>
      <c r="AB6" s="28">
        <v>-54.90804295696649</v>
      </c>
      <c r="AC6" s="28"/>
      <c r="AD6" s="28">
        <v>0.46430730771356882</v>
      </c>
      <c r="AE6" s="28">
        <v>0.42151703910175248</v>
      </c>
      <c r="AF6" s="28">
        <v>0.1566313626796336</v>
      </c>
      <c r="AG6" s="28"/>
      <c r="AH6" s="28">
        <v>11.935079955225772</v>
      </c>
      <c r="AI6" s="28">
        <v>17.058274630305387</v>
      </c>
      <c r="AJ6" s="28">
        <v>25.69407384280024</v>
      </c>
    </row>
    <row r="7" spans="1:36" x14ac:dyDescent="0.25">
      <c r="A7" t="s">
        <v>18</v>
      </c>
      <c r="B7" t="s">
        <v>27</v>
      </c>
      <c r="C7" t="s">
        <v>29</v>
      </c>
      <c r="F7" s="28">
        <v>3.1960994144070072</v>
      </c>
      <c r="G7" s="28">
        <v>20.317059805261071</v>
      </c>
      <c r="H7" s="28">
        <v>15.259303466511321</v>
      </c>
      <c r="I7" s="28"/>
      <c r="J7" s="28">
        <v>97.595466088226914</v>
      </c>
      <c r="K7" s="28">
        <v>107.02803640225498</v>
      </c>
      <c r="L7" s="28">
        <v>40.584381484353969</v>
      </c>
      <c r="M7" s="28"/>
      <c r="N7" s="28">
        <v>3.0770693932575863</v>
      </c>
      <c r="O7" s="28">
        <v>3.4502169006733436</v>
      </c>
      <c r="P7" s="28">
        <v>2.4210580332700236</v>
      </c>
      <c r="Q7" s="28"/>
      <c r="R7" s="28">
        <v>13.738648779811021</v>
      </c>
      <c r="S7" s="28">
        <v>10.773854264392641</v>
      </c>
      <c r="T7" s="28">
        <v>5.351463543574817</v>
      </c>
      <c r="U7" s="28"/>
      <c r="V7" s="28">
        <v>19.1958816480442</v>
      </c>
      <c r="W7" s="28">
        <v>27.900516870813874</v>
      </c>
      <c r="X7" s="28">
        <v>21.243727011867925</v>
      </c>
      <c r="Y7" s="28"/>
      <c r="Z7" s="28">
        <v>-25.025696270911052</v>
      </c>
      <c r="AA7" s="28">
        <v>-49.720092552488445</v>
      </c>
      <c r="AB7" s="28">
        <v>-18.705041572255006</v>
      </c>
      <c r="AC7" s="28"/>
      <c r="AD7" s="28">
        <v>1.1257011099882168</v>
      </c>
      <c r="AE7" s="28">
        <v>0.20859882741821723</v>
      </c>
      <c r="AF7" s="28">
        <v>9.0509660111554396E-2</v>
      </c>
      <c r="AG7" s="28"/>
      <c r="AH7" s="28">
        <v>20.099655067978503</v>
      </c>
      <c r="AI7" s="28">
        <v>17.001436264815759</v>
      </c>
      <c r="AJ7" s="28">
        <v>8.9250044838155969</v>
      </c>
    </row>
    <row r="8" spans="1:36" x14ac:dyDescent="0.25">
      <c r="A8" t="s">
        <v>19</v>
      </c>
      <c r="B8" t="s">
        <v>28</v>
      </c>
      <c r="C8" t="s">
        <v>34</v>
      </c>
      <c r="F8" s="28">
        <v>6.5220459282285512</v>
      </c>
      <c r="G8" s="28">
        <v>9.120075994316597</v>
      </c>
      <c r="H8" s="28">
        <v>12.923759917714552</v>
      </c>
      <c r="I8" s="28"/>
      <c r="J8" s="28">
        <v>91.797925646616392</v>
      </c>
      <c r="K8" s="28">
        <v>114.89534507946203</v>
      </c>
      <c r="L8" s="28">
        <v>28.190538920642616</v>
      </c>
      <c r="M8" s="28"/>
      <c r="N8" s="28">
        <v>5.3260937439041385</v>
      </c>
      <c r="O8" s="28">
        <v>3.0995398164859185</v>
      </c>
      <c r="P8" s="28">
        <v>1.6824745353982431</v>
      </c>
      <c r="Q8" s="28"/>
      <c r="R8" s="28">
        <v>16.912413632220289</v>
      </c>
      <c r="S8" s="28">
        <v>12.401675629646805</v>
      </c>
      <c r="T8" s="28">
        <v>4.4904169938956651</v>
      </c>
      <c r="U8" s="28"/>
      <c r="V8" s="28">
        <v>27.387045594321108</v>
      </c>
      <c r="W8" s="28">
        <v>29.517323464028024</v>
      </c>
      <c r="X8" s="28">
        <v>13.211137183644352</v>
      </c>
      <c r="Y8" s="28"/>
      <c r="Z8" s="28">
        <v>-24.627058370968818</v>
      </c>
      <c r="AA8" s="28">
        <v>-53.094527905355889</v>
      </c>
      <c r="AB8" s="28">
        <v>-11.159144102987643</v>
      </c>
      <c r="AC8" s="28"/>
      <c r="AD8" s="28">
        <v>1.0170479688449978</v>
      </c>
      <c r="AE8" s="28">
        <v>8.3264069462520587E-2</v>
      </c>
      <c r="AF8" s="28">
        <v>0.11247783608700035</v>
      </c>
      <c r="AG8" s="28"/>
      <c r="AH8" s="28">
        <v>21.260323260237612</v>
      </c>
      <c r="AI8" s="28">
        <v>25.367850313624363</v>
      </c>
      <c r="AJ8" s="28">
        <v>6.7592872770379158</v>
      </c>
    </row>
    <row r="9" spans="1:36" x14ac:dyDescent="0.25">
      <c r="A9" t="s">
        <v>20</v>
      </c>
      <c r="C9" t="s">
        <v>53</v>
      </c>
      <c r="F9" s="28">
        <v>13.747681590036573</v>
      </c>
      <c r="G9" s="28"/>
      <c r="H9" s="28">
        <v>15.618995797540673</v>
      </c>
      <c r="I9" s="28"/>
      <c r="J9" s="28">
        <v>54.25899218464852</v>
      </c>
      <c r="K9" s="28"/>
      <c r="L9" s="28">
        <v>120.28004382432893</v>
      </c>
      <c r="M9" s="28"/>
      <c r="N9" s="28">
        <v>3.3524990650359823</v>
      </c>
      <c r="O9" s="28"/>
      <c r="P9" s="28">
        <v>4.8855437773839441</v>
      </c>
      <c r="Q9" s="28"/>
      <c r="R9" s="28">
        <v>9.6601003116061097</v>
      </c>
      <c r="S9" s="28"/>
      <c r="T9" s="28">
        <v>10.54218513522952</v>
      </c>
      <c r="U9" s="28"/>
      <c r="V9" s="28">
        <v>26.172583966616131</v>
      </c>
      <c r="W9" s="28"/>
      <c r="X9" s="28">
        <v>42.724194601009273</v>
      </c>
      <c r="Y9" s="28"/>
      <c r="Z9" s="28">
        <v>-14.77963831088762</v>
      </c>
      <c r="AA9" s="28"/>
      <c r="AB9" s="28">
        <v>-56.347126671583375</v>
      </c>
      <c r="AC9" s="28"/>
      <c r="AD9" s="28">
        <v>0.64625008965773401</v>
      </c>
      <c r="AE9" s="28"/>
      <c r="AF9" s="28">
        <v>0.47631433440257887</v>
      </c>
      <c r="AG9" s="28"/>
      <c r="AH9" s="28">
        <v>8.7525644380176253</v>
      </c>
      <c r="AI9" s="28"/>
      <c r="AJ9" s="28">
        <v>18.330078066998251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F72A-9E31-4028-8959-28F2B1DCEB43}">
  <dimension ref="A1:AR8"/>
  <sheetViews>
    <sheetView workbookViewId="0">
      <selection activeCell="R20" sqref="R20"/>
    </sheetView>
  </sheetViews>
  <sheetFormatPr defaultRowHeight="15" x14ac:dyDescent="0.25"/>
  <sheetData>
    <row r="1" spans="1:44" x14ac:dyDescent="0.25">
      <c r="A1" s="8" t="s">
        <v>0</v>
      </c>
      <c r="B1" s="8" t="s">
        <v>64</v>
      </c>
      <c r="C1" s="8" t="s">
        <v>65</v>
      </c>
      <c r="D1" s="8"/>
      <c r="F1" s="1" t="s">
        <v>100</v>
      </c>
      <c r="G1" s="1"/>
      <c r="H1" s="1"/>
      <c r="I1" s="1"/>
      <c r="J1" s="1" t="s">
        <v>101</v>
      </c>
      <c r="K1" s="1"/>
      <c r="L1" s="1"/>
      <c r="M1" s="1"/>
      <c r="N1" s="1" t="s">
        <v>102</v>
      </c>
      <c r="O1" s="1"/>
      <c r="P1" s="1"/>
      <c r="Q1" s="1"/>
      <c r="R1" s="1" t="s">
        <v>105</v>
      </c>
      <c r="S1" s="1"/>
      <c r="T1" s="1"/>
      <c r="U1" s="1"/>
      <c r="V1" s="1" t="s">
        <v>112</v>
      </c>
      <c r="W1" s="1"/>
      <c r="X1" s="1"/>
      <c r="Y1" s="1"/>
      <c r="Z1" s="1" t="s">
        <v>113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x14ac:dyDescent="0.25">
      <c r="A2" t="s">
        <v>14</v>
      </c>
      <c r="B2" t="s">
        <v>23</v>
      </c>
      <c r="C2" t="s">
        <v>30</v>
      </c>
      <c r="F2" s="1">
        <v>-2.0595922683087371E-2</v>
      </c>
      <c r="G2" s="1">
        <v>-0.73098227867015952</v>
      </c>
      <c r="H2" s="1">
        <v>2.7686434263586836E-2</v>
      </c>
      <c r="I2" s="1"/>
      <c r="J2" s="1">
        <v>-1.747065890560083E-2</v>
      </c>
      <c r="K2" s="1">
        <v>-0.78066512389725518</v>
      </c>
      <c r="L2" s="1">
        <v>0.36928168580443521</v>
      </c>
      <c r="M2" s="1"/>
      <c r="N2" s="1">
        <v>1.873076124215934E-2</v>
      </c>
      <c r="O2" s="1">
        <v>6.5002303032709857E-3</v>
      </c>
      <c r="P2" s="1">
        <v>4.7008917876394635E-2</v>
      </c>
      <c r="Q2" s="1"/>
      <c r="R2" s="1">
        <v>0.14560356402871052</v>
      </c>
      <c r="S2" s="1">
        <v>1.6420764975385223</v>
      </c>
      <c r="T2" s="1">
        <v>0.13422006491166669</v>
      </c>
      <c r="U2" s="1"/>
      <c r="V2" s="1">
        <v>4.6937906703158581E-3</v>
      </c>
      <c r="W2" s="1">
        <v>5.2499224493756644E-2</v>
      </c>
      <c r="X2" s="1">
        <v>4.7460343098054119E-3</v>
      </c>
      <c r="Y2" s="1"/>
      <c r="Z2" s="1">
        <v>0.59200018216221384</v>
      </c>
      <c r="AA2" s="1">
        <v>0.65022817697052149</v>
      </c>
      <c r="AB2" s="1">
        <v>0.55036644947618529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x14ac:dyDescent="0.25">
      <c r="A3" t="s">
        <v>15</v>
      </c>
      <c r="B3" t="s">
        <v>24</v>
      </c>
      <c r="C3" t="s">
        <v>31</v>
      </c>
      <c r="F3" s="1">
        <v>-2.9338513350922657</v>
      </c>
      <c r="G3" s="1">
        <v>-0.31581654372978424</v>
      </c>
      <c r="H3" s="1">
        <v>0.30023721103391787</v>
      </c>
      <c r="I3" s="1"/>
      <c r="J3" s="1">
        <v>-1.5945215774661297</v>
      </c>
      <c r="K3" s="1">
        <v>-0.25341718092353716</v>
      </c>
      <c r="L3" s="1">
        <v>0.10078124513436157</v>
      </c>
      <c r="M3" s="1"/>
      <c r="N3" s="1">
        <v>-0.31900410639726007</v>
      </c>
      <c r="O3" s="1">
        <v>7.2616934223970094E-3</v>
      </c>
      <c r="P3" s="1">
        <v>2.0035176621347402E-2</v>
      </c>
      <c r="Q3" s="1"/>
      <c r="R3" s="1">
        <v>-0.19043516463442725</v>
      </c>
      <c r="S3" s="1">
        <v>0.2521465284690807</v>
      </c>
      <c r="T3" s="1">
        <v>0.1251687951612869</v>
      </c>
      <c r="U3" s="1"/>
      <c r="V3" s="1">
        <v>-4.2231527249112014E-2</v>
      </c>
      <c r="W3" s="1">
        <v>-9.5615846870905317E-3</v>
      </c>
      <c r="X3" s="1">
        <v>-4.0649109969698408E-2</v>
      </c>
      <c r="Y3" s="1"/>
      <c r="Z3" s="1">
        <v>-1.8250677196221974</v>
      </c>
      <c r="AA3" s="1">
        <v>0.36779688846178787</v>
      </c>
      <c r="AB3" s="1">
        <v>0.53296679220268661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5">
      <c r="A4" t="s">
        <v>16</v>
      </c>
      <c r="B4" t="s">
        <v>25</v>
      </c>
      <c r="C4" t="s">
        <v>32</v>
      </c>
      <c r="F4" s="1">
        <v>2.5554282958799059E-2</v>
      </c>
      <c r="G4" s="1">
        <v>0.10097817751983074</v>
      </c>
      <c r="H4" s="1">
        <v>-0.29342560617857055</v>
      </c>
      <c r="I4" s="1"/>
      <c r="J4" s="1">
        <v>-0.59054494540762603</v>
      </c>
      <c r="K4" s="1">
        <v>0.16118811334728858</v>
      </c>
      <c r="L4" s="1">
        <v>-0.66030615559368255</v>
      </c>
      <c r="M4" s="1"/>
      <c r="N4" s="1">
        <v>-4.5355579000158847E-3</v>
      </c>
      <c r="O4" s="1">
        <v>5.3098585427582015E-2</v>
      </c>
      <c r="P4" s="1">
        <v>-9.9321326026939341E-2</v>
      </c>
      <c r="Q4" s="1"/>
      <c r="R4" s="1">
        <v>0.14170206755023018</v>
      </c>
      <c r="S4" s="1">
        <v>0.26245588179226326</v>
      </c>
      <c r="T4" s="1">
        <v>-8.6457989571787547E-2</v>
      </c>
      <c r="U4" s="1"/>
      <c r="V4" s="1">
        <v>1.382922494210779E-2</v>
      </c>
      <c r="W4" s="1">
        <v>1.4382439847932022E-2</v>
      </c>
      <c r="X4" s="1">
        <v>2.6436365264008395E-2</v>
      </c>
      <c r="Y4" s="1"/>
      <c r="Z4" s="1">
        <v>1.0846327296026372</v>
      </c>
      <c r="AA4" s="1">
        <v>1.0576866820428616</v>
      </c>
      <c r="AB4" s="1">
        <v>-2.372881196645992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x14ac:dyDescent="0.25">
      <c r="A5" t="s">
        <v>17</v>
      </c>
      <c r="B5" t="s">
        <v>26</v>
      </c>
      <c r="C5" t="s">
        <v>33</v>
      </c>
      <c r="F5" s="1">
        <v>0.68571021349867989</v>
      </c>
      <c r="G5" s="1">
        <v>-0.53117861000493527</v>
      </c>
      <c r="H5" s="1">
        <v>0.79695681391624584</v>
      </c>
      <c r="I5" s="1"/>
      <c r="J5" s="1">
        <v>0.44451652981215972</v>
      </c>
      <c r="K5" s="1">
        <v>-7.0374994833792434E-2</v>
      </c>
      <c r="L5" s="1">
        <v>0.10167057913963734</v>
      </c>
      <c r="M5" s="1"/>
      <c r="N5" s="1">
        <v>4.5451345153186461E-2</v>
      </c>
      <c r="O5" s="1">
        <v>1.4757615006349424E-2</v>
      </c>
      <c r="P5" s="1">
        <v>3.5909142767057388E-2</v>
      </c>
      <c r="Q5" s="1"/>
      <c r="R5" s="1">
        <v>7.5705801297140274E-2</v>
      </c>
      <c r="S5" s="1">
        <v>0.32154314877716156</v>
      </c>
      <c r="T5" s="1">
        <v>6.3687164477264857E-2</v>
      </c>
      <c r="U5" s="1"/>
      <c r="V5" s="1">
        <v>-4.2278490578040529E-3</v>
      </c>
      <c r="W5" s="1">
        <v>6.8340092281239245E-3</v>
      </c>
      <c r="X5" s="1">
        <v>-2.3806368719129847E-3</v>
      </c>
      <c r="Y5" s="1"/>
      <c r="Z5" s="1">
        <v>1.1056204065826356</v>
      </c>
      <c r="AA5" s="1">
        <v>0.32534055356810881</v>
      </c>
      <c r="AB5" s="1">
        <v>0.60696418415370013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x14ac:dyDescent="0.25">
      <c r="A6" t="s">
        <v>18</v>
      </c>
      <c r="B6" t="s">
        <v>27</v>
      </c>
      <c r="C6" t="s">
        <v>29</v>
      </c>
      <c r="F6" s="1">
        <v>1.1146913534913976</v>
      </c>
      <c r="G6" s="1">
        <v>2.1192610180616623E-2</v>
      </c>
      <c r="H6" s="1">
        <v>0.64890502333390654</v>
      </c>
      <c r="I6" s="1"/>
      <c r="J6" s="1">
        <v>0.51536085271525856</v>
      </c>
      <c r="K6" s="1">
        <v>0.10465144307516216</v>
      </c>
      <c r="L6" s="1">
        <v>0.4212538129606091</v>
      </c>
      <c r="M6" s="1"/>
      <c r="N6" s="1">
        <v>0.10256812565251647</v>
      </c>
      <c r="O6" s="1">
        <v>-1.6722678263157403E-2</v>
      </c>
      <c r="P6" s="1">
        <v>2.3170470507824056E-2</v>
      </c>
      <c r="Q6" s="1"/>
      <c r="R6" s="1">
        <v>0.42373073095517222</v>
      </c>
      <c r="S6" s="1">
        <v>0.26832726177113086</v>
      </c>
      <c r="T6" s="1">
        <v>0.10418943086660999</v>
      </c>
      <c r="U6" s="1"/>
      <c r="V6" s="1">
        <v>1.0522373173440529E-2</v>
      </c>
      <c r="W6" s="1">
        <v>-6.7511596001787258E-3</v>
      </c>
      <c r="X6" s="1">
        <v>2.4515230774892278E-2</v>
      </c>
      <c r="Y6" s="1"/>
      <c r="Z6" s="1">
        <v>1.9338475072340038</v>
      </c>
      <c r="AA6" s="1">
        <v>1.1253165591652907</v>
      </c>
      <c r="AB6" s="1">
        <v>0.47449480564196417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x14ac:dyDescent="0.25">
      <c r="A7" t="s">
        <v>19</v>
      </c>
      <c r="B7" t="s">
        <v>28</v>
      </c>
      <c r="C7" t="s">
        <v>34</v>
      </c>
      <c r="F7" s="1">
        <v>-5.6221254909019558E-3</v>
      </c>
      <c r="G7" s="1">
        <v>3.1904609305674812E-2</v>
      </c>
      <c r="H7" s="1">
        <v>0.15434335113050326</v>
      </c>
      <c r="I7" s="1"/>
      <c r="J7" s="1">
        <v>8.1292039737722935E-2</v>
      </c>
      <c r="K7" s="1">
        <v>0.21556686132149189</v>
      </c>
      <c r="L7" s="1">
        <v>0.56087104174917402</v>
      </c>
      <c r="M7" s="1"/>
      <c r="N7" s="1">
        <v>9.8964396532203302E-3</v>
      </c>
      <c r="O7" s="1">
        <v>-9.5039985608140892E-3</v>
      </c>
      <c r="P7" s="1">
        <v>2.2667410566105172E-2</v>
      </c>
      <c r="Q7" s="1"/>
      <c r="R7" s="1">
        <v>0.23934129120869646</v>
      </c>
      <c r="S7" s="1">
        <v>0.13146525090637365</v>
      </c>
      <c r="T7" s="1">
        <v>0.11429866169491142</v>
      </c>
      <c r="U7" s="1"/>
      <c r="V7" s="1">
        <v>1.2558158056583972E-2</v>
      </c>
      <c r="W7" s="1">
        <v>-2.6112642214670988E-2</v>
      </c>
      <c r="X7" s="1">
        <v>1.628804180863614E-3</v>
      </c>
      <c r="Y7" s="1"/>
      <c r="Z7" s="1">
        <v>0.4362024923322943</v>
      </c>
      <c r="AA7" s="1">
        <v>1.1025905475513162</v>
      </c>
      <c r="AB7" s="1">
        <v>0.45429602087366033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x14ac:dyDescent="0.25">
      <c r="A8" t="s">
        <v>20</v>
      </c>
      <c r="C8" t="s">
        <v>53</v>
      </c>
      <c r="F8" s="1">
        <v>0.12201312707329649</v>
      </c>
      <c r="G8" s="1"/>
      <c r="H8" s="1">
        <v>1.4554135203489247</v>
      </c>
      <c r="I8" s="1"/>
      <c r="J8" s="1">
        <v>5.1750808120748955E-2</v>
      </c>
      <c r="K8" s="1"/>
      <c r="L8" s="1">
        <v>0.53193790096211491</v>
      </c>
      <c r="M8" s="1"/>
      <c r="N8" s="1">
        <v>9.4393462976155272E-3</v>
      </c>
      <c r="O8" s="1"/>
      <c r="P8" s="1">
        <v>4.3946442578306502E-2</v>
      </c>
      <c r="Q8" s="1"/>
      <c r="R8" s="1">
        <v>0.1018568392257333</v>
      </c>
      <c r="S8" s="1"/>
      <c r="T8" s="1">
        <v>0.31293745404547274</v>
      </c>
      <c r="U8" s="1"/>
      <c r="V8" s="1">
        <v>3.0613477531636641E-3</v>
      </c>
      <c r="W8" s="1"/>
      <c r="X8" s="1">
        <v>-2.5452780110588134E-2</v>
      </c>
      <c r="Y8" s="1"/>
      <c r="Z8" s="1">
        <v>0.38538169650526333</v>
      </c>
      <c r="AA8" s="1"/>
      <c r="AB8" s="1">
        <v>1.173997788652029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7658-30B6-4380-AE2D-7B95D7747C5E}">
  <dimension ref="A1:AE23"/>
  <sheetViews>
    <sheetView topLeftCell="L1" workbookViewId="0">
      <selection activeCell="O1" sqref="O1:AM1048576"/>
    </sheetView>
  </sheetViews>
  <sheetFormatPr defaultRowHeight="15" x14ac:dyDescent="0.25"/>
  <sheetData>
    <row r="1" spans="1:31" x14ac:dyDescent="0.25">
      <c r="A1" s="8" t="s">
        <v>0</v>
      </c>
      <c r="B1" s="8" t="s">
        <v>64</v>
      </c>
      <c r="C1" s="8" t="s">
        <v>65</v>
      </c>
      <c r="F1" s="31" t="s">
        <v>100</v>
      </c>
      <c r="G1" s="31" t="s">
        <v>101</v>
      </c>
      <c r="H1" s="30" t="s">
        <v>102</v>
      </c>
      <c r="I1" s="33" t="s">
        <v>105</v>
      </c>
      <c r="J1" s="30" t="s">
        <v>118</v>
      </c>
      <c r="K1" s="31" t="s">
        <v>113</v>
      </c>
      <c r="L1" s="1"/>
      <c r="M1" s="33"/>
      <c r="N1" s="1"/>
      <c r="O1" s="29"/>
      <c r="P1" s="30"/>
      <c r="Q1" s="31"/>
      <c r="R1" s="30"/>
      <c r="S1" s="30"/>
      <c r="V1" s="30"/>
      <c r="W1" s="31"/>
      <c r="X1" s="31"/>
      <c r="Y1" s="32"/>
      <c r="AB1" s="30"/>
      <c r="AC1" s="30"/>
      <c r="AD1" s="30"/>
      <c r="AE1" s="31"/>
    </row>
    <row r="2" spans="1:31" x14ac:dyDescent="0.25">
      <c r="A2" t="s">
        <v>14</v>
      </c>
      <c r="B2" t="s">
        <v>23</v>
      </c>
      <c r="C2" t="s">
        <v>30</v>
      </c>
      <c r="F2" s="28">
        <v>-0.38541985263327416</v>
      </c>
      <c r="G2" s="28">
        <v>-0.30952093336025893</v>
      </c>
      <c r="H2" s="28">
        <v>2.7527224295063363E-3</v>
      </c>
      <c r="I2" s="28">
        <v>0.12538423939243146</v>
      </c>
      <c r="J2" s="28">
        <v>2.2691115603439686E-3</v>
      </c>
      <c r="K2" s="28">
        <v>0.21692090963984206</v>
      </c>
      <c r="L2" s="1"/>
      <c r="M2" s="1"/>
      <c r="N2" s="1"/>
      <c r="O2" s="28"/>
      <c r="P2" s="28"/>
      <c r="Q2" s="28"/>
      <c r="R2" s="28"/>
      <c r="S2" s="1"/>
      <c r="T2" s="1"/>
      <c r="U2" s="1"/>
      <c r="V2" s="28"/>
      <c r="W2" s="28"/>
      <c r="X2" s="28"/>
      <c r="Y2" s="28"/>
      <c r="Z2" s="1"/>
      <c r="AA2" s="1"/>
      <c r="AB2" s="28"/>
      <c r="AC2" s="28"/>
      <c r="AD2" s="28"/>
      <c r="AE2" s="28"/>
    </row>
    <row r="3" spans="1:31" x14ac:dyDescent="0.25">
      <c r="A3" t="s">
        <v>15</v>
      </c>
      <c r="B3" t="s">
        <v>24</v>
      </c>
      <c r="C3" t="s">
        <v>31</v>
      </c>
      <c r="F3" s="28">
        <v>-1.0016124009017453</v>
      </c>
      <c r="G3" s="28">
        <v>-0.82604615714772001</v>
      </c>
      <c r="H3" s="28">
        <v>-0.12336698151788061</v>
      </c>
      <c r="I3" s="28">
        <v>-1.7039994196105891E-2</v>
      </c>
      <c r="J3" s="28">
        <v>-1.380895623228833E-2</v>
      </c>
      <c r="K3" s="28">
        <v>-0.50629064340056396</v>
      </c>
      <c r="L3" s="1"/>
      <c r="M3" s="1"/>
      <c r="N3" s="1"/>
      <c r="O3" s="28"/>
      <c r="P3" s="28"/>
      <c r="Q3" s="28"/>
      <c r="R3" s="28"/>
      <c r="S3" s="1"/>
      <c r="T3" s="1"/>
      <c r="U3" s="1"/>
      <c r="V3" s="28"/>
      <c r="W3" s="28"/>
      <c r="X3" s="28"/>
      <c r="Y3" s="28"/>
      <c r="Z3" s="1"/>
      <c r="AA3" s="1"/>
      <c r="AB3" s="28"/>
      <c r="AC3" s="28"/>
      <c r="AD3" s="28"/>
      <c r="AE3" s="28"/>
    </row>
    <row r="4" spans="1:31" x14ac:dyDescent="0.25">
      <c r="A4" t="s">
        <v>16</v>
      </c>
      <c r="B4" t="s">
        <v>25</v>
      </c>
      <c r="C4" t="s">
        <v>32</v>
      </c>
      <c r="F4" s="28">
        <v>-0.11306662012045815</v>
      </c>
      <c r="G4" s="28">
        <v>0.36849152090762383</v>
      </c>
      <c r="H4" s="28">
        <v>5.0079934043700529E-2</v>
      </c>
      <c r="I4" s="28">
        <v>9.5142178617141721E-2</v>
      </c>
      <c r="J4" s="28">
        <v>1.1118446070292453E-2</v>
      </c>
      <c r="K4" s="28">
        <v>0.93420916758241845</v>
      </c>
      <c r="L4" s="1"/>
      <c r="M4" s="1"/>
      <c r="N4" s="1"/>
      <c r="O4" s="28"/>
      <c r="P4" s="28"/>
      <c r="Q4" s="28"/>
      <c r="R4" s="28"/>
      <c r="S4" s="1"/>
      <c r="T4" s="1"/>
      <c r="U4" s="1"/>
      <c r="V4" s="28"/>
      <c r="W4" s="28"/>
      <c r="X4" s="28"/>
      <c r="Y4" s="28"/>
      <c r="Z4" s="1"/>
      <c r="AA4" s="1"/>
      <c r="AB4" s="28"/>
      <c r="AC4" s="28"/>
      <c r="AD4" s="28"/>
      <c r="AE4" s="28"/>
    </row>
    <row r="5" spans="1:31" x14ac:dyDescent="0.25">
      <c r="A5" t="s">
        <v>17</v>
      </c>
      <c r="B5" t="s">
        <v>26</v>
      </c>
      <c r="C5" t="s">
        <v>33</v>
      </c>
      <c r="F5" s="28">
        <v>0.34505218144981009</v>
      </c>
      <c r="G5" s="28">
        <v>0.4942450899153058</v>
      </c>
      <c r="H5" s="28">
        <v>3.88290103976318E-2</v>
      </c>
      <c r="I5" s="28">
        <v>6.2126075773438559E-2</v>
      </c>
      <c r="J5" s="28">
        <v>5.6527189832187019E-3</v>
      </c>
      <c r="K5" s="28">
        <v>0.4797891894061489</v>
      </c>
      <c r="L5" s="1"/>
      <c r="M5" s="1"/>
      <c r="N5" s="1"/>
      <c r="O5" s="28"/>
      <c r="P5" s="28"/>
      <c r="Q5" s="28"/>
      <c r="R5" s="28"/>
      <c r="S5" s="1"/>
      <c r="T5" s="1"/>
      <c r="U5" s="1"/>
      <c r="V5" s="28"/>
      <c r="W5" s="28"/>
      <c r="X5" s="28"/>
      <c r="Y5" s="28"/>
      <c r="Z5" s="1"/>
      <c r="AA5" s="1"/>
      <c r="AB5" s="28"/>
      <c r="AC5" s="28"/>
      <c r="AD5" s="28"/>
      <c r="AE5" s="28"/>
    </row>
    <row r="6" spans="1:31" x14ac:dyDescent="0.25">
      <c r="A6" t="s">
        <v>18</v>
      </c>
      <c r="B6" t="s">
        <v>27</v>
      </c>
      <c r="C6" t="s">
        <v>29</v>
      </c>
      <c r="F6" s="28">
        <v>4.6825018516214241E-2</v>
      </c>
      <c r="G6" s="28">
        <v>0.27453577322770412</v>
      </c>
      <c r="H6" s="28">
        <v>2.885688655940043E-2</v>
      </c>
      <c r="I6" s="28">
        <v>0.18632366263399647</v>
      </c>
      <c r="J6" s="28">
        <v>-2.7799505178861959E-3</v>
      </c>
      <c r="K6" s="28">
        <v>0.75533295812532264</v>
      </c>
      <c r="L6" s="1"/>
      <c r="M6" s="1"/>
      <c r="N6" s="1"/>
      <c r="O6" s="28"/>
      <c r="P6" s="28"/>
      <c r="Q6" s="28"/>
      <c r="R6" s="28"/>
      <c r="S6" s="1"/>
      <c r="T6" s="1"/>
      <c r="U6" s="1"/>
      <c r="V6" s="28"/>
      <c r="W6" s="28"/>
      <c r="X6" s="28"/>
      <c r="Y6" s="28"/>
      <c r="Z6" s="1"/>
      <c r="AA6" s="1"/>
      <c r="AB6" s="28"/>
      <c r="AC6" s="28"/>
      <c r="AD6" s="28"/>
      <c r="AE6" s="28"/>
    </row>
    <row r="7" spans="1:31" x14ac:dyDescent="0.25">
      <c r="A7" t="s">
        <v>19</v>
      </c>
      <c r="B7" t="s">
        <v>28</v>
      </c>
      <c r="C7" t="s">
        <v>34</v>
      </c>
      <c r="F7" s="28">
        <v>-4.6906589560382815E-2</v>
      </c>
      <c r="G7" s="28">
        <v>0.36673691729205804</v>
      </c>
      <c r="H7" s="28">
        <v>3.2066182668192729E-2</v>
      </c>
      <c r="I7" s="28">
        <v>0.2411975468974456</v>
      </c>
      <c r="J7" s="28">
        <v>-2.2904120360423656E-3</v>
      </c>
      <c r="K7" s="28">
        <v>0.42745342448377344</v>
      </c>
      <c r="L7" s="1"/>
      <c r="M7" s="1"/>
      <c r="N7" s="1"/>
      <c r="O7" s="28"/>
      <c r="P7" s="28"/>
      <c r="Q7" s="28"/>
      <c r="R7" s="28"/>
      <c r="S7" s="1"/>
      <c r="T7" s="1"/>
      <c r="U7" s="1"/>
      <c r="V7" s="28"/>
      <c r="W7" s="28"/>
      <c r="X7" s="28"/>
      <c r="Y7" s="28"/>
      <c r="Z7" s="1"/>
      <c r="AA7" s="1"/>
      <c r="AB7" s="28"/>
      <c r="AC7" s="28"/>
      <c r="AD7" s="28"/>
      <c r="AE7" s="28"/>
    </row>
    <row r="8" spans="1:31" x14ac:dyDescent="0.25">
      <c r="A8" t="s">
        <v>20</v>
      </c>
      <c r="C8" t="s">
        <v>53</v>
      </c>
      <c r="F8" s="28">
        <v>5.7538338242035546E-2</v>
      </c>
      <c r="G8" s="28">
        <v>0.60102763476930621</v>
      </c>
      <c r="H8" s="28">
        <v>1.2512164819767052E-2</v>
      </c>
      <c r="I8" s="28">
        <v>0.12520066871480681</v>
      </c>
      <c r="J8" s="28">
        <v>7.3472711732234998E-4</v>
      </c>
      <c r="K8" s="28">
        <v>0.49507692891444638</v>
      </c>
      <c r="L8" s="1"/>
      <c r="M8" s="1"/>
      <c r="N8" s="1"/>
      <c r="O8" s="28"/>
      <c r="P8" s="28"/>
      <c r="Q8" s="28"/>
      <c r="R8" s="28"/>
      <c r="S8" s="1"/>
      <c r="T8" s="1"/>
      <c r="U8" s="1"/>
      <c r="V8" s="28"/>
      <c r="W8" s="28"/>
      <c r="X8" s="28"/>
      <c r="Y8" s="28"/>
      <c r="Z8" s="1"/>
      <c r="AA8" s="1"/>
      <c r="AB8" s="28"/>
      <c r="AC8" s="28"/>
      <c r="AD8" s="28"/>
      <c r="AE8" s="28"/>
    </row>
    <row r="9" spans="1:31" x14ac:dyDescent="0.25">
      <c r="F9" s="28"/>
      <c r="G9" s="28"/>
      <c r="H9" s="28"/>
      <c r="I9" s="28"/>
      <c r="J9" s="28"/>
      <c r="K9" s="28"/>
      <c r="L9" s="1"/>
      <c r="M9" s="1"/>
      <c r="N9" s="1"/>
      <c r="O9" s="28"/>
      <c r="P9" s="28"/>
      <c r="Q9" s="28"/>
      <c r="R9" s="28"/>
      <c r="S9" s="1"/>
      <c r="T9" s="1"/>
      <c r="U9" s="1"/>
      <c r="V9" s="28"/>
      <c r="W9" s="28"/>
      <c r="X9" s="28"/>
      <c r="Y9" s="28"/>
      <c r="Z9" s="1"/>
      <c r="AA9" s="1"/>
      <c r="AB9" s="28"/>
      <c r="AC9" s="28"/>
      <c r="AD9" s="28"/>
      <c r="AE9" s="28"/>
    </row>
    <row r="10" spans="1:31" x14ac:dyDescent="0.25">
      <c r="F10" s="28">
        <v>-0.13687151873074804</v>
      </c>
      <c r="G10" s="28">
        <v>-4.8957886946571133E-2</v>
      </c>
      <c r="H10" s="28">
        <v>5.8947591760153982E-2</v>
      </c>
      <c r="I10" s="28">
        <v>0.41371197460106057</v>
      </c>
      <c r="J10" s="28">
        <v>3.1199243468197548E-2</v>
      </c>
      <c r="K10" s="28">
        <v>0.2368115420173468</v>
      </c>
      <c r="L10" s="1"/>
      <c r="M10" s="1"/>
      <c r="N10" s="1"/>
      <c r="O10" s="28"/>
      <c r="P10" s="28"/>
      <c r="Q10" s="28"/>
      <c r="R10" s="28"/>
      <c r="S10" s="1"/>
      <c r="T10" s="1"/>
      <c r="U10" s="1"/>
      <c r="V10" s="28"/>
      <c r="W10" s="28"/>
      <c r="X10" s="28"/>
      <c r="Y10" s="28"/>
      <c r="Z10" s="1"/>
      <c r="AA10" s="1"/>
      <c r="AB10" s="28"/>
      <c r="AC10" s="28"/>
      <c r="AD10" s="28"/>
      <c r="AE10" s="28"/>
    </row>
    <row r="11" spans="1:31" x14ac:dyDescent="0.25">
      <c r="F11" s="28">
        <v>-0.15024982586943184</v>
      </c>
      <c r="G11" s="28">
        <v>-5.8341829784828617E-2</v>
      </c>
      <c r="H11" s="28">
        <v>1.8514154407557087E-2</v>
      </c>
      <c r="I11" s="28">
        <v>0.30542035313320132</v>
      </c>
      <c r="J11" s="28">
        <v>2.7386494874226661E-3</v>
      </c>
      <c r="K11" s="28">
        <v>0.57470742739743885</v>
      </c>
      <c r="L11" s="1"/>
      <c r="M11" s="1"/>
      <c r="N11" s="1"/>
      <c r="O11" s="28"/>
      <c r="P11" s="28"/>
      <c r="Q11" s="28"/>
      <c r="R11" s="28"/>
      <c r="S11" s="1"/>
      <c r="T11" s="1"/>
      <c r="U11" s="1"/>
      <c r="V11" s="28"/>
      <c r="W11" s="28"/>
      <c r="X11" s="28"/>
      <c r="Y11" s="28"/>
      <c r="Z11" s="1"/>
      <c r="AA11" s="1"/>
      <c r="AB11" s="28"/>
      <c r="AC11" s="28"/>
      <c r="AD11" s="28"/>
      <c r="AE11" s="28"/>
    </row>
    <row r="12" spans="1:31" x14ac:dyDescent="0.25">
      <c r="F12" s="28">
        <v>0.47254880263280474</v>
      </c>
      <c r="G12" s="28">
        <v>0.44079879205838085</v>
      </c>
      <c r="H12" s="28">
        <v>3.7624403107419158E-2</v>
      </c>
      <c r="I12" s="28">
        <v>0.14891426746367997</v>
      </c>
      <c r="J12" s="28">
        <v>3.7570460558308079E-3</v>
      </c>
      <c r="K12" s="28">
        <v>0.73624799808139074</v>
      </c>
      <c r="L12" s="1"/>
      <c r="M12" s="1"/>
      <c r="N12" s="1"/>
      <c r="O12" s="28"/>
      <c r="P12" s="28"/>
      <c r="Q12" s="28"/>
      <c r="R12" s="28"/>
      <c r="S12" s="1"/>
      <c r="T12" s="1"/>
      <c r="U12" s="1"/>
      <c r="V12" s="28"/>
      <c r="W12" s="28"/>
      <c r="X12" s="28"/>
      <c r="Y12" s="28"/>
      <c r="Z12" s="1"/>
      <c r="AA12" s="1"/>
      <c r="AB12" s="28"/>
      <c r="AC12" s="28"/>
      <c r="AD12" s="28"/>
      <c r="AE12" s="28"/>
    </row>
    <row r="13" spans="1:31" x14ac:dyDescent="0.25">
      <c r="F13" s="28">
        <v>0.53038240275631621</v>
      </c>
      <c r="G13" s="28">
        <v>0.38597271455663312</v>
      </c>
      <c r="H13" s="28">
        <v>3.9071674361791771E-2</v>
      </c>
      <c r="I13" s="28">
        <v>0.20700258564678672</v>
      </c>
      <c r="J13" s="28">
        <v>2.1929111959434925E-2</v>
      </c>
      <c r="K13" s="28">
        <v>0.4720777718678833</v>
      </c>
      <c r="L13" s="1"/>
      <c r="M13" s="1"/>
      <c r="N13" s="1"/>
      <c r="O13" s="28"/>
      <c r="P13" s="28"/>
      <c r="Q13" s="28"/>
      <c r="R13" s="28"/>
      <c r="S13" s="1"/>
      <c r="T13" s="1"/>
      <c r="U13" s="1"/>
      <c r="V13" s="28"/>
      <c r="W13" s="28"/>
      <c r="X13" s="28"/>
      <c r="Y13" s="28"/>
      <c r="Z13" s="1"/>
      <c r="AA13" s="1"/>
      <c r="AB13" s="28"/>
      <c r="AC13" s="28"/>
      <c r="AD13" s="28"/>
      <c r="AE13" s="28"/>
    </row>
    <row r="14" spans="1:31" x14ac:dyDescent="0.25">
      <c r="F14" s="28">
        <v>9.30484340473672E-3</v>
      </c>
      <c r="G14" s="28">
        <v>0.13461129573975894</v>
      </c>
      <c r="H14" s="28">
        <v>5.3257206129428067E-2</v>
      </c>
      <c r="I14" s="28">
        <v>0.33409986519954987</v>
      </c>
      <c r="J14" s="28">
        <v>9.1553106257829669E-3</v>
      </c>
      <c r="K14" s="28">
        <v>1.0163419805781286</v>
      </c>
      <c r="L14" s="1"/>
      <c r="M14" s="1"/>
      <c r="N14" s="1"/>
      <c r="O14" s="28"/>
      <c r="P14" s="28"/>
      <c r="Q14" s="28"/>
      <c r="R14" s="28"/>
      <c r="S14" s="1"/>
      <c r="T14" s="1"/>
      <c r="U14" s="1"/>
      <c r="V14" s="28"/>
      <c r="W14" s="28"/>
      <c r="X14" s="28"/>
      <c r="Y14" s="28"/>
      <c r="Z14" s="1"/>
      <c r="AA14" s="1"/>
      <c r="AB14" s="28"/>
      <c r="AC14" s="28"/>
      <c r="AD14" s="28"/>
      <c r="AE14" s="28"/>
    </row>
    <row r="15" spans="1:31" x14ac:dyDescent="0.25">
      <c r="F15" s="28">
        <v>-7.4790625892434306E-2</v>
      </c>
      <c r="G15" s="28">
        <v>0.20358151427133556</v>
      </c>
      <c r="H15" s="28">
        <v>7.1979646379482613E-3</v>
      </c>
      <c r="I15" s="28">
        <v>0.15520077606552868</v>
      </c>
      <c r="J15" s="28">
        <v>7.2278491765615507E-3</v>
      </c>
      <c r="K15" s="28">
        <v>0.62766555647849276</v>
      </c>
      <c r="L15" s="1"/>
      <c r="M15" s="1"/>
      <c r="N15" s="1"/>
      <c r="O15" s="28"/>
      <c r="P15" s="28"/>
      <c r="Q15" s="28"/>
      <c r="R15" s="28"/>
      <c r="S15" s="1"/>
      <c r="T15" s="1"/>
      <c r="U15" s="1"/>
      <c r="V15" s="28"/>
      <c r="W15" s="28"/>
      <c r="X15" s="28"/>
      <c r="Y15" s="28"/>
      <c r="Z15" s="1"/>
      <c r="AA15" s="1"/>
      <c r="AB15" s="28"/>
      <c r="AC15" s="28"/>
      <c r="AD15" s="28"/>
      <c r="AE15" s="28"/>
    </row>
    <row r="16" spans="1:31" x14ac:dyDescent="0.25">
      <c r="F16" s="28"/>
      <c r="G16" s="28"/>
      <c r="H16" s="28"/>
      <c r="I16" s="28"/>
      <c r="J16" s="28"/>
      <c r="K16" s="28"/>
      <c r="L16" s="1"/>
      <c r="M16" s="1"/>
      <c r="N16" s="1"/>
      <c r="O16" s="28"/>
      <c r="P16" s="28"/>
      <c r="Q16" s="28"/>
      <c r="R16" s="28"/>
      <c r="S16" s="1"/>
      <c r="T16" s="1"/>
      <c r="U16" s="1"/>
      <c r="V16" s="28"/>
      <c r="W16" s="28"/>
      <c r="X16" s="28"/>
      <c r="Y16" s="28"/>
      <c r="Z16" s="1"/>
      <c r="AA16" s="1"/>
      <c r="AB16" s="28"/>
      <c r="AC16" s="28"/>
      <c r="AD16" s="28"/>
      <c r="AE16" s="28"/>
    </row>
    <row r="17" spans="6:31" x14ac:dyDescent="0.25">
      <c r="F17" s="28">
        <v>1.5423058629040113E-2</v>
      </c>
      <c r="G17" s="28">
        <v>0.21944590750702675</v>
      </c>
      <c r="H17" s="28">
        <v>3.5956987054495876E-2</v>
      </c>
      <c r="I17" s="28">
        <v>0.12370726807660752</v>
      </c>
      <c r="J17" s="28">
        <v>-3.5393033401663245E-3</v>
      </c>
      <c r="K17" s="28">
        <v>0.45060799061624618</v>
      </c>
      <c r="L17" s="1"/>
      <c r="M17" s="1"/>
      <c r="N17" s="1"/>
      <c r="O17" s="28"/>
      <c r="P17" s="28"/>
      <c r="Q17" s="28"/>
      <c r="R17" s="28"/>
      <c r="S17" s="1"/>
      <c r="T17" s="1"/>
      <c r="U17" s="1"/>
      <c r="V17" s="28"/>
      <c r="W17" s="28"/>
      <c r="X17" s="28"/>
      <c r="Y17" s="28"/>
      <c r="Z17" s="1"/>
      <c r="AA17" s="1"/>
      <c r="AB17" s="28"/>
      <c r="AC17" s="28"/>
      <c r="AD17" s="28"/>
      <c r="AE17" s="28"/>
    </row>
    <row r="18" spans="6:31" x14ac:dyDescent="0.25">
      <c r="F18" s="28">
        <v>0.65991683987765515</v>
      </c>
      <c r="G18" s="28">
        <v>0.26722615291640667</v>
      </c>
      <c r="H18" s="28">
        <v>9.2658507311081398E-2</v>
      </c>
      <c r="I18" s="28">
        <v>0.22055568811561777</v>
      </c>
      <c r="J18" s="28">
        <v>-4.0520159750054949E-2</v>
      </c>
      <c r="K18" s="28">
        <v>0.86003250034376288</v>
      </c>
      <c r="L18" s="1"/>
      <c r="M18" s="1"/>
      <c r="N18" s="1"/>
      <c r="O18" s="28"/>
      <c r="P18" s="28"/>
      <c r="Q18" s="28"/>
      <c r="R18" s="28"/>
      <c r="S18" s="1"/>
      <c r="T18" s="1"/>
      <c r="U18" s="1"/>
      <c r="V18" s="28"/>
      <c r="W18" s="28"/>
      <c r="X18" s="28"/>
      <c r="Y18" s="28"/>
      <c r="Z18" s="1"/>
      <c r="AA18" s="1"/>
      <c r="AB18" s="28"/>
      <c r="AC18" s="28"/>
      <c r="AD18" s="28"/>
      <c r="AE18" s="28"/>
    </row>
    <row r="19" spans="6:31" x14ac:dyDescent="0.25">
      <c r="F19" s="28">
        <v>0.58749314152787191</v>
      </c>
      <c r="G19" s="28">
        <v>0.50143861646756449</v>
      </c>
      <c r="H19" s="28">
        <v>-8.0494175062299098E-2</v>
      </c>
      <c r="I19" s="28">
        <v>0.1124279662750802</v>
      </c>
      <c r="J19" s="28">
        <v>-1.160710435481198E-2</v>
      </c>
      <c r="K19" s="28">
        <v>0.84801159254739367</v>
      </c>
      <c r="L19" s="1"/>
      <c r="M19" s="1"/>
      <c r="N19" s="1"/>
      <c r="O19" s="28"/>
      <c r="P19" s="28"/>
      <c r="Q19" s="28"/>
      <c r="R19" s="28"/>
      <c r="S19" s="1"/>
      <c r="T19" s="1"/>
      <c r="U19" s="1"/>
      <c r="V19" s="28"/>
      <c r="W19" s="28"/>
      <c r="X19" s="28"/>
      <c r="Y19" s="28"/>
      <c r="Z19" s="1"/>
      <c r="AA19" s="1"/>
      <c r="AB19" s="28"/>
      <c r="AC19" s="28"/>
      <c r="AD19" s="28"/>
      <c r="AE19" s="28"/>
    </row>
    <row r="20" spans="6:31" x14ac:dyDescent="0.25">
      <c r="F20" s="28">
        <v>0.60352842198550827</v>
      </c>
      <c r="G20" s="28">
        <v>0.20473459094061786</v>
      </c>
      <c r="H20" s="28">
        <v>7.5343429237338541E-2</v>
      </c>
      <c r="I20" s="28">
        <v>9.7246473806378589E-2</v>
      </c>
      <c r="J20" s="28">
        <v>-3.7765458767650101E-3</v>
      </c>
      <c r="K20" s="28">
        <v>0.49443036900578791</v>
      </c>
      <c r="L20" s="1"/>
      <c r="M20" s="1"/>
      <c r="N20" s="1"/>
      <c r="O20" s="28"/>
      <c r="P20" s="28"/>
      <c r="Q20" s="28"/>
      <c r="R20" s="28"/>
      <c r="S20" s="1"/>
      <c r="T20" s="1"/>
      <c r="U20" s="1"/>
      <c r="V20" s="28"/>
      <c r="W20" s="28"/>
      <c r="X20" s="28"/>
      <c r="Y20" s="28"/>
      <c r="Z20" s="1"/>
      <c r="AA20" s="1"/>
      <c r="AB20" s="28"/>
      <c r="AC20" s="28"/>
      <c r="AD20" s="28"/>
      <c r="AE20" s="28"/>
    </row>
    <row r="21" spans="6:31" x14ac:dyDescent="0.25">
      <c r="F21" s="28">
        <v>-9.3933792902315724E-2</v>
      </c>
      <c r="G21" s="28">
        <v>-2.4927234801565726E-2</v>
      </c>
      <c r="H21" s="28">
        <v>-4.5437265757326713E-3</v>
      </c>
      <c r="I21" s="28">
        <v>7.2022880453879279E-2</v>
      </c>
      <c r="J21" s="28">
        <v>-1.4216893256121728E-2</v>
      </c>
      <c r="K21" s="28">
        <v>0.24600567389268074</v>
      </c>
      <c r="L21" s="1"/>
      <c r="M21" s="1"/>
      <c r="N21" s="1"/>
      <c r="O21" s="28"/>
      <c r="P21" s="28"/>
      <c r="Q21" s="28"/>
      <c r="R21" s="28"/>
      <c r="S21" s="1"/>
      <c r="T21" s="1"/>
      <c r="U21" s="1"/>
      <c r="V21" s="28"/>
      <c r="W21" s="28"/>
      <c r="X21" s="28"/>
      <c r="Y21" s="28"/>
      <c r="Z21" s="1"/>
      <c r="AA21" s="1"/>
      <c r="AB21" s="28"/>
      <c r="AC21" s="28"/>
      <c r="AD21" s="28"/>
      <c r="AE21" s="28"/>
    </row>
    <row r="22" spans="6:31" x14ac:dyDescent="0.25">
      <c r="F22" s="28">
        <v>2.7172819772943408E-2</v>
      </c>
      <c r="G22" s="28">
        <v>5.5419148371637333E-2</v>
      </c>
      <c r="H22" s="28">
        <v>2.2602994362550543E-2</v>
      </c>
      <c r="I22" s="28">
        <v>0.1092111213357044</v>
      </c>
      <c r="J22" s="28">
        <v>-6.8327388513133149E-4</v>
      </c>
      <c r="K22" s="28">
        <v>0.28419754441714434</v>
      </c>
      <c r="L22" s="1"/>
      <c r="M22" s="1"/>
      <c r="N22" s="1"/>
      <c r="O22" s="28"/>
      <c r="P22" s="28"/>
      <c r="Q22" s="28"/>
      <c r="R22" s="28"/>
      <c r="S22" s="1"/>
      <c r="T22" s="1"/>
      <c r="U22" s="1"/>
      <c r="V22" s="28"/>
      <c r="W22" s="28"/>
      <c r="X22" s="28"/>
      <c r="Y22" s="28"/>
      <c r="Z22" s="1"/>
      <c r="AA22" s="1"/>
      <c r="AB22" s="28"/>
      <c r="AC22" s="28"/>
      <c r="AD22" s="28"/>
      <c r="AE22" s="28"/>
    </row>
    <row r="23" spans="6:31" x14ac:dyDescent="0.25">
      <c r="F23" s="28">
        <v>-0.58357629681381795</v>
      </c>
      <c r="G23" s="28">
        <v>-0.42482832893704059</v>
      </c>
      <c r="H23" s="28">
        <v>1.1472575970859012E-2</v>
      </c>
      <c r="I23" s="28">
        <v>0.24661608766432622</v>
      </c>
      <c r="J23" s="28">
        <v>-2.4666311368104842E-2</v>
      </c>
      <c r="K23" s="28">
        <v>0.61494998256278666</v>
      </c>
      <c r="L23" s="1"/>
      <c r="M23" s="1"/>
      <c r="N23" s="1"/>
      <c r="O23" s="28"/>
      <c r="P23" s="28"/>
      <c r="Q23" s="28"/>
      <c r="R23" s="28"/>
      <c r="S23" s="1"/>
      <c r="T23" s="1"/>
      <c r="U23" s="1"/>
      <c r="V23" s="28"/>
      <c r="W23" s="28"/>
      <c r="X23" s="28"/>
      <c r="Y23" s="28"/>
      <c r="Z23" s="1"/>
      <c r="AA23" s="1"/>
      <c r="AB23" s="28"/>
      <c r="AC23" s="28"/>
      <c r="AD23" s="28"/>
      <c r="AE23" s="28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E727-1666-49C1-BEDC-709DC3474BA4}">
  <dimension ref="A1:AC23"/>
  <sheetViews>
    <sheetView workbookViewId="0">
      <selection activeCell="U19" sqref="U19"/>
    </sheetView>
  </sheetViews>
  <sheetFormatPr defaultRowHeight="15" x14ac:dyDescent="0.25"/>
  <sheetData>
    <row r="1" spans="1:28" x14ac:dyDescent="0.25">
      <c r="F1" s="31" t="s">
        <v>100</v>
      </c>
      <c r="G1" s="31"/>
      <c r="H1" s="31"/>
      <c r="I1" s="31"/>
      <c r="J1" s="31" t="s">
        <v>101</v>
      </c>
      <c r="K1" s="31"/>
      <c r="L1" s="31"/>
      <c r="M1" s="31"/>
      <c r="N1" s="30" t="s">
        <v>102</v>
      </c>
      <c r="O1" s="30"/>
      <c r="P1" s="30"/>
      <c r="Q1" s="30"/>
      <c r="R1" s="33" t="s">
        <v>105</v>
      </c>
      <c r="S1" s="33"/>
      <c r="T1" s="33"/>
      <c r="U1" s="33"/>
      <c r="V1" s="30" t="s">
        <v>118</v>
      </c>
      <c r="W1" s="30"/>
      <c r="X1" s="30"/>
      <c r="Y1" s="30"/>
      <c r="Z1" s="31" t="s">
        <v>113</v>
      </c>
      <c r="AA1" s="1"/>
    </row>
    <row r="2" spans="1:28" x14ac:dyDescent="0.25">
      <c r="A2" s="8" t="s">
        <v>0</v>
      </c>
      <c r="B2" s="8" t="s">
        <v>64</v>
      </c>
      <c r="C2" s="8" t="s">
        <v>65</v>
      </c>
      <c r="F2" s="28">
        <v>0.54007621258941607</v>
      </c>
      <c r="G2" s="28">
        <v>0.39816143088477357</v>
      </c>
      <c r="H2" s="28">
        <v>2.6259850769271599E-2</v>
      </c>
      <c r="I2" s="28"/>
      <c r="J2" s="28">
        <v>5.249697983031202E-2</v>
      </c>
      <c r="K2" s="28">
        <v>0.13129974586490506</v>
      </c>
      <c r="L2" s="28">
        <v>0.16439443092423545</v>
      </c>
      <c r="M2" s="28"/>
      <c r="N2" s="28">
        <v>-1.7092763713836003E-4</v>
      </c>
      <c r="O2" s="28">
        <v>2.1008600789625535E-3</v>
      </c>
      <c r="P2" s="28">
        <v>5.2346949454475551E-2</v>
      </c>
      <c r="Q2" s="28"/>
      <c r="R2" s="28">
        <v>0.14799229995938351</v>
      </c>
      <c r="S2" s="28">
        <v>0.972840259966542</v>
      </c>
      <c r="T2" s="28">
        <v>0.12787921382321454</v>
      </c>
      <c r="U2" s="28"/>
      <c r="V2" s="28">
        <v>-2.2959241066674226E-4</v>
      </c>
      <c r="W2" s="28">
        <v>-0.14573484723819483</v>
      </c>
      <c r="X2" s="28">
        <v>5.5259098853417156E-3</v>
      </c>
      <c r="Y2" s="28"/>
      <c r="Z2" s="28">
        <v>0.41253799229861898</v>
      </c>
      <c r="AA2" s="28">
        <v>1.7769452990550205</v>
      </c>
      <c r="AB2" s="28">
        <v>0.38336226764786835</v>
      </c>
    </row>
    <row r="3" spans="1:28" x14ac:dyDescent="0.25">
      <c r="A3" t="s">
        <v>14</v>
      </c>
      <c r="B3" t="s">
        <v>23</v>
      </c>
      <c r="C3" t="s">
        <v>30</v>
      </c>
      <c r="F3" s="28">
        <v>0.14845378460854883</v>
      </c>
      <c r="G3" s="28">
        <v>9.1998767744478474E-2</v>
      </c>
      <c r="H3" s="28">
        <v>0.25296577355867639</v>
      </c>
      <c r="I3" s="28"/>
      <c r="J3" s="28">
        <v>8.2878235077418191E-2</v>
      </c>
      <c r="K3" s="28">
        <v>0.43760498817278359</v>
      </c>
      <c r="L3" s="28">
        <v>2.186155276136361E-2</v>
      </c>
      <c r="M3" s="28"/>
      <c r="N3" s="28">
        <v>-3.7903018063435261E-3</v>
      </c>
      <c r="O3" s="28">
        <v>2.2710853722167145E-2</v>
      </c>
      <c r="P3" s="28">
        <v>2.9639340372438708E-2</v>
      </c>
      <c r="Q3" s="28"/>
      <c r="R3" s="28">
        <v>0.19169100907039688</v>
      </c>
      <c r="S3" s="28">
        <v>0.19655916572380386</v>
      </c>
      <c r="T3" s="28">
        <v>0.1085553065322447</v>
      </c>
      <c r="U3" s="28"/>
      <c r="V3" s="28">
        <v>-1.5068778598292249E-2</v>
      </c>
      <c r="W3" s="28">
        <v>4.4710820511678837E-3</v>
      </c>
      <c r="X3" s="28">
        <v>1.6537148961540724E-2</v>
      </c>
      <c r="Y3" s="28"/>
      <c r="Z3" s="28">
        <v>0.70902982356075162</v>
      </c>
      <c r="AA3" s="28">
        <v>0.62946233677542929</v>
      </c>
      <c r="AB3" s="28">
        <v>0.20927067003636238</v>
      </c>
    </row>
    <row r="4" spans="1:28" x14ac:dyDescent="0.25">
      <c r="A4" t="s">
        <v>15</v>
      </c>
      <c r="B4" t="s">
        <v>24</v>
      </c>
      <c r="C4" t="s">
        <v>31</v>
      </c>
      <c r="F4" s="28">
        <v>0.2238848179660422</v>
      </c>
      <c r="G4" s="28">
        <v>0.14250009172454992</v>
      </c>
      <c r="H4" s="28">
        <v>9.8516720315766901E-2</v>
      </c>
      <c r="I4" s="28"/>
      <c r="J4" s="28">
        <v>6.3146058747571314E-3</v>
      </c>
      <c r="K4" s="28">
        <v>2.1936704731376426E-2</v>
      </c>
      <c r="L4" s="28">
        <v>0.27104371477437622</v>
      </c>
      <c r="M4" s="28"/>
      <c r="N4" s="28">
        <v>3.1790647680418303E-2</v>
      </c>
      <c r="O4" s="28">
        <v>1.3661364409328965E-2</v>
      </c>
      <c r="P4" s="28">
        <v>5.9941327396197695E-2</v>
      </c>
      <c r="Q4" s="28"/>
      <c r="R4" s="28">
        <v>0.14969994516477952</v>
      </c>
      <c r="S4" s="28">
        <v>0.10847510782298399</v>
      </c>
      <c r="T4" s="28">
        <v>5.6727433359165602E-3</v>
      </c>
      <c r="U4" s="28"/>
      <c r="V4" s="28">
        <v>-8.7217206521026226E-4</v>
      </c>
      <c r="W4" s="28">
        <v>6.1322330057175453E-3</v>
      </c>
      <c r="X4" s="28">
        <v>-8.6136179242496218E-3</v>
      </c>
      <c r="Y4" s="28"/>
      <c r="Z4" s="28">
        <v>0.79140322685652131</v>
      </c>
      <c r="AA4" s="28">
        <v>0.32481266249262564</v>
      </c>
      <c r="AB4" s="28">
        <v>0.57478174591862063</v>
      </c>
    </row>
    <row r="5" spans="1:28" x14ac:dyDescent="0.25">
      <c r="A5" t="s">
        <v>16</v>
      </c>
      <c r="B5" t="s">
        <v>25</v>
      </c>
      <c r="C5" t="s">
        <v>32</v>
      </c>
      <c r="F5" s="28">
        <v>0.11910794049238531</v>
      </c>
      <c r="G5" s="28">
        <v>0.17447326178273995</v>
      </c>
      <c r="H5" s="28">
        <v>0.90475197605489222</v>
      </c>
      <c r="I5" s="28"/>
      <c r="J5" s="28">
        <v>0.3196611578837214</v>
      </c>
      <c r="K5" s="28">
        <v>9.4524678111018751E-2</v>
      </c>
      <c r="L5" s="28">
        <v>0.1752554689394325</v>
      </c>
      <c r="M5" s="28"/>
      <c r="N5" s="28">
        <v>9.3787513059897243E-3</v>
      </c>
      <c r="O5" s="28">
        <v>1.6027121603485798E-2</v>
      </c>
      <c r="P5" s="28">
        <v>6.2637894032334926E-2</v>
      </c>
      <c r="Q5" s="28"/>
      <c r="R5" s="28">
        <v>3.0660990351359583E-2</v>
      </c>
      <c r="S5" s="28">
        <v>0.27300160304975885</v>
      </c>
      <c r="T5" s="28">
        <v>0.27545968369058743</v>
      </c>
      <c r="U5" s="28"/>
      <c r="V5" s="28">
        <v>1.4223976044671067E-3</v>
      </c>
      <c r="W5" s="28">
        <v>-1.3782668031113035E-2</v>
      </c>
      <c r="X5" s="28">
        <v>7.6902596021978086E-3</v>
      </c>
      <c r="Y5" s="28"/>
      <c r="Z5" s="28">
        <v>0.15756150290580484</v>
      </c>
      <c r="AA5" s="28">
        <v>0.40501706926269954</v>
      </c>
      <c r="AB5" s="28">
        <v>0.80536173423602697</v>
      </c>
    </row>
    <row r="6" spans="1:28" x14ac:dyDescent="0.25">
      <c r="A6" t="s">
        <v>17</v>
      </c>
      <c r="B6" t="s">
        <v>26</v>
      </c>
      <c r="C6" t="s">
        <v>33</v>
      </c>
      <c r="F6" s="28">
        <v>0.16145048881616256</v>
      </c>
      <c r="G6" s="28">
        <v>1.9935872752636401E-2</v>
      </c>
      <c r="H6" s="28">
        <v>0.16581395199244803</v>
      </c>
      <c r="I6" s="28"/>
      <c r="J6" s="28">
        <v>2.0655939048567339E-2</v>
      </c>
      <c r="K6" s="28">
        <v>2.8148208374505594E-2</v>
      </c>
      <c r="L6" s="28">
        <v>0.11490092130901221</v>
      </c>
      <c r="M6" s="28"/>
      <c r="N6" s="28">
        <v>3.3376894810283532E-2</v>
      </c>
      <c r="O6" s="28">
        <v>-1.3819057682709183E-2</v>
      </c>
      <c r="P6" s="28">
        <v>2.627298204681413E-3</v>
      </c>
      <c r="Q6" s="28"/>
      <c r="R6" s="28">
        <v>0.23505299460217277</v>
      </c>
      <c r="S6" s="28">
        <v>0.20058874901590026</v>
      </c>
      <c r="T6" s="28">
        <v>7.9761312972827472E-2</v>
      </c>
      <c r="U6" s="28"/>
      <c r="V6" s="28">
        <v>5.5425983393081642E-3</v>
      </c>
      <c r="W6" s="28">
        <v>-1.7614883186450207E-2</v>
      </c>
      <c r="X6" s="28">
        <v>3.3358924477627223E-3</v>
      </c>
      <c r="Y6" s="28"/>
      <c r="Z6" s="28">
        <v>0.49997046571791876</v>
      </c>
      <c r="AA6" s="28">
        <v>0.57159360301395823</v>
      </c>
      <c r="AB6" s="28">
        <v>0.44291282655005615</v>
      </c>
    </row>
    <row r="7" spans="1:28" x14ac:dyDescent="0.25">
      <c r="A7" t="s">
        <v>18</v>
      </c>
      <c r="B7" t="s">
        <v>27</v>
      </c>
      <c r="C7" t="s">
        <v>29</v>
      </c>
      <c r="F7" s="28">
        <v>0.13083399077008198</v>
      </c>
      <c r="G7" s="28">
        <v>-2.4580333652443255E-2</v>
      </c>
      <c r="H7" s="28">
        <v>0.10602380624815634</v>
      </c>
      <c r="I7" s="28"/>
      <c r="J7" s="28">
        <v>0.39848588267943374</v>
      </c>
      <c r="K7" s="28">
        <v>-2.5520062872575189E-2</v>
      </c>
      <c r="L7" s="28">
        <v>0.31736630173651642</v>
      </c>
      <c r="M7" s="28"/>
      <c r="N7" s="28">
        <v>1.5933839451457609E-2</v>
      </c>
      <c r="O7" s="28">
        <v>-2.4878700376498291E-2</v>
      </c>
      <c r="P7" s="28">
        <v>2.3706404855002017E-2</v>
      </c>
      <c r="Q7" s="28"/>
      <c r="R7" s="28">
        <v>0.25902735540866606</v>
      </c>
      <c r="S7" s="28">
        <v>0.15111316491237664</v>
      </c>
      <c r="T7" s="28">
        <v>7.7764213351541253E-2</v>
      </c>
      <c r="U7" s="28"/>
      <c r="V7" s="28">
        <v>3.6529066511999274E-3</v>
      </c>
      <c r="W7" s="28">
        <v>1.8510717750320983E-3</v>
      </c>
      <c r="X7" s="28">
        <v>2.6609248907331741E-3</v>
      </c>
      <c r="Y7" s="28"/>
      <c r="Z7" s="28">
        <v>0.55895120169471391</v>
      </c>
      <c r="AA7" s="28">
        <v>0.63759954098946447</v>
      </c>
      <c r="AB7" s="28">
        <v>0.31743658955592763</v>
      </c>
    </row>
    <row r="8" spans="1:28" x14ac:dyDescent="0.25">
      <c r="A8" t="s">
        <v>19</v>
      </c>
      <c r="B8" t="s">
        <v>28</v>
      </c>
      <c r="C8" t="s">
        <v>34</v>
      </c>
      <c r="F8" s="28">
        <v>0.23564246587110446</v>
      </c>
      <c r="G8" s="28"/>
      <c r="H8" s="28">
        <v>8.2891022792804026E-2</v>
      </c>
      <c r="I8" s="28"/>
      <c r="J8" s="28">
        <v>0.3119172678168517</v>
      </c>
      <c r="K8" s="28"/>
      <c r="L8" s="28">
        <v>0.53437335936523589</v>
      </c>
      <c r="M8" s="28"/>
      <c r="N8" s="28">
        <v>3.8174568983147417E-2</v>
      </c>
      <c r="O8" s="28"/>
      <c r="P8" s="28">
        <v>2.4928687137337171E-2</v>
      </c>
      <c r="Q8" s="28"/>
      <c r="R8" s="28">
        <v>0.15944521237666809</v>
      </c>
      <c r="S8" s="28"/>
      <c r="T8" s="28">
        <v>0.3656009598938611</v>
      </c>
      <c r="U8" s="28"/>
      <c r="V8" s="28">
        <v>8.7042072595284788E-3</v>
      </c>
      <c r="W8" s="28"/>
      <c r="X8" s="28">
        <v>-5.6959943343581039E-3</v>
      </c>
      <c r="Y8" s="28"/>
      <c r="Z8" s="28">
        <v>0.73349809819581435</v>
      </c>
      <c r="AA8" s="28"/>
      <c r="AB8" s="28">
        <v>0.70998647853848829</v>
      </c>
    </row>
    <row r="9" spans="1:28" x14ac:dyDescent="0.25">
      <c r="A9" t="s">
        <v>20</v>
      </c>
      <c r="C9" t="s">
        <v>53</v>
      </c>
      <c r="F9" s="28"/>
      <c r="I9" s="28"/>
      <c r="J9" s="28"/>
      <c r="K9" s="28"/>
      <c r="M9" s="28"/>
      <c r="N9" s="28"/>
      <c r="O9" s="28"/>
      <c r="Q9" s="28"/>
      <c r="R9" s="28"/>
      <c r="S9" s="28"/>
      <c r="U9" s="28"/>
      <c r="V9" s="28"/>
      <c r="W9" s="28"/>
      <c r="Y9" s="28"/>
      <c r="Z9" s="28"/>
      <c r="AA9" s="28"/>
    </row>
    <row r="10" spans="1:28" x14ac:dyDescent="0.25">
      <c r="I10" s="28"/>
      <c r="J10" s="28"/>
      <c r="K10" s="28"/>
      <c r="M10" s="28"/>
      <c r="N10" s="28"/>
      <c r="O10" s="28"/>
      <c r="Q10" s="28"/>
      <c r="R10" s="28"/>
      <c r="S10" s="28"/>
      <c r="U10" s="28"/>
      <c r="V10" s="28"/>
      <c r="W10" s="28"/>
      <c r="Y10" s="28"/>
      <c r="Z10" s="28"/>
      <c r="AA10" s="28"/>
    </row>
    <row r="11" spans="1:28" x14ac:dyDescent="0.25">
      <c r="I11" s="28"/>
      <c r="J11" s="28"/>
      <c r="K11" s="28"/>
      <c r="M11" s="28"/>
      <c r="N11" s="28"/>
      <c r="O11" s="28"/>
      <c r="Q11" s="28"/>
      <c r="R11" s="28"/>
      <c r="S11" s="28"/>
      <c r="U11" s="28"/>
      <c r="V11" s="28"/>
      <c r="W11" s="28"/>
      <c r="Y11" s="28"/>
      <c r="Z11" s="28"/>
      <c r="AA11" s="28"/>
    </row>
    <row r="12" spans="1:28" x14ac:dyDescent="0.25">
      <c r="I12" s="28"/>
      <c r="J12" s="28"/>
      <c r="K12" s="28"/>
      <c r="M12" s="28"/>
      <c r="N12" s="28"/>
      <c r="O12" s="28"/>
      <c r="Q12" s="28"/>
      <c r="R12" s="28"/>
      <c r="S12" s="28"/>
      <c r="U12" s="28"/>
      <c r="V12" s="28"/>
      <c r="W12" s="28"/>
      <c r="Y12" s="28"/>
      <c r="Z12" s="28"/>
      <c r="AA12" s="28"/>
    </row>
    <row r="13" spans="1:28" x14ac:dyDescent="0.25">
      <c r="I13" s="28"/>
      <c r="J13" s="28"/>
      <c r="K13" s="28"/>
      <c r="M13" s="28"/>
      <c r="N13" s="28"/>
      <c r="O13" s="28"/>
      <c r="Q13" s="28"/>
      <c r="R13" s="28"/>
      <c r="S13" s="28"/>
      <c r="U13" s="28"/>
      <c r="V13" s="28"/>
      <c r="W13" s="28"/>
      <c r="Y13" s="28"/>
      <c r="Z13" s="28"/>
      <c r="AA13" s="28"/>
    </row>
    <row r="14" spans="1:28" x14ac:dyDescent="0.25">
      <c r="I14" s="28"/>
      <c r="J14" s="28"/>
      <c r="K14" s="28"/>
      <c r="M14" s="28"/>
      <c r="N14" s="28"/>
      <c r="O14" s="28"/>
      <c r="Q14" s="28"/>
      <c r="R14" s="28"/>
      <c r="S14" s="28"/>
      <c r="U14" s="28"/>
      <c r="V14" s="28"/>
      <c r="W14" s="28"/>
      <c r="Y14" s="28"/>
      <c r="Z14" s="28"/>
      <c r="AA14" s="28"/>
    </row>
    <row r="15" spans="1:28" x14ac:dyDescent="0.25">
      <c r="I15" s="28"/>
      <c r="J15" s="28"/>
      <c r="K15" s="28"/>
      <c r="M15" s="28"/>
      <c r="N15" s="28"/>
      <c r="O15" s="28"/>
      <c r="Q15" s="28"/>
      <c r="R15" s="28"/>
      <c r="S15" s="28"/>
      <c r="U15" s="28"/>
      <c r="V15" s="28"/>
      <c r="W15" s="28"/>
      <c r="Y15" s="28"/>
      <c r="Z15" s="28"/>
      <c r="AA15" s="28"/>
    </row>
    <row r="16" spans="1:28" x14ac:dyDescent="0.25">
      <c r="I16" s="28"/>
      <c r="J16" s="28"/>
      <c r="M16" s="28"/>
      <c r="N16" s="28"/>
      <c r="Q16" s="28"/>
      <c r="R16" s="28"/>
      <c r="U16" s="28"/>
      <c r="V16" s="28"/>
      <c r="Y16" s="28"/>
      <c r="Z16" s="28"/>
    </row>
    <row r="17" spans="9:29" x14ac:dyDescent="0.25">
      <c r="I17" s="28"/>
      <c r="J17" s="28"/>
      <c r="M17" s="28"/>
      <c r="N17" s="28"/>
      <c r="Q17" s="28"/>
      <c r="R17" s="28"/>
      <c r="U17" s="28"/>
      <c r="V17" s="28"/>
      <c r="Y17" s="28"/>
      <c r="Z17" s="28"/>
      <c r="AC17" s="1"/>
    </row>
    <row r="18" spans="9:29" x14ac:dyDescent="0.25">
      <c r="I18" s="28"/>
      <c r="J18" s="28"/>
      <c r="M18" s="28"/>
      <c r="N18" s="28"/>
      <c r="Q18" s="28"/>
      <c r="R18" s="28"/>
      <c r="U18" s="28"/>
      <c r="V18" s="28"/>
      <c r="Y18" s="28"/>
      <c r="Z18" s="28"/>
      <c r="AC18" s="1"/>
    </row>
    <row r="19" spans="9:29" x14ac:dyDescent="0.25">
      <c r="I19" s="28"/>
      <c r="J19" s="28"/>
      <c r="M19" s="28"/>
      <c r="N19" s="28"/>
      <c r="Q19" s="28"/>
      <c r="R19" s="28"/>
      <c r="U19" s="28"/>
      <c r="V19" s="28"/>
      <c r="Y19" s="28"/>
      <c r="Z19" s="28"/>
      <c r="AC19" s="1"/>
    </row>
    <row r="20" spans="9:29" x14ac:dyDescent="0.25">
      <c r="I20" s="28"/>
      <c r="J20" s="28"/>
      <c r="M20" s="28"/>
      <c r="N20" s="28"/>
      <c r="Q20" s="28"/>
      <c r="R20" s="28"/>
      <c r="U20" s="28"/>
      <c r="V20" s="28"/>
      <c r="Y20" s="28"/>
      <c r="Z20" s="28"/>
      <c r="AC20" s="1"/>
    </row>
    <row r="21" spans="9:29" x14ac:dyDescent="0.25">
      <c r="I21" s="28"/>
      <c r="J21" s="28"/>
      <c r="M21" s="28"/>
      <c r="N21" s="28"/>
      <c r="Q21" s="28"/>
      <c r="R21" s="28"/>
      <c r="U21" s="28"/>
      <c r="V21" s="28"/>
      <c r="Y21" s="28"/>
      <c r="Z21" s="28"/>
      <c r="AC21" s="1"/>
    </row>
    <row r="22" spans="9:29" x14ac:dyDescent="0.25">
      <c r="I22" s="28"/>
      <c r="J22" s="28"/>
      <c r="M22" s="28"/>
      <c r="N22" s="28"/>
      <c r="Q22" s="28"/>
      <c r="R22" s="28"/>
      <c r="U22" s="28"/>
      <c r="V22" s="28"/>
      <c r="Y22" s="28"/>
      <c r="Z22" s="28"/>
      <c r="AC22" s="1"/>
    </row>
    <row r="23" spans="9:29" x14ac:dyDescent="0.25">
      <c r="I23" s="28"/>
      <c r="J23" s="28"/>
      <c r="M23" s="28"/>
      <c r="N23" s="28"/>
      <c r="Q23" s="28"/>
      <c r="R23" s="28"/>
      <c r="U23" s="28"/>
      <c r="V23" s="28"/>
      <c r="Y23" s="28"/>
      <c r="Z23" s="28"/>
      <c r="AC23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378A-353D-4A8F-8CF1-D4402BCFBDE4}">
  <dimension ref="A1:AY8"/>
  <sheetViews>
    <sheetView workbookViewId="0">
      <selection activeCell="O40" sqref="O40"/>
    </sheetView>
  </sheetViews>
  <sheetFormatPr defaultRowHeight="15" x14ac:dyDescent="0.25"/>
  <sheetData>
    <row r="1" spans="1:51" x14ac:dyDescent="0.25">
      <c r="A1" s="8" t="s">
        <v>0</v>
      </c>
      <c r="B1" s="8" t="s">
        <v>64</v>
      </c>
      <c r="C1" s="8" t="s">
        <v>65</v>
      </c>
      <c r="D1" s="8"/>
      <c r="E1" s="1"/>
      <c r="F1" s="1" t="s">
        <v>103</v>
      </c>
      <c r="G1" s="1"/>
      <c r="H1" s="1"/>
      <c r="I1" s="1"/>
      <c r="J1" s="1"/>
      <c r="K1" s="1" t="s">
        <v>104</v>
      </c>
      <c r="L1" s="1"/>
      <c r="M1" s="1"/>
      <c r="N1" s="1"/>
      <c r="O1" s="1"/>
      <c r="P1" s="1" t="s">
        <v>106</v>
      </c>
      <c r="Q1" s="1"/>
      <c r="R1" s="1"/>
      <c r="S1" s="1"/>
      <c r="T1" s="1"/>
      <c r="U1" s="1" t="s">
        <v>110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25">
      <c r="A2" t="s">
        <v>14</v>
      </c>
      <c r="B2" t="s">
        <v>23</v>
      </c>
      <c r="C2" t="s">
        <v>30</v>
      </c>
      <c r="E2" s="1"/>
      <c r="F2" s="1">
        <v>-2.6487542455412915E-2</v>
      </c>
      <c r="G2" s="1">
        <v>-0.18411870947427209</v>
      </c>
      <c r="H2" s="1">
        <v>2.1872162016920275E-2</v>
      </c>
      <c r="I2" s="1"/>
      <c r="J2" s="1"/>
      <c r="K2" s="1">
        <v>-0.16059523340414122</v>
      </c>
      <c r="L2" s="1">
        <v>1.3110859205202061</v>
      </c>
      <c r="M2" s="1">
        <v>0.82325105318792458</v>
      </c>
      <c r="N2" s="1"/>
      <c r="O2" s="1"/>
      <c r="P2" s="1">
        <v>-0.64665150618878797</v>
      </c>
      <c r="Q2" s="1">
        <v>-0.64109628649274431</v>
      </c>
      <c r="R2" s="1">
        <v>-7.5073266931389118E-2</v>
      </c>
      <c r="S2" s="1"/>
      <c r="T2" s="1"/>
      <c r="U2" s="1">
        <v>5.3128775843686485E-2</v>
      </c>
      <c r="V2" s="1">
        <v>6.1203231424503096E-2</v>
      </c>
      <c r="W2" s="1">
        <v>2.5201457594678345E-2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25">
      <c r="A3" t="s">
        <v>15</v>
      </c>
      <c r="B3" t="s">
        <v>24</v>
      </c>
      <c r="C3" t="s">
        <v>31</v>
      </c>
      <c r="E3" s="1"/>
      <c r="F3" s="1">
        <v>-0.16330671807364422</v>
      </c>
      <c r="G3" s="1">
        <v>-6.3074883409054344E-2</v>
      </c>
      <c r="H3" s="1">
        <v>-4.8821772185266767E-2</v>
      </c>
      <c r="I3" s="1"/>
      <c r="J3" s="1"/>
      <c r="K3" s="1">
        <v>-3.5999925212724753</v>
      </c>
      <c r="L3" s="1">
        <v>0.31331285484323596</v>
      </c>
      <c r="M3" s="1">
        <v>9.3413902613124922E-3</v>
      </c>
      <c r="N3" s="1"/>
      <c r="O3" s="1"/>
      <c r="P3" s="1">
        <v>-0.95141788498406255</v>
      </c>
      <c r="Q3" s="1">
        <v>-0.24346349865936803</v>
      </c>
      <c r="R3" s="1">
        <v>-9.0516881171385608E-2</v>
      </c>
      <c r="S3" s="1"/>
      <c r="T3" s="1"/>
      <c r="U3" s="1">
        <v>3.2593585380814499E-2</v>
      </c>
      <c r="V3" s="1">
        <v>4.74668798889216E-2</v>
      </c>
      <c r="W3" s="1">
        <v>1.0109706909246077E-2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25">
      <c r="A4" t="s">
        <v>16</v>
      </c>
      <c r="B4" t="s">
        <v>25</v>
      </c>
      <c r="C4" t="s">
        <v>32</v>
      </c>
      <c r="E4" s="1"/>
      <c r="F4" s="1">
        <v>-2.5392990529352601E-2</v>
      </c>
      <c r="G4" s="1">
        <v>-9.2682405506731486E-2</v>
      </c>
      <c r="H4" s="1">
        <v>6.7346105919212376E-2</v>
      </c>
      <c r="I4" s="1"/>
      <c r="J4" s="1"/>
      <c r="K4" s="1">
        <v>0.27419250446636023</v>
      </c>
      <c r="L4" s="1">
        <v>1.197377256949379</v>
      </c>
      <c r="M4" s="1">
        <v>-2.3578692956957057</v>
      </c>
      <c r="N4" s="1"/>
      <c r="O4" s="1"/>
      <c r="P4" s="1">
        <v>-0.74971436417696868</v>
      </c>
      <c r="Q4" s="1">
        <v>-0.62429466918893683</v>
      </c>
      <c r="R4" s="1">
        <v>0.24914948213899998</v>
      </c>
      <c r="S4" s="1"/>
      <c r="T4" s="1"/>
      <c r="U4" s="1">
        <v>6.0457559615147441E-2</v>
      </c>
      <c r="V4" s="1">
        <v>5.0121320264938998E-2</v>
      </c>
      <c r="W4" s="1">
        <v>1.4053098825677127E-2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25">
      <c r="A5" t="s">
        <v>17</v>
      </c>
      <c r="B5" t="s">
        <v>26</v>
      </c>
      <c r="C5" t="s">
        <v>33</v>
      </c>
      <c r="E5" s="1"/>
      <c r="F5" s="1">
        <v>-4.9761733010418224E-2</v>
      </c>
      <c r="G5" s="1">
        <v>-0.10471104711494185</v>
      </c>
      <c r="H5" s="1">
        <v>-9.2184144818808975E-2</v>
      </c>
      <c r="I5" s="1"/>
      <c r="J5" s="1"/>
      <c r="K5" s="1">
        <v>0.14899118668407049</v>
      </c>
      <c r="L5" s="1">
        <v>2.023856536969626</v>
      </c>
      <c r="M5" s="1">
        <v>0.30196280535481373</v>
      </c>
      <c r="N5" s="1"/>
      <c r="O5" s="1"/>
      <c r="P5" s="1">
        <v>-0.53235143633731374</v>
      </c>
      <c r="Q5" s="1">
        <v>-0.56458667825246334</v>
      </c>
      <c r="R5" s="1">
        <v>-0.42508126152075265</v>
      </c>
      <c r="S5" s="1"/>
      <c r="T5" s="1"/>
      <c r="U5" s="1">
        <v>5.2868816962970765E-2</v>
      </c>
      <c r="V5" s="1">
        <v>4.7908988489941434E-2</v>
      </c>
      <c r="W5" s="1">
        <v>4.0349908667217826E-2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x14ac:dyDescent="0.25">
      <c r="A6" t="s">
        <v>18</v>
      </c>
      <c r="B6" t="s">
        <v>27</v>
      </c>
      <c r="C6" t="s">
        <v>29</v>
      </c>
      <c r="E6" s="1"/>
      <c r="F6" s="1">
        <v>-8.8426064732722159E-2</v>
      </c>
      <c r="G6" s="1">
        <v>-0.19126931450559773</v>
      </c>
      <c r="H6" s="1">
        <v>-1.2590261110892577E-2</v>
      </c>
      <c r="I6" s="1"/>
      <c r="J6" s="1"/>
      <c r="K6" s="1">
        <v>2.4292064097355284</v>
      </c>
      <c r="L6" s="1">
        <v>0.48307376174854905</v>
      </c>
      <c r="M6" s="1">
        <v>0.72392056386694303</v>
      </c>
      <c r="N6" s="1"/>
      <c r="O6" s="1"/>
      <c r="P6" s="1">
        <v>-0.59926015249490527</v>
      </c>
      <c r="Q6" s="1">
        <v>-0.71400799477585852</v>
      </c>
      <c r="R6" s="1">
        <v>-0.16578803281309143</v>
      </c>
      <c r="S6" s="1"/>
      <c r="T6" s="1"/>
      <c r="U6" s="1">
        <v>0.1045624763964261</v>
      </c>
      <c r="V6" s="1">
        <v>5.2548908689194054E-2</v>
      </c>
      <c r="W6" s="1">
        <v>2.5178415425344051E-2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x14ac:dyDescent="0.25">
      <c r="A7" t="s">
        <v>19</v>
      </c>
      <c r="B7" t="s">
        <v>28</v>
      </c>
      <c r="C7" t="s">
        <v>34</v>
      </c>
      <c r="E7" s="1"/>
      <c r="F7" s="1">
        <v>-4.4537298869145023E-2</v>
      </c>
      <c r="G7" s="1">
        <v>-7.5258074180592285E-2</v>
      </c>
      <c r="H7" s="1">
        <v>-1.4200010240842309E-2</v>
      </c>
      <c r="I7" s="1"/>
      <c r="J7" s="1"/>
      <c r="K7" s="1">
        <v>0.50675568061145004</v>
      </c>
      <c r="L7" s="1">
        <v>-0.89101251709147911</v>
      </c>
      <c r="M7" s="1">
        <v>0.47093604658441268</v>
      </c>
      <c r="N7" s="1"/>
      <c r="O7" s="1"/>
      <c r="P7" s="1">
        <v>-0.64934108503354926</v>
      </c>
      <c r="Q7" s="1">
        <v>-0.73832270206234718</v>
      </c>
      <c r="R7" s="1">
        <v>-8.6148042091844831E-2</v>
      </c>
      <c r="S7" s="1"/>
      <c r="T7" s="1"/>
      <c r="U7" s="1">
        <v>4.7904590702495302E-2</v>
      </c>
      <c r="V7" s="1">
        <v>4.8661924874793275E-2</v>
      </c>
      <c r="W7" s="1">
        <v>3.2195418917220241E-2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x14ac:dyDescent="0.25">
      <c r="A8" t="s">
        <v>20</v>
      </c>
      <c r="C8" t="s">
        <v>53</v>
      </c>
      <c r="E8" s="1"/>
      <c r="F8" s="1">
        <v>-1.7535955735498352E-2</v>
      </c>
      <c r="G8" s="1"/>
      <c r="H8" s="1">
        <v>-3.9151984755570093E-2</v>
      </c>
      <c r="I8" s="1"/>
      <c r="J8" s="1"/>
      <c r="K8" s="1">
        <v>-3.5716700380528217E-2</v>
      </c>
      <c r="L8" s="1"/>
      <c r="M8" s="1">
        <v>0.79277628164341274</v>
      </c>
      <c r="N8" s="1"/>
      <c r="O8" s="1"/>
      <c r="P8" s="1">
        <v>-0.20991099512109185</v>
      </c>
      <c r="Q8" s="1"/>
      <c r="R8" s="1">
        <v>-0.39295981843414135</v>
      </c>
      <c r="S8" s="1"/>
      <c r="T8" s="1"/>
      <c r="U8" s="1">
        <v>2.8502412430636472E-2</v>
      </c>
      <c r="V8" s="1"/>
      <c r="W8" s="1">
        <v>6.1403135138001004E-2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B706C-1999-41DD-B57D-7D359CAD8DA1}">
  <dimension ref="A1:T23"/>
  <sheetViews>
    <sheetView workbookViewId="0">
      <selection activeCell="O20" sqref="O20"/>
    </sheetView>
  </sheetViews>
  <sheetFormatPr defaultRowHeight="15" x14ac:dyDescent="0.25"/>
  <sheetData>
    <row r="1" spans="1:20" x14ac:dyDescent="0.25">
      <c r="F1" s="30" t="s">
        <v>103</v>
      </c>
      <c r="G1" s="30"/>
      <c r="H1" s="30"/>
      <c r="I1" s="30"/>
      <c r="J1" s="30" t="s">
        <v>104</v>
      </c>
      <c r="K1" s="30"/>
      <c r="L1" s="30"/>
      <c r="M1" s="30"/>
      <c r="N1" s="30" t="s">
        <v>106</v>
      </c>
      <c r="O1" s="30"/>
      <c r="P1" s="30"/>
      <c r="Q1" s="30"/>
      <c r="R1" s="31" t="s">
        <v>110</v>
      </c>
    </row>
    <row r="2" spans="1:20" x14ac:dyDescent="0.25">
      <c r="A2" s="8" t="s">
        <v>0</v>
      </c>
      <c r="B2" s="8" t="s">
        <v>64</v>
      </c>
      <c r="C2" s="8" t="s">
        <v>65</v>
      </c>
      <c r="F2" s="28">
        <v>-2.5834612272017526E-2</v>
      </c>
      <c r="G2" s="28">
        <v>-0.27607689979291489</v>
      </c>
      <c r="H2" s="28">
        <v>5.7596610780958251E-3</v>
      </c>
      <c r="I2" s="28"/>
      <c r="J2" s="28">
        <v>0.77646440681360818</v>
      </c>
      <c r="K2" s="28">
        <v>-0.51874489274883206</v>
      </c>
      <c r="L2" s="28">
        <v>0.72885458282105475</v>
      </c>
      <c r="M2" s="28"/>
      <c r="N2" s="28">
        <v>-0.25039354429435379</v>
      </c>
      <c r="O2" s="28">
        <v>-0.51681560233486179</v>
      </c>
      <c r="P2" s="28">
        <v>-2.9452772596047665E-2</v>
      </c>
      <c r="Q2" s="28"/>
      <c r="R2" s="28">
        <v>4.1918249407415967E-2</v>
      </c>
      <c r="S2" s="28">
        <v>4.8375026292921522E-2</v>
      </c>
      <c r="T2" s="28">
        <v>2.1514454513285784E-2</v>
      </c>
    </row>
    <row r="3" spans="1:20" x14ac:dyDescent="0.25">
      <c r="A3" t="s">
        <v>14</v>
      </c>
      <c r="B3" t="s">
        <v>23</v>
      </c>
      <c r="C3" t="s">
        <v>30</v>
      </c>
      <c r="F3" s="28">
        <v>-7.5142580881350979E-2</v>
      </c>
      <c r="G3" s="28">
        <v>-4.6470144772399448E-2</v>
      </c>
      <c r="H3" s="28">
        <v>-9.6440465976510743E-3</v>
      </c>
      <c r="I3" s="28"/>
      <c r="J3" s="28">
        <v>0.51749996445585933</v>
      </c>
      <c r="K3" s="28">
        <v>-0.418414343530362</v>
      </c>
      <c r="L3" s="28">
        <v>0.58084003934863204</v>
      </c>
      <c r="M3" s="28"/>
      <c r="N3" s="28">
        <v>-0.40437189812433261</v>
      </c>
      <c r="O3" s="28">
        <v>-0.16676485980921749</v>
      </c>
      <c r="P3" s="28">
        <v>-7.6269764177475635E-2</v>
      </c>
      <c r="Q3" s="28"/>
      <c r="R3" s="28">
        <v>5.2339448027233386E-2</v>
      </c>
      <c r="S3" s="28">
        <v>4.4313461426921552E-2</v>
      </c>
      <c r="T3" s="28">
        <v>1.8649224040731029E-2</v>
      </c>
    </row>
    <row r="4" spans="1:20" x14ac:dyDescent="0.25">
      <c r="A4" t="s">
        <v>15</v>
      </c>
      <c r="B4" t="s">
        <v>24</v>
      </c>
      <c r="C4" t="s">
        <v>31</v>
      </c>
      <c r="F4" s="28">
        <v>-1.2379667252345E-2</v>
      </c>
      <c r="G4" s="28">
        <v>-2.0450498074003228E-2</v>
      </c>
      <c r="H4" s="28">
        <v>5.1656958073818822E-2</v>
      </c>
      <c r="I4" s="28"/>
      <c r="J4" s="28">
        <v>-0.11798426325491528</v>
      </c>
      <c r="K4" s="28">
        <v>0.63963788505628139</v>
      </c>
      <c r="L4" s="28">
        <v>0.27654151718972941</v>
      </c>
      <c r="M4" s="28"/>
      <c r="N4" s="28">
        <v>-0.32743564541271691</v>
      </c>
      <c r="O4" s="28">
        <v>-0.1744280862857702</v>
      </c>
      <c r="P4" s="28">
        <v>0.10546393494318304</v>
      </c>
      <c r="Q4" s="28"/>
      <c r="R4" s="28">
        <v>5.6127894613181274E-2</v>
      </c>
      <c r="S4" s="28">
        <v>2.7500960747145465E-2</v>
      </c>
      <c r="T4" s="28">
        <v>1.6300771956133008E-2</v>
      </c>
    </row>
    <row r="5" spans="1:20" x14ac:dyDescent="0.25">
      <c r="A5" t="s">
        <v>16</v>
      </c>
      <c r="B5" t="s">
        <v>25</v>
      </c>
      <c r="C5" t="s">
        <v>32</v>
      </c>
      <c r="F5" s="28">
        <v>-3.4471134583866976E-2</v>
      </c>
      <c r="G5" s="28">
        <v>-6.9209663980967923E-2</v>
      </c>
      <c r="H5" s="28">
        <v>-6.2073455404593858E-2</v>
      </c>
      <c r="I5" s="28"/>
      <c r="J5" s="28">
        <v>0.10910539609470514</v>
      </c>
      <c r="K5" s="28">
        <v>0.70161009893870374</v>
      </c>
      <c r="L5" s="28">
        <v>1.3376058345869952</v>
      </c>
      <c r="M5" s="28"/>
      <c r="N5" s="28">
        <v>-0.29245331871518404</v>
      </c>
      <c r="O5" s="28">
        <v>-0.46520156548307873</v>
      </c>
      <c r="P5" s="28">
        <v>-0.28157358551431388</v>
      </c>
      <c r="Q5" s="28"/>
      <c r="R5" s="28">
        <v>4.1582740805225928E-2</v>
      </c>
      <c r="S5" s="28">
        <v>4.1619186440757891E-2</v>
      </c>
      <c r="T5" s="28">
        <v>4.485727378742875E-2</v>
      </c>
    </row>
    <row r="6" spans="1:20" x14ac:dyDescent="0.25">
      <c r="A6" t="s">
        <v>17</v>
      </c>
      <c r="B6" t="s">
        <v>26</v>
      </c>
      <c r="C6" t="s">
        <v>33</v>
      </c>
      <c r="F6" s="28">
        <v>-5.6300530164312274E-2</v>
      </c>
      <c r="G6" s="28">
        <v>-0.20494421541093605</v>
      </c>
      <c r="H6" s="28">
        <v>-2.620274224157821E-2</v>
      </c>
      <c r="I6" s="28"/>
      <c r="J6" s="28">
        <v>0.49121881837484871</v>
      </c>
      <c r="K6" s="28">
        <v>-0.74545138907433983</v>
      </c>
      <c r="L6" s="28">
        <v>0.62282166537378258</v>
      </c>
      <c r="M6" s="28"/>
      <c r="N6" s="28">
        <v>-0.18619129777223498</v>
      </c>
      <c r="O6" s="28">
        <v>-0.45483577043858819</v>
      </c>
      <c r="P6" s="28">
        <v>-7.8878994040864486E-2</v>
      </c>
      <c r="Q6" s="28"/>
      <c r="R6" s="28">
        <v>5.6642951708084081E-2</v>
      </c>
      <c r="S6" s="28">
        <v>4.3743007144291766E-2</v>
      </c>
      <c r="T6" s="28">
        <v>2.024980366065561E-2</v>
      </c>
    </row>
    <row r="7" spans="1:20" x14ac:dyDescent="0.25">
      <c r="A7" t="s">
        <v>18</v>
      </c>
      <c r="B7" t="s">
        <v>27</v>
      </c>
      <c r="C7" t="s">
        <v>29</v>
      </c>
      <c r="F7" s="28">
        <v>-1.8215705318124911E-2</v>
      </c>
      <c r="G7" s="28">
        <v>-0.11700996619012589</v>
      </c>
      <c r="H7" s="28">
        <v>-5.8802089596490586E-3</v>
      </c>
      <c r="I7" s="28"/>
      <c r="J7" s="28">
        <v>0.48869537105799643</v>
      </c>
      <c r="K7" s="28">
        <v>2.0542167193211947E-2</v>
      </c>
      <c r="L7" s="28">
        <v>0.34769170669925237</v>
      </c>
      <c r="M7" s="28"/>
      <c r="N7" s="28">
        <v>-0.44610938035580783</v>
      </c>
      <c r="O7" s="28">
        <v>-0.48843238893868884</v>
      </c>
      <c r="P7" s="28">
        <v>-3.259469748361405E-2</v>
      </c>
      <c r="Q7" s="28"/>
      <c r="R7" s="28">
        <v>4.7692052401820811E-2</v>
      </c>
      <c r="S7" s="28">
        <v>4.8451880731371966E-2</v>
      </c>
      <c r="T7" s="28">
        <v>1.7344857729265757E-2</v>
      </c>
    </row>
    <row r="8" spans="1:20" x14ac:dyDescent="0.25">
      <c r="A8" t="s">
        <v>19</v>
      </c>
      <c r="B8" t="s">
        <v>28</v>
      </c>
      <c r="C8" t="s">
        <v>34</v>
      </c>
      <c r="F8" s="28">
        <v>-1.2472014921961889E-2</v>
      </c>
      <c r="G8" s="28"/>
      <c r="H8" s="28">
        <v>-8.180256624252662E-3</v>
      </c>
      <c r="I8" s="28"/>
      <c r="J8" s="28">
        <v>0.32013191360085841</v>
      </c>
      <c r="K8" s="28"/>
      <c r="L8" s="28">
        <v>0.47863698186731785</v>
      </c>
      <c r="M8" s="28"/>
      <c r="N8" s="28">
        <v>-9.7141044560162051E-2</v>
      </c>
      <c r="O8" s="28"/>
      <c r="P8" s="28">
        <v>-0.2227192132977644</v>
      </c>
      <c r="Q8" s="28"/>
      <c r="R8" s="28">
        <v>3.4064827907042503E-2</v>
      </c>
      <c r="S8" s="28"/>
      <c r="T8" s="28">
        <v>4.9203309410867604E-2</v>
      </c>
    </row>
    <row r="9" spans="1:20" x14ac:dyDescent="0.25">
      <c r="A9" t="s">
        <v>20</v>
      </c>
      <c r="C9" t="s">
        <v>53</v>
      </c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I16" s="28"/>
      <c r="J16" s="28"/>
      <c r="M16" s="28"/>
      <c r="N16" s="28"/>
      <c r="Q16" s="28"/>
      <c r="R16" s="28"/>
    </row>
    <row r="17" spans="9:18" x14ac:dyDescent="0.25">
      <c r="I17" s="28"/>
      <c r="J17" s="28"/>
      <c r="M17" s="28"/>
      <c r="N17" s="28"/>
      <c r="Q17" s="28"/>
      <c r="R17" s="28"/>
    </row>
    <row r="18" spans="9:18" x14ac:dyDescent="0.25">
      <c r="I18" s="28"/>
      <c r="J18" s="28"/>
      <c r="M18" s="28"/>
      <c r="N18" s="28"/>
      <c r="Q18" s="28"/>
      <c r="R18" s="28"/>
    </row>
    <row r="19" spans="9:18" x14ac:dyDescent="0.25">
      <c r="I19" s="28"/>
      <c r="J19" s="28"/>
      <c r="M19" s="28"/>
      <c r="N19" s="28"/>
      <c r="Q19" s="28"/>
      <c r="R19" s="28"/>
    </row>
    <row r="20" spans="9:18" x14ac:dyDescent="0.25">
      <c r="I20" s="28"/>
      <c r="J20" s="28"/>
      <c r="M20" s="28"/>
      <c r="N20" s="28"/>
      <c r="Q20" s="28"/>
      <c r="R20" s="28"/>
    </row>
    <row r="21" spans="9:18" x14ac:dyDescent="0.25">
      <c r="I21" s="28"/>
      <c r="J21" s="28"/>
      <c r="M21" s="28"/>
      <c r="N21" s="28"/>
      <c r="Q21" s="28"/>
      <c r="R21" s="28"/>
    </row>
    <row r="22" spans="9:18" x14ac:dyDescent="0.25">
      <c r="I22" s="28"/>
      <c r="J22" s="28"/>
      <c r="M22" s="28"/>
      <c r="N22" s="28"/>
      <c r="Q22" s="28"/>
      <c r="R22" s="28"/>
    </row>
    <row r="23" spans="9:18" x14ac:dyDescent="0.25">
      <c r="I23" s="28"/>
      <c r="J23" s="28"/>
      <c r="M23" s="28"/>
      <c r="N23" s="28"/>
      <c r="Q23" s="28"/>
      <c r="R23" s="28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7CB4-8AB6-4C61-BBA1-A4B2E38701D1}">
  <dimension ref="A1:T23"/>
  <sheetViews>
    <sheetView workbookViewId="0">
      <selection activeCell="P33" sqref="P33"/>
    </sheetView>
  </sheetViews>
  <sheetFormatPr defaultRowHeight="15" x14ac:dyDescent="0.25"/>
  <sheetData>
    <row r="1" spans="1:20" x14ac:dyDescent="0.25">
      <c r="A1" s="8" t="s">
        <v>0</v>
      </c>
      <c r="B1" s="8" t="s">
        <v>64</v>
      </c>
      <c r="C1" s="8" t="s">
        <v>65</v>
      </c>
      <c r="F1" s="30" t="s">
        <v>103</v>
      </c>
      <c r="G1" s="30"/>
      <c r="H1" s="30"/>
      <c r="I1" s="30"/>
      <c r="J1" s="30" t="s">
        <v>104</v>
      </c>
      <c r="K1" s="30"/>
      <c r="L1" s="30"/>
      <c r="M1" s="30"/>
      <c r="N1" s="30" t="s">
        <v>106</v>
      </c>
      <c r="O1" s="30"/>
      <c r="P1" s="30"/>
      <c r="Q1" s="30"/>
      <c r="R1" s="31" t="s">
        <v>110</v>
      </c>
    </row>
    <row r="2" spans="1:20" x14ac:dyDescent="0.25">
      <c r="A2" t="s">
        <v>14</v>
      </c>
      <c r="B2" t="s">
        <v>23</v>
      </c>
      <c r="C2" t="s">
        <v>30</v>
      </c>
      <c r="F2" s="28">
        <v>-2.9565099418197328E-2</v>
      </c>
      <c r="G2" s="28">
        <v>-0.12820163574803481</v>
      </c>
      <c r="H2" s="28">
        <v>-1.549111859387607E-2</v>
      </c>
      <c r="I2" s="28"/>
      <c r="J2" s="28">
        <v>0.15298202792114643</v>
      </c>
      <c r="K2" s="28">
        <v>0.40386809037678528</v>
      </c>
      <c r="L2" s="28">
        <v>0.43659220959227213</v>
      </c>
      <c r="M2" s="28"/>
      <c r="N2" s="28">
        <v>-0.38872498381078663</v>
      </c>
      <c r="O2" s="28">
        <v>-0.45314900033830235</v>
      </c>
      <c r="P2" s="28">
        <v>-4.896700503337071E-2</v>
      </c>
      <c r="Q2" s="28"/>
      <c r="R2" s="28">
        <v>4.3584105313654795E-2</v>
      </c>
      <c r="S2" s="28">
        <v>4.4636571743314819E-2</v>
      </c>
      <c r="T2" s="28">
        <v>2.4714633977997058E-2</v>
      </c>
    </row>
    <row r="3" spans="1:20" x14ac:dyDescent="0.25">
      <c r="A3" t="s">
        <v>15</v>
      </c>
      <c r="B3" t="s">
        <v>24</v>
      </c>
      <c r="C3" t="s">
        <v>31</v>
      </c>
      <c r="F3" s="28">
        <v>-7.5693355260253323E-2</v>
      </c>
      <c r="G3" s="28">
        <v>-7.6587628196810434E-2</v>
      </c>
      <c r="H3" s="28">
        <v>-3.9492371242650703E-2</v>
      </c>
      <c r="I3" s="28"/>
      <c r="J3" s="28">
        <v>-1.3309661778860093</v>
      </c>
      <c r="K3" s="28">
        <v>-0.23742977050367514</v>
      </c>
      <c r="L3" s="28">
        <v>0.32165681220440934</v>
      </c>
      <c r="M3" s="28"/>
      <c r="N3" s="28">
        <v>-0.40344086364762433</v>
      </c>
      <c r="O3" s="28">
        <v>-0.16319314060142123</v>
      </c>
      <c r="P3" s="28">
        <v>-8.990091300606369E-2</v>
      </c>
      <c r="Q3" s="28"/>
      <c r="R3" s="28">
        <v>3.2781848811087394E-2</v>
      </c>
      <c r="S3" s="28">
        <v>5.8879927739977536E-2</v>
      </c>
      <c r="T3" s="28">
        <v>1.7853208982867508E-2</v>
      </c>
    </row>
    <row r="4" spans="1:20" x14ac:dyDescent="0.25">
      <c r="A4" t="s">
        <v>16</v>
      </c>
      <c r="B4" t="s">
        <v>25</v>
      </c>
      <c r="C4" t="s">
        <v>32</v>
      </c>
      <c r="F4" s="28">
        <v>-2.1513384917183586E-2</v>
      </c>
      <c r="G4" s="28">
        <v>-4.7774309516602352E-2</v>
      </c>
      <c r="H4" s="28">
        <v>0.12885642512381829</v>
      </c>
      <c r="I4" s="28"/>
      <c r="J4" s="28">
        <v>-0.10723917136557586</v>
      </c>
      <c r="K4" s="28">
        <v>0.81903490775825771</v>
      </c>
      <c r="L4" s="28">
        <v>-1.0742035205758957</v>
      </c>
      <c r="M4" s="28"/>
      <c r="N4" s="28">
        <v>-0.43494657610281262</v>
      </c>
      <c r="O4" s="28">
        <v>-0.26913987430572633</v>
      </c>
      <c r="P4" s="28">
        <v>0.2154053609315002</v>
      </c>
      <c r="Q4" s="28"/>
      <c r="R4" s="28">
        <v>4.5122863944841822E-2</v>
      </c>
      <c r="S4" s="28">
        <v>1.5915132020691104E-2</v>
      </c>
      <c r="T4" s="28">
        <v>2.8712135244514946E-2</v>
      </c>
    </row>
    <row r="5" spans="1:20" x14ac:dyDescent="0.25">
      <c r="A5" t="s">
        <v>17</v>
      </c>
      <c r="B5" t="s">
        <v>26</v>
      </c>
      <c r="C5" t="s">
        <v>33</v>
      </c>
      <c r="F5" s="28">
        <v>-3.6629940696034785E-2</v>
      </c>
      <c r="G5" s="28">
        <v>-7.7935946000879081E-2</v>
      </c>
      <c r="H5" s="28">
        <v>-9.7643405903172095E-2</v>
      </c>
      <c r="I5" s="28"/>
      <c r="J5" s="28">
        <v>0.20395886654608975</v>
      </c>
      <c r="K5" s="28">
        <v>0.20617853520454091</v>
      </c>
      <c r="L5" s="28">
        <v>0.86540748539994217</v>
      </c>
      <c r="M5" s="28"/>
      <c r="N5" s="28">
        <v>-0.31344764509746603</v>
      </c>
      <c r="O5" s="28">
        <v>-0.55262611285079333</v>
      </c>
      <c r="P5" s="28">
        <v>-0.27070576021314247</v>
      </c>
      <c r="Q5" s="28"/>
      <c r="R5" s="28">
        <v>4.62779631688797E-2</v>
      </c>
      <c r="S5" s="28">
        <v>4.3669769852146989E-2</v>
      </c>
      <c r="T5" s="28">
        <v>2.9379666685350636E-2</v>
      </c>
    </row>
    <row r="6" spans="1:20" x14ac:dyDescent="0.25">
      <c r="A6" t="s">
        <v>18</v>
      </c>
      <c r="B6" t="s">
        <v>27</v>
      </c>
      <c r="C6" t="s">
        <v>29</v>
      </c>
      <c r="F6" s="28">
        <v>-5.943516321976846E-2</v>
      </c>
      <c r="G6" s="28">
        <v>-0.12721607434861726</v>
      </c>
      <c r="H6" s="28">
        <v>-5.7800260629958834E-2</v>
      </c>
      <c r="I6" s="28"/>
      <c r="J6" s="28">
        <v>0.68431050400317517</v>
      </c>
      <c r="K6" s="28">
        <v>1.1181990933729131</v>
      </c>
      <c r="L6" s="28">
        <v>3.9743527504812463E-2</v>
      </c>
      <c r="M6" s="28"/>
      <c r="N6" s="28">
        <v>-0.24179649971040021</v>
      </c>
      <c r="O6" s="28">
        <v>-0.37456291417925136</v>
      </c>
      <c r="P6" s="28">
        <v>-0.15874260732834386</v>
      </c>
      <c r="Q6" s="28"/>
      <c r="R6" s="28">
        <v>4.1943621491825837E-2</v>
      </c>
      <c r="S6" s="28">
        <v>4.4722082023791479E-2</v>
      </c>
      <c r="T6" s="28">
        <v>2.2764962917962012E-2</v>
      </c>
    </row>
    <row r="7" spans="1:20" x14ac:dyDescent="0.25">
      <c r="A7" t="s">
        <v>19</v>
      </c>
      <c r="B7" t="s">
        <v>28</v>
      </c>
      <c r="C7" t="s">
        <v>34</v>
      </c>
      <c r="F7" s="28">
        <v>-5.1594385881338391E-2</v>
      </c>
      <c r="G7" s="28">
        <v>-7.6398886944844993E-2</v>
      </c>
      <c r="H7" s="28">
        <v>-2.6863838885256085E-2</v>
      </c>
      <c r="I7" s="28"/>
      <c r="J7" s="28">
        <v>-8.0678702590324128E-2</v>
      </c>
      <c r="K7" s="28">
        <v>-0.16044745900374782</v>
      </c>
      <c r="L7" s="28">
        <v>8.8815322540949454E-2</v>
      </c>
      <c r="M7" s="28"/>
      <c r="N7" s="28">
        <v>-0.52922092303513046</v>
      </c>
      <c r="O7" s="28">
        <v>-0.47933018544744194</v>
      </c>
      <c r="P7" s="28">
        <v>-3.8067029505179484E-2</v>
      </c>
      <c r="Q7" s="28"/>
      <c r="R7" s="28">
        <v>4.7906227217748808E-2</v>
      </c>
      <c r="S7" s="28">
        <v>4.6033424197005818E-2</v>
      </c>
      <c r="T7" s="28">
        <v>1.5382828413952563E-2</v>
      </c>
    </row>
    <row r="8" spans="1:20" x14ac:dyDescent="0.25">
      <c r="A8" t="s">
        <v>20</v>
      </c>
      <c r="C8" t="s">
        <v>53</v>
      </c>
      <c r="F8" s="28">
        <v>-3.3413500960403297E-2</v>
      </c>
      <c r="G8" s="28"/>
      <c r="H8" s="28">
        <v>-7.7553364744690031E-2</v>
      </c>
      <c r="I8" s="28"/>
      <c r="J8" s="28">
        <v>-0.1752498016371549</v>
      </c>
      <c r="K8" s="28"/>
      <c r="L8" s="28">
        <v>-0.52962219275248901</v>
      </c>
      <c r="M8" s="28"/>
      <c r="N8" s="28">
        <v>-0.16018463161628024</v>
      </c>
      <c r="O8" s="28"/>
      <c r="P8" s="28">
        <v>-0.28353901272540055</v>
      </c>
      <c r="Q8" s="28"/>
      <c r="R8" s="28">
        <v>3.9231447922630391E-2</v>
      </c>
      <c r="S8" s="28"/>
      <c r="T8" s="28">
        <v>4.7454816302037406E-2</v>
      </c>
    </row>
    <row r="9" spans="1:20" x14ac:dyDescent="0.25"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I16" s="28"/>
      <c r="J16" s="28"/>
      <c r="M16" s="28"/>
      <c r="N16" s="28"/>
      <c r="Q16" s="28"/>
      <c r="R16" s="28"/>
    </row>
    <row r="17" spans="9:18" x14ac:dyDescent="0.25">
      <c r="I17" s="28"/>
      <c r="J17" s="28"/>
      <c r="M17" s="28"/>
      <c r="N17" s="28"/>
      <c r="Q17" s="28"/>
      <c r="R17" s="28"/>
    </row>
    <row r="18" spans="9:18" x14ac:dyDescent="0.25">
      <c r="I18" s="28"/>
      <c r="J18" s="28"/>
      <c r="M18" s="28"/>
      <c r="N18" s="28"/>
      <c r="Q18" s="28"/>
      <c r="R18" s="28"/>
    </row>
    <row r="19" spans="9:18" x14ac:dyDescent="0.25">
      <c r="I19" s="28"/>
      <c r="J19" s="28"/>
      <c r="M19" s="28"/>
      <c r="N19" s="28"/>
      <c r="Q19" s="28"/>
      <c r="R19" s="28"/>
    </row>
    <row r="20" spans="9:18" x14ac:dyDescent="0.25">
      <c r="I20" s="28"/>
      <c r="J20" s="28"/>
      <c r="M20" s="28"/>
      <c r="N20" s="28"/>
      <c r="Q20" s="28"/>
      <c r="R20" s="28"/>
    </row>
    <row r="21" spans="9:18" x14ac:dyDescent="0.25">
      <c r="I21" s="28"/>
      <c r="J21" s="28"/>
      <c r="M21" s="28"/>
      <c r="N21" s="28"/>
      <c r="Q21" s="28"/>
      <c r="R21" s="28"/>
    </row>
    <row r="22" spans="9:18" x14ac:dyDescent="0.25">
      <c r="I22" s="28"/>
      <c r="J22" s="28"/>
      <c r="M22" s="28"/>
      <c r="N22" s="28"/>
      <c r="Q22" s="28"/>
      <c r="R22" s="28"/>
    </row>
    <row r="23" spans="9:18" x14ac:dyDescent="0.25">
      <c r="I23" s="28"/>
      <c r="J23" s="28"/>
      <c r="M23" s="28"/>
      <c r="N23" s="28"/>
      <c r="Q23" s="28"/>
      <c r="R23" s="28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C468-7844-4CDC-93CC-352660769887}">
  <dimension ref="A1:AR8"/>
  <sheetViews>
    <sheetView workbookViewId="0">
      <selection activeCell="Q20" sqref="Q20"/>
    </sheetView>
  </sheetViews>
  <sheetFormatPr defaultRowHeight="15" x14ac:dyDescent="0.25"/>
  <sheetData>
    <row r="1" spans="1:44" x14ac:dyDescent="0.25">
      <c r="A1" s="8" t="s">
        <v>0</v>
      </c>
      <c r="B1" s="8" t="s">
        <v>64</v>
      </c>
      <c r="C1" s="8" t="s">
        <v>65</v>
      </c>
      <c r="D1" s="8"/>
      <c r="E1" s="1"/>
      <c r="F1" s="1" t="s">
        <v>107</v>
      </c>
      <c r="G1" s="1"/>
      <c r="H1" s="1"/>
      <c r="I1" s="1"/>
      <c r="J1" s="1" t="s">
        <v>108</v>
      </c>
      <c r="K1" s="1"/>
      <c r="L1" s="1"/>
      <c r="M1" s="1"/>
      <c r="N1" s="1" t="s">
        <v>109</v>
      </c>
      <c r="O1" s="1"/>
      <c r="P1" s="1"/>
      <c r="Q1" s="1"/>
      <c r="R1" s="1" t="s">
        <v>111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x14ac:dyDescent="0.25">
      <c r="A2" t="s">
        <v>14</v>
      </c>
      <c r="B2" t="s">
        <v>23</v>
      </c>
      <c r="C2" t="s">
        <v>30</v>
      </c>
      <c r="E2" s="1"/>
      <c r="F2" s="1">
        <v>-5.7352725408000316</v>
      </c>
      <c r="G2" s="1">
        <v>-24.836690409787142</v>
      </c>
      <c r="H2" s="1">
        <v>-2.0271647421915557</v>
      </c>
      <c r="I2" s="1"/>
      <c r="J2" s="1">
        <v>8.7723365538553248E-3</v>
      </c>
      <c r="K2" s="1">
        <v>1.527106853871163E-2</v>
      </c>
      <c r="L2" s="1">
        <v>7.1396808079920186E-3</v>
      </c>
      <c r="M2" s="1"/>
      <c r="N2" s="1">
        <v>1.5051870806419663</v>
      </c>
      <c r="O2" s="1">
        <v>2.7102548115202731</v>
      </c>
      <c r="P2" s="1">
        <v>0.67372771483425664</v>
      </c>
      <c r="Q2" s="1"/>
      <c r="R2" s="1">
        <v>1.4366955051535262E-3</v>
      </c>
      <c r="S2" s="1">
        <v>0.21548094178540039</v>
      </c>
      <c r="T2" s="1">
        <v>8.7619095095069627E-3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x14ac:dyDescent="0.25">
      <c r="A3" t="s">
        <v>15</v>
      </c>
      <c r="B3" t="s">
        <v>24</v>
      </c>
      <c r="C3" t="s">
        <v>31</v>
      </c>
      <c r="E3" s="1"/>
      <c r="F3" s="1">
        <v>-26.868145286700823</v>
      </c>
      <c r="G3" s="1">
        <v>-7.600922829503264</v>
      </c>
      <c r="H3" s="1">
        <v>-1.9920110211076052</v>
      </c>
      <c r="I3" s="1"/>
      <c r="J3" s="1">
        <v>0</v>
      </c>
      <c r="K3" s="1">
        <v>-1.1955986498588314E-3</v>
      </c>
      <c r="L3" s="1">
        <v>-1.2745461541521407E-2</v>
      </c>
      <c r="M3" s="1"/>
      <c r="N3" s="1">
        <v>0.70944579518898743</v>
      </c>
      <c r="O3" s="1">
        <v>1.5493678151486896</v>
      </c>
      <c r="P3" s="1">
        <v>0.3985855303909655</v>
      </c>
      <c r="Q3" s="1"/>
      <c r="R3" s="1">
        <v>0.26342418083753999</v>
      </c>
      <c r="S3" s="1">
        <v>-3.6152940875958717E-2</v>
      </c>
      <c r="T3" s="1">
        <v>-0.20899268353370271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5">
      <c r="A4" t="s">
        <v>16</v>
      </c>
      <c r="B4" t="s">
        <v>25</v>
      </c>
      <c r="C4" t="s">
        <v>32</v>
      </c>
      <c r="E4" s="1"/>
      <c r="F4" s="1">
        <v>-8.5727880220140555</v>
      </c>
      <c r="G4" s="1">
        <v>-7.0698183520772497</v>
      </c>
      <c r="H4" s="1">
        <v>2.8496552454123378</v>
      </c>
      <c r="I4" s="1"/>
      <c r="J4" s="1">
        <v>-2.3542773771982051E-2</v>
      </c>
      <c r="K4" s="1">
        <v>3.5985100282345139E-2</v>
      </c>
      <c r="L4" s="1">
        <v>-3.7115808337865089E-3</v>
      </c>
      <c r="M4" s="1"/>
      <c r="N4" s="1">
        <v>1.29601030170603</v>
      </c>
      <c r="O4" s="1">
        <v>1.9805812096236979</v>
      </c>
      <c r="P4" s="1">
        <v>-0.89217798299881024</v>
      </c>
      <c r="Q4" s="1"/>
      <c r="R4" s="1">
        <v>1.1430741307349543E-2</v>
      </c>
      <c r="S4" s="1">
        <v>3.5041027735388516E-2</v>
      </c>
      <c r="T4" s="1">
        <v>7.4206402371161218E-2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x14ac:dyDescent="0.25">
      <c r="A5" t="s">
        <v>17</v>
      </c>
      <c r="B5" t="s">
        <v>26</v>
      </c>
      <c r="C5" t="s">
        <v>33</v>
      </c>
      <c r="E5" s="1"/>
      <c r="F5" s="1">
        <v>-4.3823505970616718</v>
      </c>
      <c r="G5" s="1">
        <v>-7.7352160453128072</v>
      </c>
      <c r="H5" s="1">
        <v>-6.6851249817568652</v>
      </c>
      <c r="I5" s="1"/>
      <c r="J5" s="1">
        <v>-5.5995694145242244E-4</v>
      </c>
      <c r="K5" s="1">
        <v>1.5262467317637208E-3</v>
      </c>
      <c r="L5" s="1">
        <v>6.6948465609790392E-3</v>
      </c>
      <c r="M5" s="1"/>
      <c r="N5" s="1">
        <v>1.6434755653399722</v>
      </c>
      <c r="O5" s="1">
        <v>1.5140934157366908</v>
      </c>
      <c r="P5" s="1">
        <v>1.8416916203677041</v>
      </c>
      <c r="Q5" s="1"/>
      <c r="R5" s="1">
        <v>-5.4480350285455413E-2</v>
      </c>
      <c r="S5" s="1">
        <v>-3.7944819759683293E-2</v>
      </c>
      <c r="T5" s="1">
        <v>9.6740498289641166E-2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x14ac:dyDescent="0.25">
      <c r="A6" t="s">
        <v>18</v>
      </c>
      <c r="B6" t="s">
        <v>27</v>
      </c>
      <c r="C6" t="s">
        <v>29</v>
      </c>
      <c r="E6" s="1"/>
      <c r="F6" s="1">
        <v>-5.690444761929581</v>
      </c>
      <c r="G6" s="1">
        <v>-12.007551991736788</v>
      </c>
      <c r="H6" s="1">
        <v>-3.8758435494477053</v>
      </c>
      <c r="I6" s="1"/>
      <c r="J6" s="1">
        <v>1.1703872646428574E-2</v>
      </c>
      <c r="K6" s="1">
        <v>-5.9175874190078711E-3</v>
      </c>
      <c r="L6" s="1">
        <v>2.3867698113835501E-3</v>
      </c>
      <c r="M6" s="1"/>
      <c r="N6" s="1">
        <v>2.4871458249244567</v>
      </c>
      <c r="O6" s="1">
        <v>1.3497631704805109</v>
      </c>
      <c r="P6" s="1">
        <v>0.58466423064541972</v>
      </c>
      <c r="Q6" s="1"/>
      <c r="R6" s="1">
        <v>-5.6364187183216251E-2</v>
      </c>
      <c r="S6" s="1">
        <v>2.6574556529478623E-2</v>
      </c>
      <c r="T6" s="1">
        <v>1.6280936364965005E-2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x14ac:dyDescent="0.25">
      <c r="A7" t="s">
        <v>19</v>
      </c>
      <c r="B7" t="s">
        <v>28</v>
      </c>
      <c r="C7" t="s">
        <v>34</v>
      </c>
      <c r="E7" s="1"/>
      <c r="F7" s="1">
        <v>-8.5087062694474636</v>
      </c>
      <c r="G7" s="1">
        <v>-8.3343630525653065</v>
      </c>
      <c r="H7" s="1">
        <v>-3.29487562933432</v>
      </c>
      <c r="I7" s="1"/>
      <c r="J7" s="1">
        <v>-2.0448433499358062E-3</v>
      </c>
      <c r="K7" s="1">
        <v>-4.9322683150237719E-3</v>
      </c>
      <c r="L7" s="1">
        <v>1.0757869910236755E-3</v>
      </c>
      <c r="M7" s="1"/>
      <c r="N7" s="1">
        <v>1.8697916591977148</v>
      </c>
      <c r="O7" s="1">
        <v>2.1813606916640973</v>
      </c>
      <c r="P7" s="1">
        <v>0.73510001750266052</v>
      </c>
      <c r="Q7" s="1"/>
      <c r="R7" s="1">
        <v>7.6190820501364914E-2</v>
      </c>
      <c r="S7" s="1">
        <v>0.64187835807537608</v>
      </c>
      <c r="T7" s="1">
        <v>-4.8905020170982971E-2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x14ac:dyDescent="0.25">
      <c r="A8" t="s">
        <v>20</v>
      </c>
      <c r="C8" t="s">
        <v>53</v>
      </c>
      <c r="E8" s="1"/>
      <c r="F8" s="1">
        <v>-3.4446307841323125</v>
      </c>
      <c r="G8" s="1"/>
      <c r="H8" s="1">
        <v>-4.9871171527864639</v>
      </c>
      <c r="I8" s="1"/>
      <c r="J8" s="1">
        <v>5.7636538972256446E-4</v>
      </c>
      <c r="K8" s="1"/>
      <c r="L8" s="1">
        <v>-1.0677650678041545E-2</v>
      </c>
      <c r="M8" s="1"/>
      <c r="N8" s="1">
        <v>0.82503599276984196</v>
      </c>
      <c r="O8" s="1"/>
      <c r="P8" s="1">
        <v>1.9955500635499943</v>
      </c>
      <c r="Q8" s="1"/>
      <c r="R8" s="1">
        <v>-4.4976388270452999E-2</v>
      </c>
      <c r="S8" s="1"/>
      <c r="T8" s="1">
        <v>0.27727637809901279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3601-ACBB-4BB8-BA27-3FD717A29F62}">
  <dimension ref="A1:T23"/>
  <sheetViews>
    <sheetView workbookViewId="0">
      <selection activeCell="P17" sqref="P17"/>
    </sheetView>
  </sheetViews>
  <sheetFormatPr defaultRowHeight="15" x14ac:dyDescent="0.25"/>
  <sheetData>
    <row r="1" spans="1:20" x14ac:dyDescent="0.25">
      <c r="A1" s="8" t="s">
        <v>0</v>
      </c>
      <c r="B1" s="8" t="s">
        <v>64</v>
      </c>
      <c r="C1" s="8" t="s">
        <v>65</v>
      </c>
      <c r="F1" s="29" t="s">
        <v>107</v>
      </c>
      <c r="G1" s="29"/>
      <c r="H1" s="29"/>
      <c r="I1" s="29"/>
      <c r="J1" s="30" t="s">
        <v>119</v>
      </c>
      <c r="K1" s="30"/>
      <c r="L1" s="30"/>
      <c r="M1" s="30"/>
      <c r="N1" s="31" t="s">
        <v>109</v>
      </c>
      <c r="O1" s="31"/>
      <c r="P1" s="31"/>
      <c r="Q1" s="31"/>
      <c r="R1" s="30" t="s">
        <v>111</v>
      </c>
    </row>
    <row r="2" spans="1:20" x14ac:dyDescent="0.25">
      <c r="A2" t="s">
        <v>14</v>
      </c>
      <c r="B2" t="s">
        <v>23</v>
      </c>
      <c r="C2" t="s">
        <v>30</v>
      </c>
      <c r="F2" s="28">
        <v>-6.2048817687723146</v>
      </c>
      <c r="G2" s="28">
        <v>-8.912362603401295</v>
      </c>
      <c r="H2" s="28">
        <v>-1.036593875734402</v>
      </c>
      <c r="I2" s="28"/>
      <c r="J2" s="28">
        <v>6.9804745336937554E-3</v>
      </c>
      <c r="K2" s="28">
        <v>-4.7981615670561386E-3</v>
      </c>
      <c r="L2" s="28">
        <v>-1.0305095787720603E-2</v>
      </c>
      <c r="M2" s="28"/>
      <c r="N2" s="28">
        <v>1.9527182254625965</v>
      </c>
      <c r="O2" s="28">
        <v>2.0850075149736096</v>
      </c>
      <c r="P2" s="28">
        <v>0.70592246752293331</v>
      </c>
      <c r="Q2" s="28"/>
      <c r="R2" s="28">
        <v>-3.1216070584304527E-2</v>
      </c>
      <c r="S2" s="28">
        <v>0.97201157408147076</v>
      </c>
      <c r="T2" s="28">
        <v>5.3656869995954469E-3</v>
      </c>
    </row>
    <row r="3" spans="1:20" x14ac:dyDescent="0.25">
      <c r="A3" t="s">
        <v>15</v>
      </c>
      <c r="B3" t="s">
        <v>24</v>
      </c>
      <c r="C3" t="s">
        <v>31</v>
      </c>
      <c r="F3" s="28">
        <v>-11.278468971589964</v>
      </c>
      <c r="G3" s="28">
        <v>-4.8933777849977727</v>
      </c>
      <c r="H3" s="28">
        <v>-1.9614486292749114</v>
      </c>
      <c r="I3" s="28"/>
      <c r="J3" s="28">
        <v>-1.3547722156547226E-2</v>
      </c>
      <c r="K3" s="28">
        <v>-1.874814179712142E-2</v>
      </c>
      <c r="L3" s="28">
        <v>-2.6406209586462295E-2</v>
      </c>
      <c r="M3" s="28"/>
      <c r="N3" s="28">
        <v>1.0284550826636052</v>
      </c>
      <c r="O3" s="28">
        <v>1.9888945168725543</v>
      </c>
      <c r="P3" s="28">
        <v>0.73822861576838161</v>
      </c>
      <c r="Q3" s="28"/>
      <c r="R3" s="28">
        <v>0.10720168165560312</v>
      </c>
      <c r="S3" s="28">
        <v>-3.8961274508197329E-2</v>
      </c>
      <c r="T3" s="28">
        <v>-7.9513992823182361E-2</v>
      </c>
    </row>
    <row r="4" spans="1:20" x14ac:dyDescent="0.25">
      <c r="A4" t="s">
        <v>16</v>
      </c>
      <c r="B4" t="s">
        <v>25</v>
      </c>
      <c r="C4" t="s">
        <v>32</v>
      </c>
      <c r="F4" s="28">
        <v>-6.7281498839331428</v>
      </c>
      <c r="G4" s="28">
        <v>-5.1146162932945884</v>
      </c>
      <c r="H4" s="28">
        <v>6.5752489897650497</v>
      </c>
      <c r="I4" s="28"/>
      <c r="J4" s="28">
        <v>-5.6557927147138989E-2</v>
      </c>
      <c r="K4" s="28">
        <v>3.2598923408569441E-3</v>
      </c>
      <c r="L4" s="28">
        <v>1.082226694194892E-2</v>
      </c>
      <c r="M4" s="28"/>
      <c r="N4" s="28">
        <v>1.7918784020072325</v>
      </c>
      <c r="O4" s="28">
        <v>1.6038134064389271</v>
      </c>
      <c r="P4" s="28">
        <v>-1.1593469904071287</v>
      </c>
      <c r="Q4" s="28"/>
      <c r="R4" s="28">
        <v>5.2500741878515594E-3</v>
      </c>
      <c r="S4" s="28">
        <v>3.4927449031588523E-2</v>
      </c>
      <c r="T4" s="28">
        <v>0.11160138338171317</v>
      </c>
    </row>
    <row r="5" spans="1:20" x14ac:dyDescent="0.25">
      <c r="A5" t="s">
        <v>17</v>
      </c>
      <c r="B5" t="s">
        <v>26</v>
      </c>
      <c r="C5" t="s">
        <v>33</v>
      </c>
      <c r="F5" s="28">
        <v>-3.3855070610019729</v>
      </c>
      <c r="G5" s="28">
        <v>-2.933923647078156</v>
      </c>
      <c r="H5" s="28">
        <v>-1.2677714973106209</v>
      </c>
      <c r="I5" s="28"/>
      <c r="J5" s="28">
        <v>-8.8946067346889635E-3</v>
      </c>
      <c r="K5" s="28">
        <v>1.3093882277548667E-2</v>
      </c>
      <c r="L5" s="28">
        <v>-4.5376205219326083E-3</v>
      </c>
      <c r="M5" s="28"/>
      <c r="N5" s="28">
        <v>1.8140582155784299</v>
      </c>
      <c r="O5" s="28">
        <v>1.6149040710482685</v>
      </c>
      <c r="P5" s="28">
        <v>1.4495518683844095</v>
      </c>
      <c r="Q5" s="28"/>
      <c r="R5" s="28">
        <v>3.8869995340100882E-2</v>
      </c>
      <c r="S5" s="28">
        <v>2.7913664441570969E-2</v>
      </c>
      <c r="T5" s="28">
        <v>0.10630366879653465</v>
      </c>
    </row>
    <row r="6" spans="1:20" x14ac:dyDescent="0.25">
      <c r="A6" t="s">
        <v>18</v>
      </c>
      <c r="B6" t="s">
        <v>27</v>
      </c>
      <c r="C6" t="s">
        <v>29</v>
      </c>
      <c r="F6" s="28">
        <v>-2.8330694896842923</v>
      </c>
      <c r="G6" s="28">
        <v>-5.7726403388701009</v>
      </c>
      <c r="H6" s="28">
        <v>-2.7658436977802543</v>
      </c>
      <c r="I6" s="28"/>
      <c r="J6" s="28">
        <v>-1.7876502542093442E-2</v>
      </c>
      <c r="K6" s="28">
        <v>-3.8245896821234034E-2</v>
      </c>
      <c r="L6" s="28">
        <v>-2.4537419281157671E-2</v>
      </c>
      <c r="M6" s="28"/>
      <c r="N6" s="28">
        <v>2.1872785151042957</v>
      </c>
      <c r="O6" s="28">
        <v>1.6956600418020427</v>
      </c>
      <c r="P6" s="28">
        <v>0.4827306562983783</v>
      </c>
      <c r="Q6" s="28"/>
      <c r="R6" s="28">
        <v>2.6250528973506736E-2</v>
      </c>
      <c r="S6" s="28">
        <v>2.9340709976997306E-2</v>
      </c>
      <c r="T6" s="28">
        <v>1.4684339779180828E-3</v>
      </c>
    </row>
    <row r="7" spans="1:20" x14ac:dyDescent="0.25">
      <c r="A7" t="s">
        <v>19</v>
      </c>
      <c r="B7" t="s">
        <v>28</v>
      </c>
      <c r="C7" t="s">
        <v>34</v>
      </c>
      <c r="F7" s="28">
        <v>-5.5284146114742496</v>
      </c>
      <c r="G7" s="28">
        <v>-5.4029186717104913</v>
      </c>
      <c r="H7" s="28">
        <v>-1.0511658381881894</v>
      </c>
      <c r="I7" s="28"/>
      <c r="J7" s="28">
        <v>-2.2345627890731062E-2</v>
      </c>
      <c r="K7" s="28">
        <v>-1.7906375966075156E-2</v>
      </c>
      <c r="L7" s="28">
        <v>-2.6188946122248586E-3</v>
      </c>
      <c r="M7" s="28"/>
      <c r="N7" s="28">
        <v>2.1114035543410159</v>
      </c>
      <c r="O7" s="28">
        <v>2.3272831894095014</v>
      </c>
      <c r="P7" s="28">
        <v>0.54440997903850152</v>
      </c>
      <c r="Q7" s="28"/>
      <c r="R7" s="28">
        <v>7.0556642113032447E-2</v>
      </c>
      <c r="S7" s="28">
        <v>0.65276144573346129</v>
      </c>
      <c r="T7" s="28">
        <v>-5.730618258534536E-2</v>
      </c>
    </row>
    <row r="8" spans="1:20" x14ac:dyDescent="0.25">
      <c r="A8" t="s">
        <v>20</v>
      </c>
      <c r="C8" t="s">
        <v>53</v>
      </c>
      <c r="F8" s="28">
        <v>-3.9713546549225152</v>
      </c>
      <c r="G8" s="28"/>
      <c r="H8" s="28">
        <v>-7.2425764621190094</v>
      </c>
      <c r="I8" s="28"/>
      <c r="J8" s="28">
        <v>-5.5129379852436817E-3</v>
      </c>
      <c r="K8" s="28"/>
      <c r="L8" s="28">
        <v>-4.8248348856985125E-2</v>
      </c>
      <c r="M8" s="28"/>
      <c r="N8" s="28">
        <v>1.3784960451778618</v>
      </c>
      <c r="O8" s="28"/>
      <c r="P8" s="28">
        <v>1.9818027155479456</v>
      </c>
      <c r="Q8" s="28"/>
      <c r="R8" s="28">
        <v>0.32296124131399073</v>
      </c>
      <c r="S8" s="28"/>
      <c r="T8" s="28">
        <v>0.27701942884210501</v>
      </c>
    </row>
    <row r="9" spans="1:20" x14ac:dyDescent="0.25"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I16" s="28"/>
      <c r="J16" s="28"/>
      <c r="M16" s="28"/>
      <c r="N16" s="28"/>
      <c r="Q16" s="28"/>
      <c r="R16" s="28"/>
    </row>
    <row r="17" spans="9:18" x14ac:dyDescent="0.25">
      <c r="I17" s="28"/>
      <c r="J17" s="28"/>
      <c r="M17" s="28"/>
      <c r="N17" s="28"/>
      <c r="Q17" s="28"/>
      <c r="R17" s="28"/>
    </row>
    <row r="18" spans="9:18" x14ac:dyDescent="0.25">
      <c r="I18" s="28"/>
      <c r="J18" s="28"/>
      <c r="M18" s="28"/>
      <c r="N18" s="28"/>
      <c r="Q18" s="28"/>
      <c r="R18" s="28"/>
    </row>
    <row r="19" spans="9:18" x14ac:dyDescent="0.25">
      <c r="I19" s="28"/>
      <c r="J19" s="28"/>
      <c r="M19" s="28"/>
      <c r="N19" s="28"/>
      <c r="Q19" s="28"/>
      <c r="R19" s="28"/>
    </row>
    <row r="20" spans="9:18" x14ac:dyDescent="0.25">
      <c r="I20" s="28"/>
      <c r="J20" s="28"/>
      <c r="M20" s="28"/>
      <c r="N20" s="28"/>
      <c r="Q20" s="28"/>
      <c r="R20" s="28"/>
    </row>
    <row r="21" spans="9:18" x14ac:dyDescent="0.25">
      <c r="I21" s="28"/>
      <c r="J21" s="28"/>
      <c r="M21" s="28"/>
      <c r="N21" s="28"/>
      <c r="Q21" s="28"/>
      <c r="R21" s="28"/>
    </row>
    <row r="22" spans="9:18" x14ac:dyDescent="0.25">
      <c r="I22" s="28"/>
      <c r="J22" s="28"/>
      <c r="M22" s="28"/>
      <c r="N22" s="28"/>
      <c r="Q22" s="28"/>
      <c r="R22" s="28"/>
    </row>
    <row r="23" spans="9:18" x14ac:dyDescent="0.25">
      <c r="I23" s="28"/>
      <c r="J23" s="28"/>
      <c r="M23" s="28"/>
      <c r="N23" s="28"/>
      <c r="Q23" s="28"/>
      <c r="R23" s="28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880D-47A8-41DD-9251-30E011D1F715}">
  <dimension ref="A1:T23"/>
  <sheetViews>
    <sheetView workbookViewId="0">
      <selection activeCell="Q19" sqref="Q19"/>
    </sheetView>
  </sheetViews>
  <sheetFormatPr defaultRowHeight="15" x14ac:dyDescent="0.25"/>
  <sheetData>
    <row r="1" spans="1:20" x14ac:dyDescent="0.25">
      <c r="F1" s="29" t="s">
        <v>107</v>
      </c>
      <c r="G1" s="29"/>
      <c r="H1" s="29"/>
      <c r="I1" s="29"/>
      <c r="J1" s="30" t="s">
        <v>119</v>
      </c>
      <c r="K1" s="30"/>
      <c r="L1" s="30"/>
      <c r="M1" s="30"/>
      <c r="N1" s="31" t="s">
        <v>109</v>
      </c>
      <c r="O1" s="31"/>
      <c r="P1" s="31"/>
      <c r="Q1" s="31"/>
      <c r="R1" s="30" t="s">
        <v>111</v>
      </c>
    </row>
    <row r="2" spans="1:20" x14ac:dyDescent="0.25">
      <c r="A2" s="8" t="s">
        <v>0</v>
      </c>
      <c r="B2" s="8" t="s">
        <v>64</v>
      </c>
      <c r="C2" s="8" t="s">
        <v>65</v>
      </c>
      <c r="F2" s="28">
        <v>-5.7267183119623368</v>
      </c>
      <c r="G2" s="28">
        <v>-2.2854628760880376</v>
      </c>
      <c r="H2" s="28">
        <v>-1.1194451636206393</v>
      </c>
      <c r="I2" s="28"/>
      <c r="J2" s="28">
        <v>7.127970411240434E-3</v>
      </c>
      <c r="K2" s="28">
        <v>-0.14181323732317164</v>
      </c>
      <c r="L2" s="28">
        <v>-4.4398729088083724E-3</v>
      </c>
      <c r="M2" s="28"/>
      <c r="N2" s="28">
        <v>2.071178661267743</v>
      </c>
      <c r="O2" s="28">
        <v>2.2202298225309538</v>
      </c>
      <c r="P2" s="28">
        <v>0.60661075700050904</v>
      </c>
      <c r="Q2" s="28"/>
      <c r="R2" s="28">
        <v>-1.8335702949392997E-2</v>
      </c>
      <c r="S2" s="28">
        <v>0.23164064020391537</v>
      </c>
      <c r="T2" s="28">
        <v>-3.6815966461374141E-3</v>
      </c>
    </row>
    <row r="3" spans="1:20" x14ac:dyDescent="0.25">
      <c r="A3" t="s">
        <v>14</v>
      </c>
      <c r="B3" t="s">
        <v>23</v>
      </c>
      <c r="C3" t="s">
        <v>30</v>
      </c>
      <c r="F3" s="28">
        <v>-6.8433383612312531</v>
      </c>
      <c r="G3" s="28">
        <v>-3.5899518909990111</v>
      </c>
      <c r="H3" s="28">
        <v>-2.4592338642827443</v>
      </c>
      <c r="I3" s="28"/>
      <c r="J3" s="28">
        <v>-1.4228023246294652E-2</v>
      </c>
      <c r="K3" s="28">
        <v>-7.0350769030270554E-3</v>
      </c>
      <c r="L3" s="28">
        <v>-4.6771483916344158E-3</v>
      </c>
      <c r="M3" s="28"/>
      <c r="N3" s="28">
        <v>1.7648405236692117</v>
      </c>
      <c r="O3" s="28">
        <v>2.0349714232221099</v>
      </c>
      <c r="P3" s="28">
        <v>0.66883020028838547</v>
      </c>
      <c r="Q3" s="28"/>
      <c r="R3" s="28">
        <v>0.26121799659916223</v>
      </c>
      <c r="S3" s="28">
        <v>2.1104213115995162E-2</v>
      </c>
      <c r="T3" s="28">
        <v>0.16149351073539009</v>
      </c>
    </row>
    <row r="4" spans="1:20" x14ac:dyDescent="0.25">
      <c r="A4" t="s">
        <v>15</v>
      </c>
      <c r="B4" t="s">
        <v>24</v>
      </c>
      <c r="C4" t="s">
        <v>31</v>
      </c>
      <c r="F4" s="28">
        <v>-6.1359636122000616</v>
      </c>
      <c r="G4" s="28">
        <v>-3.5986437640344215</v>
      </c>
      <c r="H4" s="28">
        <v>2.5019110175505404</v>
      </c>
      <c r="I4" s="28"/>
      <c r="J4" s="28">
        <v>-2.0917195926992729E-2</v>
      </c>
      <c r="K4" s="28">
        <v>2.697929308730122E-2</v>
      </c>
      <c r="L4" s="28">
        <v>3.3859000246636385E-2</v>
      </c>
      <c r="M4" s="28"/>
      <c r="N4" s="28">
        <v>1.7658363612079828</v>
      </c>
      <c r="O4" s="28">
        <v>0.99232278860664136</v>
      </c>
      <c r="P4" s="28">
        <v>-0.3607061122449341</v>
      </c>
      <c r="Q4" s="28"/>
      <c r="R4" s="28">
        <v>3.3051942993996155E-4</v>
      </c>
      <c r="S4" s="28">
        <v>-2.0104230488713546E-2</v>
      </c>
      <c r="T4" s="28">
        <v>3.8195909046139752E-2</v>
      </c>
    </row>
    <row r="5" spans="1:20" x14ac:dyDescent="0.25">
      <c r="A5" t="s">
        <v>16</v>
      </c>
      <c r="B5" t="s">
        <v>25</v>
      </c>
      <c r="C5" t="s">
        <v>32</v>
      </c>
      <c r="F5" s="28">
        <v>-4.11705846383152</v>
      </c>
      <c r="G5" s="28">
        <v>-4.7038741455837405</v>
      </c>
      <c r="H5" s="28">
        <v>-2.1706238383408483</v>
      </c>
      <c r="I5" s="28"/>
      <c r="J5" s="28">
        <v>-3.4715248305523523E-3</v>
      </c>
      <c r="K5" s="28">
        <v>-1.2137544954782992E-2</v>
      </c>
      <c r="L5" s="28">
        <v>-7.8619386150004817E-3</v>
      </c>
      <c r="M5" s="28"/>
      <c r="N5" s="28">
        <v>1.5447211302550978</v>
      </c>
      <c r="O5" s="28">
        <v>1.7271116005090226</v>
      </c>
      <c r="P5" s="28">
        <v>2.0742102156551714</v>
      </c>
      <c r="Q5" s="28"/>
      <c r="R5" s="28">
        <v>2.5956924027777394E-2</v>
      </c>
      <c r="S5" s="28">
        <v>-1.1912068942993272E-2</v>
      </c>
      <c r="T5" s="28">
        <v>7.1168634994874316E-2</v>
      </c>
    </row>
    <row r="6" spans="1:20" x14ac:dyDescent="0.25">
      <c r="A6" t="s">
        <v>17</v>
      </c>
      <c r="B6" t="s">
        <v>26</v>
      </c>
      <c r="C6" t="s">
        <v>33</v>
      </c>
      <c r="F6" s="28">
        <v>-2.8961829097338385</v>
      </c>
      <c r="G6" s="28">
        <v>-5.2336426012724804</v>
      </c>
      <c r="H6" s="28">
        <v>-2.1356248560708471</v>
      </c>
      <c r="I6" s="28"/>
      <c r="J6" s="28">
        <v>-1.3493617935605466E-2</v>
      </c>
      <c r="K6" s="28">
        <v>-6.2397793963233722E-2</v>
      </c>
      <c r="L6" s="28">
        <v>-2.1443527045644194E-2</v>
      </c>
      <c r="M6" s="28"/>
      <c r="N6" s="28">
        <v>2.4766186280275364</v>
      </c>
      <c r="O6" s="28">
        <v>1.4765609286556529</v>
      </c>
      <c r="P6" s="28">
        <v>0.49541494598346952</v>
      </c>
      <c r="Q6" s="28"/>
      <c r="R6" s="28">
        <v>3.2008710996840349E-2</v>
      </c>
      <c r="S6" s="28">
        <v>-1.4844335629693705E-2</v>
      </c>
      <c r="T6" s="28">
        <v>7.9941388188543155E-3</v>
      </c>
    </row>
    <row r="7" spans="1:20" x14ac:dyDescent="0.25">
      <c r="A7" t="s">
        <v>18</v>
      </c>
      <c r="B7" t="s">
        <v>27</v>
      </c>
      <c r="C7" t="s">
        <v>29</v>
      </c>
      <c r="F7" s="28">
        <v>-4.6758456091730629</v>
      </c>
      <c r="G7" s="28">
        <v>-5.6768994470553356</v>
      </c>
      <c r="H7" s="28">
        <v>-0.83485893196814065</v>
      </c>
      <c r="I7" s="28"/>
      <c r="J7" s="28">
        <v>-1.1396276512376057E-2</v>
      </c>
      <c r="K7" s="28">
        <v>-4.7162065409091618E-2</v>
      </c>
      <c r="L7" s="28">
        <v>-2.9669300154451636E-4</v>
      </c>
      <c r="M7" s="28"/>
      <c r="N7" s="28">
        <v>2.2762769006769967</v>
      </c>
      <c r="O7" s="28">
        <v>2.59895508238121</v>
      </c>
      <c r="P7" s="28">
        <v>0.50393628101026344</v>
      </c>
      <c r="Q7" s="28"/>
      <c r="R7" s="28">
        <v>6.3707958570086667E-2</v>
      </c>
      <c r="S7" s="28">
        <v>-0.56991082483891997</v>
      </c>
      <c r="T7" s="28">
        <v>-7.9891393334936431E-2</v>
      </c>
    </row>
    <row r="8" spans="1:20" x14ac:dyDescent="0.25">
      <c r="A8" t="s">
        <v>19</v>
      </c>
      <c r="B8" t="s">
        <v>28</v>
      </c>
      <c r="C8" t="s">
        <v>34</v>
      </c>
      <c r="F8" s="28">
        <v>-1.9970526813247766</v>
      </c>
      <c r="G8" s="28"/>
      <c r="H8" s="28">
        <v>-6.7264504333404647</v>
      </c>
      <c r="I8" s="28"/>
      <c r="J8" s="28">
        <v>-2.7910248215735011E-3</v>
      </c>
      <c r="K8" s="28"/>
      <c r="L8" s="28">
        <v>4.6137185204840522E-4</v>
      </c>
      <c r="M8" s="28"/>
      <c r="N8" s="28">
        <v>1.3595217536913657</v>
      </c>
      <c r="O8" s="28"/>
      <c r="P8" s="28">
        <v>2.093572806143793</v>
      </c>
      <c r="Q8" s="28"/>
      <c r="R8" s="28">
        <v>-0.14285710185090109</v>
      </c>
      <c r="S8" s="28"/>
      <c r="T8" s="28">
        <v>0.36053846073745405</v>
      </c>
    </row>
    <row r="9" spans="1:20" x14ac:dyDescent="0.25">
      <c r="A9" t="s">
        <v>20</v>
      </c>
      <c r="C9" t="s">
        <v>53</v>
      </c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I16" s="28"/>
      <c r="J16" s="28"/>
      <c r="M16" s="28"/>
      <c r="N16" s="28"/>
      <c r="Q16" s="28"/>
      <c r="R16" s="28"/>
    </row>
    <row r="17" spans="9:18" x14ac:dyDescent="0.25">
      <c r="I17" s="28"/>
      <c r="J17" s="28"/>
      <c r="M17" s="28"/>
      <c r="N17" s="28"/>
      <c r="Q17" s="28"/>
      <c r="R17" s="28"/>
    </row>
    <row r="18" spans="9:18" x14ac:dyDescent="0.25">
      <c r="I18" s="28"/>
      <c r="J18" s="28"/>
      <c r="M18" s="28"/>
      <c r="N18" s="28"/>
      <c r="Q18" s="28"/>
      <c r="R18" s="28"/>
    </row>
    <row r="19" spans="9:18" x14ac:dyDescent="0.25">
      <c r="I19" s="28"/>
      <c r="J19" s="28"/>
      <c r="M19" s="28"/>
      <c r="N19" s="28"/>
      <c r="Q19" s="28"/>
      <c r="R19" s="28"/>
    </row>
    <row r="20" spans="9:18" x14ac:dyDescent="0.25">
      <c r="I20" s="28"/>
      <c r="J20" s="28"/>
      <c r="M20" s="28"/>
      <c r="N20" s="28"/>
      <c r="Q20" s="28"/>
      <c r="R20" s="28"/>
    </row>
    <row r="21" spans="9:18" x14ac:dyDescent="0.25">
      <c r="I21" s="28"/>
      <c r="J21" s="28"/>
      <c r="M21" s="28"/>
      <c r="N21" s="28"/>
      <c r="Q21" s="28"/>
      <c r="R21" s="28"/>
    </row>
    <row r="22" spans="9:18" x14ac:dyDescent="0.25">
      <c r="I22" s="28"/>
      <c r="J22" s="28"/>
      <c r="M22" s="28"/>
      <c r="N22" s="28"/>
      <c r="Q22" s="28"/>
      <c r="R22" s="28"/>
    </row>
    <row r="23" spans="9:18" x14ac:dyDescent="0.25">
      <c r="I23" s="28"/>
      <c r="J23" s="28"/>
      <c r="M23" s="28"/>
      <c r="N23" s="28"/>
      <c r="Q23" s="28"/>
      <c r="R23" s="2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3796-DB46-4D88-B7E5-730DE8295E20}">
  <dimension ref="A1:T8"/>
  <sheetViews>
    <sheetView workbookViewId="0">
      <selection activeCell="R39" sqref="R39"/>
    </sheetView>
  </sheetViews>
  <sheetFormatPr defaultRowHeight="15" x14ac:dyDescent="0.25"/>
  <sheetData>
    <row r="1" spans="1:20" x14ac:dyDescent="0.25">
      <c r="A1" s="8" t="s">
        <v>0</v>
      </c>
      <c r="B1" s="8" t="s">
        <v>64</v>
      </c>
      <c r="C1" s="8" t="s">
        <v>65</v>
      </c>
      <c r="D1" s="8"/>
      <c r="F1" s="1" t="s">
        <v>114</v>
      </c>
      <c r="G1" s="1"/>
      <c r="H1" s="1"/>
      <c r="I1" s="1"/>
      <c r="J1" s="1" t="s">
        <v>115</v>
      </c>
      <c r="K1" s="1"/>
      <c r="L1" s="1"/>
      <c r="M1" s="1"/>
      <c r="N1" s="1" t="s">
        <v>116</v>
      </c>
      <c r="O1" s="1"/>
      <c r="P1" s="1"/>
      <c r="Q1" s="1"/>
      <c r="R1" s="1" t="s">
        <v>117</v>
      </c>
      <c r="S1" s="1"/>
      <c r="T1" s="1"/>
    </row>
    <row r="2" spans="1:20" x14ac:dyDescent="0.25">
      <c r="A2" t="s">
        <v>14</v>
      </c>
      <c r="B2" t="s">
        <v>23</v>
      </c>
      <c r="C2" t="s">
        <v>30</v>
      </c>
      <c r="F2" s="1">
        <v>-0.81565337936409388</v>
      </c>
      <c r="G2" s="1">
        <v>3.6869342381515153</v>
      </c>
      <c r="H2" s="1">
        <v>1.7601364582673062</v>
      </c>
      <c r="I2" s="1"/>
      <c r="J2" s="1">
        <v>1.4708421370897336E-2</v>
      </c>
      <c r="K2" s="1">
        <v>1.1679797345476937</v>
      </c>
      <c r="L2" s="1">
        <v>0.17409185798809662</v>
      </c>
      <c r="M2" s="1"/>
      <c r="N2" s="1">
        <v>-0.16166424231657453</v>
      </c>
      <c r="O2" s="1">
        <v>1.0543767951309468</v>
      </c>
      <c r="P2" s="1">
        <v>0.36737767524812204</v>
      </c>
      <c r="Q2" s="1"/>
      <c r="R2" s="1">
        <v>-1.3592861840379773</v>
      </c>
      <c r="S2" s="1">
        <v>5.3729831872940048</v>
      </c>
      <c r="T2" s="1">
        <v>1.1399167010888593</v>
      </c>
    </row>
    <row r="3" spans="1:20" x14ac:dyDescent="0.25">
      <c r="A3" t="s">
        <v>15</v>
      </c>
      <c r="B3" t="s">
        <v>24</v>
      </c>
      <c r="C3" t="s">
        <v>31</v>
      </c>
      <c r="F3" s="1">
        <v>-10.262168835661873</v>
      </c>
      <c r="G3" s="1">
        <v>-0.68959835037807826</v>
      </c>
      <c r="H3" s="1">
        <v>0.82239173535862076</v>
      </c>
      <c r="I3" s="1"/>
      <c r="J3" s="1">
        <v>-2.7251928761617583E-2</v>
      </c>
      <c r="K3" s="1">
        <v>5.1352759408292439E-2</v>
      </c>
      <c r="L3" s="1">
        <v>1.5335344471390776E-2</v>
      </c>
      <c r="M3" s="1"/>
      <c r="N3" s="1">
        <v>-0.77495379049260738</v>
      </c>
      <c r="O3" s="1">
        <v>-0.64094885102442467</v>
      </c>
      <c r="P3" s="1">
        <v>-0.2336367931359607</v>
      </c>
      <c r="Q3" s="1"/>
      <c r="R3" s="1">
        <v>-8.5626215189988724</v>
      </c>
      <c r="S3" s="1">
        <v>1.306415562707842</v>
      </c>
      <c r="T3" s="1">
        <v>1.7109078286383035</v>
      </c>
    </row>
    <row r="4" spans="1:20" x14ac:dyDescent="0.25">
      <c r="A4" t="s">
        <v>16</v>
      </c>
      <c r="B4" t="s">
        <v>25</v>
      </c>
      <c r="C4" t="s">
        <v>32</v>
      </c>
      <c r="F4" s="1">
        <v>-0.89189518239815091</v>
      </c>
      <c r="G4" s="1">
        <v>0.84708376290629439</v>
      </c>
      <c r="H4" s="1">
        <v>-4.9400800371885127</v>
      </c>
      <c r="I4" s="1"/>
      <c r="J4" s="1">
        <v>1.4243315261032197E-2</v>
      </c>
      <c r="K4" s="1">
        <v>8.6843136790109451E-2</v>
      </c>
      <c r="L4" s="1">
        <v>-0.40043707952721536</v>
      </c>
      <c r="M4" s="1"/>
      <c r="N4" s="1">
        <v>-2.2722732790917566</v>
      </c>
      <c r="O4" s="1">
        <v>-0.73194403544812447</v>
      </c>
      <c r="P4" s="1">
        <v>0.35187607802078286</v>
      </c>
      <c r="Q4" s="1"/>
      <c r="R4" s="1">
        <v>1.7332112336952812</v>
      </c>
      <c r="S4" s="1">
        <v>1.366495821373275</v>
      </c>
      <c r="T4" s="1">
        <v>-8.1591855312135522</v>
      </c>
    </row>
    <row r="5" spans="1:20" x14ac:dyDescent="0.25">
      <c r="A5" t="s">
        <v>17</v>
      </c>
      <c r="B5" t="s">
        <v>26</v>
      </c>
      <c r="C5" t="s">
        <v>33</v>
      </c>
      <c r="F5" s="1">
        <v>1.9703525496022105</v>
      </c>
      <c r="G5" s="1">
        <v>0.61484982396846855</v>
      </c>
      <c r="H5" s="1">
        <v>-1.7473390970257228</v>
      </c>
      <c r="I5" s="1"/>
      <c r="J5" s="1">
        <v>2.4946206256344815E-2</v>
      </c>
      <c r="K5" s="1">
        <v>7.8694383422021869E-2</v>
      </c>
      <c r="L5" s="1">
        <v>-0.7134910958729398</v>
      </c>
      <c r="M5" s="1"/>
      <c r="N5" s="1">
        <v>1.3467747458510166</v>
      </c>
      <c r="O5" s="1">
        <v>-0.75679182854265237</v>
      </c>
      <c r="P5" s="1">
        <v>-9.0925753111972138E-2</v>
      </c>
      <c r="Q5" s="1"/>
      <c r="R5" s="1">
        <v>2.2922851264493636</v>
      </c>
      <c r="S5" s="1">
        <v>-0.36002654742651918</v>
      </c>
      <c r="T5" s="1">
        <v>-7.8033116013675432</v>
      </c>
    </row>
    <row r="6" spans="1:20" x14ac:dyDescent="0.25">
      <c r="A6" t="s">
        <v>18</v>
      </c>
      <c r="B6" t="s">
        <v>27</v>
      </c>
      <c r="C6" t="s">
        <v>29</v>
      </c>
      <c r="F6" s="1">
        <v>2.8050521479223041</v>
      </c>
      <c r="G6" s="1">
        <v>-3.9861927928461022E-2</v>
      </c>
      <c r="H6" s="1">
        <v>1.1457630227651319</v>
      </c>
      <c r="I6" s="1"/>
      <c r="J6" s="1">
        <v>-8.947224126476945E-2</v>
      </c>
      <c r="K6" s="1">
        <v>5.6450483569870133E-2</v>
      </c>
      <c r="L6" s="1">
        <v>0.17795991655976195</v>
      </c>
      <c r="M6" s="1"/>
      <c r="N6" s="1">
        <v>0.89006311557847484</v>
      </c>
      <c r="O6" s="1">
        <v>-1.7187504448812299</v>
      </c>
      <c r="P6" s="1">
        <v>-0.1448306377328456</v>
      </c>
      <c r="Q6" s="1"/>
      <c r="R6" s="1">
        <v>3.0869192035696202</v>
      </c>
      <c r="S6" s="1">
        <v>-0.50810788483798108</v>
      </c>
      <c r="T6" s="1">
        <v>1.2355811675339616</v>
      </c>
    </row>
    <row r="7" spans="1:20" x14ac:dyDescent="0.25">
      <c r="A7" t="s">
        <v>19</v>
      </c>
      <c r="B7" t="s">
        <v>28</v>
      </c>
      <c r="C7" t="s">
        <v>34</v>
      </c>
      <c r="F7" s="1">
        <v>2.1783015723055952</v>
      </c>
      <c r="G7" s="1">
        <v>-4.5613275351606442</v>
      </c>
      <c r="H7" s="1">
        <v>0.40436323568601074</v>
      </c>
      <c r="I7" s="1"/>
      <c r="J7" s="1">
        <v>6.3884959596212473E-2</v>
      </c>
      <c r="K7" s="1">
        <v>-4.5589660060958555E-2</v>
      </c>
      <c r="L7" s="1">
        <v>4.9529157990795547E-2</v>
      </c>
      <c r="M7" s="1"/>
      <c r="N7" s="1">
        <v>-1.6203914723757544</v>
      </c>
      <c r="O7" s="1">
        <v>1.5063962298677596</v>
      </c>
      <c r="P7" s="1">
        <v>0.31718529313447347</v>
      </c>
      <c r="Q7" s="1"/>
      <c r="R7" s="1">
        <v>1.0075133919451964</v>
      </c>
      <c r="S7" s="1">
        <v>1.0255051107007542</v>
      </c>
      <c r="T7" s="1">
        <v>0.38046443058346024</v>
      </c>
    </row>
    <row r="8" spans="1:20" x14ac:dyDescent="0.25">
      <c r="A8" t="s">
        <v>20</v>
      </c>
      <c r="C8" t="s">
        <v>53</v>
      </c>
      <c r="F8" s="1">
        <v>0.29421560936330621</v>
      </c>
      <c r="G8" s="1"/>
      <c r="H8" s="1">
        <v>-0.85968206047606766</v>
      </c>
      <c r="I8" s="1"/>
      <c r="J8" s="1">
        <v>6.2035306488807734E-3</v>
      </c>
      <c r="K8" s="1"/>
      <c r="L8" s="1">
        <v>-2.4380792440679974E-2</v>
      </c>
      <c r="M8" s="1"/>
      <c r="N8" s="1">
        <v>-0.22128673070894239</v>
      </c>
      <c r="O8" s="1"/>
      <c r="P8" s="1">
        <v>4.3694697252153043</v>
      </c>
      <c r="Q8" s="1"/>
      <c r="R8" s="1">
        <v>-0.49420742270635043</v>
      </c>
      <c r="S8" s="1"/>
      <c r="T8" s="1">
        <v>1.7730039528192605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B471-52A8-4C81-93B7-D12BDED53FC5}">
  <dimension ref="A1:U23"/>
  <sheetViews>
    <sheetView workbookViewId="0">
      <selection activeCell="U32" sqref="U32"/>
    </sheetView>
  </sheetViews>
  <sheetFormatPr defaultRowHeight="15" x14ac:dyDescent="0.25"/>
  <sheetData>
    <row r="1" spans="1:20" x14ac:dyDescent="0.25">
      <c r="A1" s="8" t="s">
        <v>0</v>
      </c>
      <c r="B1" s="8" t="s">
        <v>64</v>
      </c>
      <c r="C1" s="8" t="s">
        <v>65</v>
      </c>
      <c r="F1" s="30" t="s">
        <v>114</v>
      </c>
      <c r="G1" s="30"/>
      <c r="H1" s="30"/>
      <c r="I1" s="30"/>
      <c r="J1" s="31" t="s">
        <v>115</v>
      </c>
      <c r="K1" s="31"/>
      <c r="L1" s="31"/>
      <c r="M1" s="31"/>
      <c r="N1" s="31" t="s">
        <v>116</v>
      </c>
      <c r="O1" s="31"/>
      <c r="P1" s="31"/>
      <c r="Q1" s="31"/>
      <c r="R1" s="32" t="s">
        <v>117</v>
      </c>
    </row>
    <row r="2" spans="1:20" x14ac:dyDescent="0.25">
      <c r="A2" t="s">
        <v>14</v>
      </c>
      <c r="B2" t="s">
        <v>23</v>
      </c>
      <c r="C2" t="s">
        <v>30</v>
      </c>
      <c r="F2" s="28">
        <v>7.5203960386746958E-3</v>
      </c>
      <c r="G2" s="28">
        <v>0.11831215885134251</v>
      </c>
      <c r="H2" s="28">
        <v>0.18892161656035228</v>
      </c>
      <c r="I2" s="28"/>
      <c r="J2" s="28">
        <v>9.2763179870328852E-3</v>
      </c>
      <c r="K2" s="28">
        <v>0.12614766739706576</v>
      </c>
      <c r="L2" s="28">
        <v>0.21480826030662967</v>
      </c>
      <c r="M2" s="28"/>
      <c r="N2" s="28">
        <v>-0.65935620512608628</v>
      </c>
      <c r="O2" s="28">
        <v>-0.72634951032041217</v>
      </c>
      <c r="P2" s="28">
        <v>0.17253333766465823</v>
      </c>
      <c r="Q2" s="28"/>
      <c r="R2" s="28">
        <v>-0.79093465791777506</v>
      </c>
      <c r="S2" s="28">
        <v>5.965894080074988</v>
      </c>
      <c r="T2" s="28">
        <v>1.5506166623304702</v>
      </c>
    </row>
    <row r="3" spans="1:20" x14ac:dyDescent="0.25">
      <c r="A3" t="s">
        <v>15</v>
      </c>
      <c r="B3" t="s">
        <v>24</v>
      </c>
      <c r="C3" t="s">
        <v>31</v>
      </c>
      <c r="F3" s="28">
        <v>-4.1017646545783979</v>
      </c>
      <c r="G3" s="28">
        <v>0.71989339371677918</v>
      </c>
      <c r="H3" s="28">
        <v>1.9144669599613826</v>
      </c>
      <c r="I3" s="28"/>
      <c r="J3" s="28">
        <v>2.4511358589858919E-2</v>
      </c>
      <c r="K3" s="28">
        <v>4.1386307259688657E-2</v>
      </c>
      <c r="L3" s="28">
        <v>6.2091442705124393E-2</v>
      </c>
      <c r="M3" s="28"/>
      <c r="N3" s="28">
        <v>-1.276442995834163</v>
      </c>
      <c r="O3" s="28">
        <v>-0.71659738321217437</v>
      </c>
      <c r="P3" s="28">
        <v>2.7692806137003208E-2</v>
      </c>
      <c r="Q3" s="28"/>
      <c r="R3" s="28">
        <v>-4.2102211396384481</v>
      </c>
      <c r="S3" s="28">
        <v>0.80077512630372805</v>
      </c>
      <c r="T3" s="28">
        <v>5.7046738036373927</v>
      </c>
    </row>
    <row r="4" spans="1:20" x14ac:dyDescent="0.25">
      <c r="A4" t="s">
        <v>16</v>
      </c>
      <c r="B4" t="s">
        <v>25</v>
      </c>
      <c r="C4" t="s">
        <v>32</v>
      </c>
      <c r="F4" s="28">
        <v>-0.49896663555078985</v>
      </c>
      <c r="G4" s="28">
        <v>0.51279560115159817</v>
      </c>
      <c r="H4" s="28">
        <v>-2.366862927769775</v>
      </c>
      <c r="I4" s="28"/>
      <c r="J4" s="28">
        <v>7.4585277202663999E-3</v>
      </c>
      <c r="K4" s="28">
        <v>9.9824440159903063E-2</v>
      </c>
      <c r="L4" s="28">
        <v>-0.1582081839485347</v>
      </c>
      <c r="M4" s="28"/>
      <c r="N4" s="28">
        <v>-0.98067939156283734</v>
      </c>
      <c r="O4" s="28">
        <v>-0.26507078612389773</v>
      </c>
      <c r="P4" s="28">
        <v>0.63533798588068657</v>
      </c>
      <c r="Q4" s="28"/>
      <c r="R4" s="28">
        <v>1.3294157234834185</v>
      </c>
      <c r="S4" s="28">
        <v>2.2244828652827024</v>
      </c>
      <c r="T4" s="28">
        <v>-6.0293212048586405E-2</v>
      </c>
    </row>
    <row r="5" spans="1:20" x14ac:dyDescent="0.25">
      <c r="A5" t="s">
        <v>17</v>
      </c>
      <c r="B5" t="s">
        <v>26</v>
      </c>
      <c r="C5" t="s">
        <v>33</v>
      </c>
      <c r="F5" s="28">
        <v>0.94242859594619199</v>
      </c>
      <c r="G5" s="28">
        <v>1.8342205032042822</v>
      </c>
      <c r="H5" s="28">
        <v>0.34261405804951195</v>
      </c>
      <c r="I5" s="28"/>
      <c r="J5" s="28">
        <v>1.8211573414717668E-2</v>
      </c>
      <c r="K5" s="28">
        <v>0.12422864372722897</v>
      </c>
      <c r="L5" s="28">
        <v>-3.9994628035901869E-2</v>
      </c>
      <c r="M5" s="28"/>
      <c r="N5" s="28">
        <v>0.6676956679763727</v>
      </c>
      <c r="O5" s="28">
        <v>-0.76269253922989522</v>
      </c>
      <c r="P5" s="28">
        <v>-0.45487828004494485</v>
      </c>
      <c r="Q5" s="28"/>
      <c r="R5" s="28">
        <v>0.24012427393344046</v>
      </c>
      <c r="S5" s="28">
        <v>3.1699879950044583</v>
      </c>
      <c r="T5" s="28">
        <v>-0.53796698721885949</v>
      </c>
    </row>
    <row r="6" spans="1:20" x14ac:dyDescent="0.25">
      <c r="A6" t="s">
        <v>18</v>
      </c>
      <c r="B6" t="s">
        <v>27</v>
      </c>
      <c r="C6" t="s">
        <v>29</v>
      </c>
      <c r="F6" s="28">
        <v>1.3994425363960079</v>
      </c>
      <c r="G6" s="28">
        <v>2.4500453368081549</v>
      </c>
      <c r="H6" s="28">
        <v>3.0687274054784452E-2</v>
      </c>
      <c r="I6" s="28"/>
      <c r="J6" s="28">
        <v>-6.2026998897239831E-2</v>
      </c>
      <c r="K6" s="28">
        <v>0.10132344643256674</v>
      </c>
      <c r="L6" s="28">
        <v>5.6377461597352943E-3</v>
      </c>
      <c r="M6" s="28"/>
      <c r="N6" s="28">
        <v>0.70497224898839506</v>
      </c>
      <c r="O6" s="28">
        <v>-0.45194583241142072</v>
      </c>
      <c r="P6" s="28">
        <v>-8.3235989614104305E-2</v>
      </c>
      <c r="Q6" s="28"/>
      <c r="R6" s="28">
        <v>0.21845089907915499</v>
      </c>
      <c r="S6" s="28">
        <v>1.0039858191212068</v>
      </c>
      <c r="T6" s="28">
        <v>-0.57494366518210294</v>
      </c>
    </row>
    <row r="7" spans="1:20" x14ac:dyDescent="0.25">
      <c r="A7" t="s">
        <v>19</v>
      </c>
      <c r="B7" t="s">
        <v>28</v>
      </c>
      <c r="C7" t="s">
        <v>34</v>
      </c>
      <c r="F7" s="28">
        <v>-8.0738888313588816E-2</v>
      </c>
      <c r="G7" s="28">
        <v>1.355213534272663</v>
      </c>
      <c r="H7" s="28">
        <v>0.34884653647946534</v>
      </c>
      <c r="I7" s="28"/>
      <c r="J7" s="28">
        <v>1.0936979060617719E-2</v>
      </c>
      <c r="K7" s="28">
        <v>2.5687187113554822E-2</v>
      </c>
      <c r="L7" s="28">
        <v>5.0699323871622244E-2</v>
      </c>
      <c r="M7" s="28"/>
      <c r="N7" s="28">
        <v>0.29309122938740662</v>
      </c>
      <c r="O7" s="28">
        <v>-1.6525025800578812</v>
      </c>
      <c r="P7" s="28">
        <v>-0.39779033836180411</v>
      </c>
      <c r="Q7" s="28"/>
      <c r="R7" s="28">
        <v>-1.2299157436141306</v>
      </c>
      <c r="S7" s="28">
        <v>0.49534984730130988</v>
      </c>
      <c r="T7" s="28">
        <v>1.4607194774722658</v>
      </c>
    </row>
    <row r="8" spans="1:20" x14ac:dyDescent="0.25">
      <c r="A8" t="s">
        <v>20</v>
      </c>
      <c r="C8" t="s">
        <v>53</v>
      </c>
      <c r="F8" s="28">
        <v>0.24219400184231696</v>
      </c>
      <c r="H8" s="28">
        <v>0.8661416503885474</v>
      </c>
      <c r="I8" s="28"/>
      <c r="J8" s="28">
        <v>5.6177296573881812E-2</v>
      </c>
      <c r="K8" s="28"/>
      <c r="L8" s="28">
        <v>0.18401593807447289</v>
      </c>
      <c r="M8" s="28"/>
      <c r="N8" s="28">
        <v>-0.33715539984773985</v>
      </c>
      <c r="O8" s="28"/>
      <c r="P8" s="28">
        <v>8.4101674003413899E-3</v>
      </c>
      <c r="Q8" s="28"/>
      <c r="R8" s="28">
        <v>0.19477355785698333</v>
      </c>
      <c r="S8" s="28"/>
      <c r="T8" s="28">
        <v>1.0578004729539092</v>
      </c>
    </row>
    <row r="9" spans="1:20" x14ac:dyDescent="0.25"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J16" s="28"/>
      <c r="M16" s="28"/>
      <c r="N16" s="28"/>
      <c r="Q16" s="28"/>
      <c r="R16" s="28"/>
    </row>
    <row r="17" spans="9:21" x14ac:dyDescent="0.25">
      <c r="I17" s="28"/>
      <c r="J17" s="28"/>
      <c r="M17" s="28"/>
      <c r="N17" s="28"/>
      <c r="Q17" s="28"/>
      <c r="R17" s="28"/>
      <c r="U17" s="1"/>
    </row>
    <row r="18" spans="9:21" x14ac:dyDescent="0.25">
      <c r="I18" s="28"/>
      <c r="J18" s="28"/>
      <c r="M18" s="28"/>
      <c r="N18" s="28"/>
      <c r="Q18" s="28"/>
      <c r="R18" s="28"/>
      <c r="U18" s="1"/>
    </row>
    <row r="19" spans="9:21" x14ac:dyDescent="0.25">
      <c r="I19" s="28"/>
      <c r="J19" s="28"/>
      <c r="M19" s="28"/>
      <c r="N19" s="28"/>
      <c r="Q19" s="28"/>
      <c r="R19" s="28"/>
      <c r="U19" s="1"/>
    </row>
    <row r="20" spans="9:21" x14ac:dyDescent="0.25">
      <c r="I20" s="28"/>
      <c r="J20" s="28"/>
      <c r="M20" s="28"/>
      <c r="N20" s="28"/>
      <c r="Q20" s="28"/>
      <c r="R20" s="28"/>
      <c r="U20" s="1"/>
    </row>
    <row r="21" spans="9:21" x14ac:dyDescent="0.25">
      <c r="I21" s="28"/>
      <c r="J21" s="28"/>
      <c r="M21" s="28"/>
      <c r="N21" s="28"/>
      <c r="Q21" s="28"/>
      <c r="R21" s="28"/>
      <c r="U21" s="1"/>
    </row>
    <row r="22" spans="9:21" x14ac:dyDescent="0.25">
      <c r="I22" s="28"/>
      <c r="J22" s="28"/>
      <c r="M22" s="28"/>
      <c r="N22" s="28"/>
      <c r="Q22" s="28"/>
      <c r="R22" s="28"/>
      <c r="U22" s="1"/>
    </row>
    <row r="23" spans="9:21" x14ac:dyDescent="0.25">
      <c r="I23" s="28"/>
      <c r="J23" s="28"/>
      <c r="M23" s="28"/>
      <c r="N23" s="28"/>
      <c r="Q23" s="28"/>
      <c r="R23" s="28"/>
      <c r="U23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3FA8-A150-4A68-B977-4DC7E93F4E9B}">
  <dimension ref="A1:T23"/>
  <sheetViews>
    <sheetView workbookViewId="0">
      <selection activeCell="N17" sqref="N17"/>
    </sheetView>
  </sheetViews>
  <sheetFormatPr defaultRowHeight="15" x14ac:dyDescent="0.25"/>
  <sheetData>
    <row r="1" spans="1:20" x14ac:dyDescent="0.25">
      <c r="F1" s="30" t="s">
        <v>114</v>
      </c>
      <c r="G1" s="30"/>
      <c r="H1" s="30"/>
      <c r="I1" s="30"/>
      <c r="J1" s="31" t="s">
        <v>115</v>
      </c>
      <c r="K1" s="31"/>
      <c r="L1" s="31"/>
      <c r="M1" s="31"/>
      <c r="N1" s="31" t="s">
        <v>116</v>
      </c>
      <c r="O1" s="31"/>
      <c r="P1" s="31"/>
      <c r="Q1" s="31"/>
      <c r="R1" s="32" t="s">
        <v>117</v>
      </c>
    </row>
    <row r="2" spans="1:20" x14ac:dyDescent="0.25">
      <c r="A2" s="8" t="s">
        <v>0</v>
      </c>
      <c r="B2" s="8" t="s">
        <v>64</v>
      </c>
      <c r="C2" s="8" t="s">
        <v>65</v>
      </c>
      <c r="F2" s="28">
        <v>1.8302503874467051</v>
      </c>
      <c r="G2" s="28">
        <v>1.8078520856885429</v>
      </c>
      <c r="H2" s="28">
        <v>0.72442526384414974</v>
      </c>
      <c r="I2" s="28"/>
      <c r="J2" s="28">
        <v>1.1287922757136064E-2</v>
      </c>
      <c r="K2" s="28">
        <v>-1.9428721310970093E-2</v>
      </c>
      <c r="L2" s="28">
        <v>7.9936291169068155E-2</v>
      </c>
      <c r="M2" s="28"/>
      <c r="N2" s="28">
        <v>-1.2113651399191734</v>
      </c>
      <c r="O2" s="28">
        <v>-0.32556975212098244</v>
      </c>
      <c r="P2" s="28">
        <v>0.17774247587335126</v>
      </c>
      <c r="Q2" s="28"/>
      <c r="R2" s="28">
        <v>2.1209637328275597</v>
      </c>
      <c r="S2" s="28">
        <v>19.139925936364008</v>
      </c>
      <c r="T2" s="28">
        <v>0.74634370782308623</v>
      </c>
    </row>
    <row r="3" spans="1:20" x14ac:dyDescent="0.25">
      <c r="A3" t="s">
        <v>14</v>
      </c>
      <c r="B3" t="s">
        <v>23</v>
      </c>
      <c r="C3" t="s">
        <v>30</v>
      </c>
      <c r="F3" s="28">
        <v>-1.5146546180361533</v>
      </c>
      <c r="G3" s="28">
        <v>0.83184014772969261</v>
      </c>
      <c r="H3" s="28">
        <v>2.2044731785909182</v>
      </c>
      <c r="I3" s="28"/>
      <c r="J3" s="28">
        <v>7.3078286260696585E-3</v>
      </c>
      <c r="K3" s="28">
        <v>-5.7174593398090418E-2</v>
      </c>
      <c r="L3" s="28">
        <v>7.8623467704946826E-2</v>
      </c>
      <c r="M3" s="28"/>
      <c r="N3" s="28">
        <v>0.55879797349827764</v>
      </c>
      <c r="O3" s="28">
        <v>-0.19394556007763078</v>
      </c>
      <c r="P3" s="28">
        <v>-0.51009295041718872</v>
      </c>
      <c r="Q3" s="28"/>
      <c r="R3" s="28">
        <v>-0.66692457652425174</v>
      </c>
      <c r="S3" s="28">
        <v>0.14800929028440618</v>
      </c>
      <c r="T3" s="28">
        <v>4.7136239227778862</v>
      </c>
    </row>
    <row r="4" spans="1:20" x14ac:dyDescent="0.25">
      <c r="A4" t="s">
        <v>15</v>
      </c>
      <c r="B4" t="s">
        <v>24</v>
      </c>
      <c r="C4" t="s">
        <v>31</v>
      </c>
      <c r="F4" s="28">
        <v>-2.2946503990781357</v>
      </c>
      <c r="G4" s="28">
        <v>-0.38674389744236443</v>
      </c>
      <c r="H4" s="28">
        <v>1.0253431892292872</v>
      </c>
      <c r="I4" s="28"/>
      <c r="J4" s="28">
        <v>4.3709299288524506E-3</v>
      </c>
      <c r="K4" s="28">
        <v>4.1972813907859771E-2</v>
      </c>
      <c r="L4" s="28">
        <v>-6.4778837677745893E-2</v>
      </c>
      <c r="M4" s="28"/>
      <c r="N4" s="28">
        <v>-1.6532420334181732</v>
      </c>
      <c r="O4" s="28">
        <v>-0.86423346373352461</v>
      </c>
      <c r="P4" s="28">
        <v>1.0914215050978888</v>
      </c>
      <c r="Q4" s="28"/>
      <c r="R4" s="28">
        <v>0.56209359900498279</v>
      </c>
      <c r="S4" s="28">
        <v>2.9780334272262062E-2</v>
      </c>
      <c r="T4" s="28">
        <v>0.67726143368144442</v>
      </c>
    </row>
    <row r="5" spans="1:20" x14ac:dyDescent="0.25">
      <c r="A5" t="s">
        <v>16</v>
      </c>
      <c r="B5" t="s">
        <v>25</v>
      </c>
      <c r="C5" t="s">
        <v>32</v>
      </c>
      <c r="F5" s="28">
        <v>0.10203737242671167</v>
      </c>
      <c r="G5" s="28">
        <v>2.8551827721078342</v>
      </c>
      <c r="H5" s="28">
        <v>1.3793748536673407</v>
      </c>
      <c r="I5" s="28"/>
      <c r="J5" s="28">
        <v>5.0494062310014777E-2</v>
      </c>
      <c r="K5" s="28">
        <v>0.16063012582379677</v>
      </c>
      <c r="L5" s="28">
        <v>5.6410273031247453E-2</v>
      </c>
      <c r="M5" s="28"/>
      <c r="N5" s="28">
        <v>-7.0107915770042092E-2</v>
      </c>
      <c r="O5" s="28">
        <v>-0.29873313966090792</v>
      </c>
      <c r="P5" s="28">
        <v>-0.35473552451688967</v>
      </c>
      <c r="Q5" s="28"/>
      <c r="R5" s="28">
        <v>-0.51546756535177174</v>
      </c>
      <c r="S5" s="28">
        <v>5.6140557015922692</v>
      </c>
      <c r="T5" s="28">
        <v>1.8018734354598858</v>
      </c>
    </row>
    <row r="6" spans="1:20" x14ac:dyDescent="0.25">
      <c r="A6" t="s">
        <v>17</v>
      </c>
      <c r="B6" t="s">
        <v>26</v>
      </c>
      <c r="C6" t="s">
        <v>33</v>
      </c>
      <c r="F6" s="28">
        <v>1.3274767965653802</v>
      </c>
      <c r="G6" s="28">
        <v>0.38234276736126338</v>
      </c>
      <c r="H6" s="28">
        <v>0.50407994184756333</v>
      </c>
      <c r="I6" s="28"/>
      <c r="J6" s="28">
        <v>-1.8135369653517468E-2</v>
      </c>
      <c r="K6" s="28">
        <v>-4.3049030934607047E-2</v>
      </c>
      <c r="L6" s="28">
        <v>6.3844526526061374E-2</v>
      </c>
      <c r="M6" s="28"/>
      <c r="N6" s="28">
        <v>-0.92035220951130348</v>
      </c>
      <c r="O6" s="28">
        <v>-0.72383285265944242</v>
      </c>
      <c r="P6" s="28">
        <v>-0.12598942960170365</v>
      </c>
      <c r="Q6" s="28"/>
      <c r="R6" s="28">
        <v>0.11203853090970366</v>
      </c>
      <c r="S6" s="28">
        <v>0.58863396934034851</v>
      </c>
      <c r="T6" s="28">
        <v>0.40451492183781035</v>
      </c>
    </row>
    <row r="7" spans="1:20" x14ac:dyDescent="0.25">
      <c r="A7" t="s">
        <v>18</v>
      </c>
      <c r="B7" t="s">
        <v>27</v>
      </c>
      <c r="C7" t="s">
        <v>29</v>
      </c>
      <c r="F7" s="28">
        <v>-0.66743127649426104</v>
      </c>
      <c r="G7" s="28">
        <v>-1.1471724642409936E-3</v>
      </c>
      <c r="H7" s="28">
        <v>0.4026126717465584</v>
      </c>
      <c r="I7" s="28"/>
      <c r="J7" s="28">
        <v>5.9322837839462045E-2</v>
      </c>
      <c r="K7" s="28">
        <v>4.3363922317666094E-2</v>
      </c>
      <c r="L7" s="28">
        <v>1.4724869607723784E-2</v>
      </c>
      <c r="M7" s="28"/>
      <c r="N7" s="28">
        <v>1.6889877103819759</v>
      </c>
      <c r="O7" s="28">
        <v>-2.6885244899068947</v>
      </c>
      <c r="P7" s="28">
        <v>1.6488172484477535</v>
      </c>
      <c r="Q7" s="28"/>
      <c r="R7" s="28">
        <v>0.26691744608372681</v>
      </c>
      <c r="S7" s="28">
        <v>-1.7465804896637096</v>
      </c>
      <c r="T7" s="28">
        <v>0.28738061557594241</v>
      </c>
    </row>
    <row r="8" spans="1:20" x14ac:dyDescent="0.25">
      <c r="A8" t="s">
        <v>19</v>
      </c>
      <c r="B8" t="s">
        <v>28</v>
      </c>
      <c r="C8" t="s">
        <v>34</v>
      </c>
      <c r="F8" s="28">
        <v>1.1194087494620233</v>
      </c>
      <c r="G8" s="28"/>
      <c r="H8" s="28">
        <v>0.34581192380512099</v>
      </c>
      <c r="I8" s="28"/>
      <c r="J8" s="28">
        <v>3.0376759871533203E-2</v>
      </c>
      <c r="K8" s="28"/>
      <c r="L8" s="28">
        <v>0.20430220537065444</v>
      </c>
      <c r="M8" s="28"/>
      <c r="N8" s="28">
        <v>-0.41807631335091444</v>
      </c>
      <c r="O8" s="28"/>
      <c r="P8" s="28">
        <v>-0.9239731451577029</v>
      </c>
      <c r="Q8" s="28"/>
      <c r="R8" s="28">
        <v>0.85413589677974211</v>
      </c>
      <c r="S8" s="28"/>
      <c r="T8" s="28">
        <v>-0.4992358951302347</v>
      </c>
    </row>
    <row r="9" spans="1:20" x14ac:dyDescent="0.25">
      <c r="A9" t="s">
        <v>20</v>
      </c>
      <c r="C9" t="s">
        <v>53</v>
      </c>
      <c r="F9" s="28"/>
      <c r="I9" s="28"/>
      <c r="J9" s="28"/>
      <c r="K9" s="28"/>
      <c r="M9" s="28"/>
      <c r="N9" s="28"/>
      <c r="O9" s="28"/>
      <c r="Q9" s="28"/>
      <c r="R9" s="28"/>
      <c r="S9" s="28"/>
    </row>
    <row r="10" spans="1:20" x14ac:dyDescent="0.25">
      <c r="I10" s="28"/>
      <c r="J10" s="28"/>
      <c r="K10" s="28"/>
      <c r="M10" s="28"/>
      <c r="N10" s="28"/>
      <c r="O10" s="28"/>
      <c r="Q10" s="28"/>
      <c r="R10" s="28"/>
      <c r="S10" s="28"/>
    </row>
    <row r="11" spans="1:20" x14ac:dyDescent="0.25">
      <c r="I11" s="28"/>
      <c r="J11" s="28"/>
      <c r="K11" s="28"/>
      <c r="M11" s="28"/>
      <c r="N11" s="28"/>
      <c r="O11" s="28"/>
      <c r="Q11" s="28"/>
      <c r="R11" s="28"/>
      <c r="S11" s="28"/>
    </row>
    <row r="12" spans="1:20" x14ac:dyDescent="0.25">
      <c r="I12" s="28"/>
      <c r="J12" s="28"/>
      <c r="K12" s="28"/>
      <c r="M12" s="28"/>
      <c r="N12" s="28"/>
      <c r="O12" s="28"/>
      <c r="Q12" s="28"/>
      <c r="R12" s="28"/>
      <c r="S12" s="28"/>
    </row>
    <row r="13" spans="1:20" x14ac:dyDescent="0.25">
      <c r="I13" s="28"/>
      <c r="J13" s="28"/>
      <c r="K13" s="28"/>
      <c r="M13" s="28"/>
      <c r="N13" s="28"/>
      <c r="O13" s="28"/>
      <c r="Q13" s="28"/>
      <c r="R13" s="28"/>
      <c r="S13" s="28"/>
    </row>
    <row r="14" spans="1:20" x14ac:dyDescent="0.25">
      <c r="I14" s="28"/>
      <c r="J14" s="28"/>
      <c r="K14" s="28"/>
      <c r="M14" s="28"/>
      <c r="N14" s="28"/>
      <c r="O14" s="28"/>
      <c r="Q14" s="28"/>
      <c r="R14" s="28"/>
      <c r="S14" s="28"/>
    </row>
    <row r="15" spans="1:20" x14ac:dyDescent="0.25">
      <c r="I15" s="28"/>
      <c r="J15" s="28"/>
      <c r="K15" s="28"/>
      <c r="M15" s="28"/>
      <c r="N15" s="28"/>
      <c r="O15" s="28"/>
      <c r="Q15" s="28"/>
      <c r="R15" s="28"/>
      <c r="S15" s="28"/>
    </row>
    <row r="16" spans="1:20" x14ac:dyDescent="0.25">
      <c r="I16" s="28"/>
      <c r="J16" s="28"/>
      <c r="M16" s="28"/>
      <c r="N16" s="28"/>
      <c r="Q16" s="28"/>
      <c r="R16" s="28"/>
    </row>
    <row r="17" spans="9:18" x14ac:dyDescent="0.25">
      <c r="I17" s="28"/>
      <c r="J17" s="28"/>
      <c r="M17" s="28"/>
      <c r="N17" s="28"/>
      <c r="Q17" s="28"/>
      <c r="R17" s="28"/>
    </row>
    <row r="18" spans="9:18" x14ac:dyDescent="0.25">
      <c r="I18" s="28"/>
      <c r="J18" s="28"/>
      <c r="M18" s="28"/>
      <c r="N18" s="28"/>
      <c r="Q18" s="28"/>
      <c r="R18" s="28"/>
    </row>
    <row r="19" spans="9:18" x14ac:dyDescent="0.25">
      <c r="I19" s="28"/>
      <c r="J19" s="28"/>
      <c r="M19" s="28"/>
      <c r="N19" s="28"/>
      <c r="Q19" s="28"/>
      <c r="R19" s="28"/>
    </row>
    <row r="20" spans="9:18" x14ac:dyDescent="0.25">
      <c r="I20" s="28"/>
      <c r="J20" s="28"/>
      <c r="M20" s="28"/>
      <c r="N20" s="28"/>
      <c r="Q20" s="28"/>
      <c r="R20" s="28"/>
    </row>
    <row r="21" spans="9:18" x14ac:dyDescent="0.25">
      <c r="I21" s="28"/>
      <c r="J21" s="28"/>
      <c r="M21" s="28"/>
      <c r="N21" s="28"/>
      <c r="Q21" s="28"/>
      <c r="R21" s="28"/>
    </row>
    <row r="22" spans="9:18" x14ac:dyDescent="0.25">
      <c r="I22" s="28"/>
      <c r="J22" s="28"/>
      <c r="M22" s="28"/>
      <c r="N22" s="28"/>
      <c r="Q22" s="28"/>
      <c r="R22" s="28"/>
    </row>
    <row r="23" spans="9:18" x14ac:dyDescent="0.25">
      <c r="I23" s="28"/>
      <c r="J23" s="28"/>
      <c r="M23" s="28"/>
      <c r="N23" s="28"/>
      <c r="Q23" s="28"/>
      <c r="R23" s="28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DB93-FDD8-41B9-BB7B-20133048188A}">
  <dimension ref="A1:Y24"/>
  <sheetViews>
    <sheetView workbookViewId="0">
      <selection activeCell="I34" sqref="I34"/>
    </sheetView>
  </sheetViews>
  <sheetFormatPr defaultRowHeight="15" x14ac:dyDescent="0.25"/>
  <cols>
    <col min="1" max="1" width="15.28515625" customWidth="1"/>
  </cols>
  <sheetData>
    <row r="1" spans="1:25" x14ac:dyDescent="0.25">
      <c r="A1" s="9" t="s">
        <v>48</v>
      </c>
      <c r="B1" s="8" t="s">
        <v>0</v>
      </c>
      <c r="C1" s="8" t="s">
        <v>64</v>
      </c>
      <c r="D1" s="8" t="s">
        <v>65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U1" s="8" t="s">
        <v>42</v>
      </c>
      <c r="V1" s="8" t="s">
        <v>0</v>
      </c>
      <c r="W1" s="8" t="s">
        <v>64</v>
      </c>
      <c r="X1" s="8" t="s">
        <v>65</v>
      </c>
    </row>
    <row r="2" spans="1:25" x14ac:dyDescent="0.25">
      <c r="A2" s="9"/>
      <c r="B2" t="s">
        <v>14</v>
      </c>
      <c r="C2" t="s">
        <v>23</v>
      </c>
      <c r="D2" t="s">
        <v>30</v>
      </c>
      <c r="E2" s="9"/>
      <c r="F2" s="1"/>
      <c r="G2" s="5">
        <v>-5.9520831071291527</v>
      </c>
      <c r="H2" s="5">
        <v>-15.410681927381606</v>
      </c>
      <c r="I2" s="5">
        <v>-3.6688888868636833</v>
      </c>
      <c r="N2" s="5">
        <v>8.9224370196613219</v>
      </c>
      <c r="O2" s="5">
        <v>-0.65333448897205781</v>
      </c>
      <c r="P2" s="5">
        <v>2.9302109168884463</v>
      </c>
      <c r="Q2" s="15"/>
      <c r="V2" s="5">
        <v>8.3248616783616303</v>
      </c>
      <c r="W2" s="5">
        <v>-3.0250509468008766</v>
      </c>
      <c r="X2" s="5">
        <v>3.3856039633642232</v>
      </c>
    </row>
    <row r="3" spans="1:25" x14ac:dyDescent="0.25">
      <c r="A3" s="9"/>
      <c r="B3" t="s">
        <v>15</v>
      </c>
      <c r="C3" t="s">
        <v>24</v>
      </c>
      <c r="D3" t="s">
        <v>31</v>
      </c>
      <c r="E3" s="9"/>
      <c r="F3" s="1"/>
      <c r="G3" s="5">
        <v>-39.108551736646433</v>
      </c>
      <c r="H3" s="5">
        <v>-10.828672222171134</v>
      </c>
      <c r="I3" s="5">
        <v>-2.2990769502460835</v>
      </c>
      <c r="N3" s="5">
        <v>9.0887627343945319</v>
      </c>
      <c r="O3" s="5">
        <v>-1.8348259236991971</v>
      </c>
      <c r="P3" s="5">
        <v>3.5817358556371617</v>
      </c>
      <c r="Q3" s="15"/>
      <c r="V3" s="5">
        <v>2.4565168021066475</v>
      </c>
      <c r="W3" s="5">
        <v>-0.62985845239903948</v>
      </c>
      <c r="X3" s="5">
        <v>3.8112638386828062</v>
      </c>
    </row>
    <row r="4" spans="1:25" x14ac:dyDescent="0.25">
      <c r="B4" t="s">
        <v>16</v>
      </c>
      <c r="C4" t="s">
        <v>25</v>
      </c>
      <c r="D4" t="s">
        <v>32</v>
      </c>
      <c r="F4" s="1"/>
      <c r="G4" s="5">
        <v>-10.525361238362146</v>
      </c>
      <c r="H4" s="5">
        <v>-11.40319394249466</v>
      </c>
      <c r="I4" s="5">
        <v>-3.5613332438338596</v>
      </c>
      <c r="J4" s="1"/>
      <c r="K4" s="1"/>
      <c r="L4" s="1"/>
      <c r="N4" s="5">
        <v>17.81807733581342</v>
      </c>
      <c r="O4" s="5">
        <v>4.5025658461211568</v>
      </c>
      <c r="P4" s="5">
        <v>3.0765444253015053</v>
      </c>
      <c r="Q4" s="1"/>
      <c r="V4" s="5">
        <v>0.46585100501813187</v>
      </c>
      <c r="W4" s="5">
        <v>1.0680775019591024</v>
      </c>
      <c r="X4" s="5">
        <v>4.9644239590092267</v>
      </c>
    </row>
    <row r="5" spans="1:25" x14ac:dyDescent="0.25">
      <c r="B5" t="s">
        <v>17</v>
      </c>
      <c r="C5" t="s">
        <v>26</v>
      </c>
      <c r="D5" t="s">
        <v>33</v>
      </c>
      <c r="F5" s="1"/>
      <c r="G5" s="5">
        <v>-9.9398244403818286</v>
      </c>
      <c r="H5" s="5">
        <v>-9.3769980837538522</v>
      </c>
      <c r="I5" s="5">
        <v>-13.409294696820691</v>
      </c>
      <c r="N5" s="5">
        <v>15.037652317907332</v>
      </c>
      <c r="O5" s="5">
        <v>3.0509965903441887</v>
      </c>
      <c r="P5" s="5">
        <v>-13.488815046529659</v>
      </c>
      <c r="V5" s="5">
        <v>12.077252596164593</v>
      </c>
      <c r="W5" s="5">
        <v>3.9813989043190325</v>
      </c>
      <c r="X5" s="5">
        <v>-13.164517606741875</v>
      </c>
    </row>
    <row r="6" spans="1:25" x14ac:dyDescent="0.25">
      <c r="B6" t="s">
        <v>18</v>
      </c>
      <c r="C6" t="s">
        <v>27</v>
      </c>
      <c r="D6" t="s">
        <v>29</v>
      </c>
      <c r="F6" s="1"/>
      <c r="G6" s="5">
        <v>-13.068256912452002</v>
      </c>
      <c r="H6" s="5">
        <v>-1.4610945983967496</v>
      </c>
      <c r="I6" s="5">
        <v>-4.0272133464935935</v>
      </c>
      <c r="N6" s="5">
        <v>3.911164613281612</v>
      </c>
      <c r="O6" s="5">
        <v>8.6200219828994644</v>
      </c>
      <c r="P6" s="5">
        <v>-1.1649102351037599</v>
      </c>
      <c r="V6" s="5">
        <v>4.1617837880939375</v>
      </c>
      <c r="W6" s="5">
        <v>6.6058665195749331</v>
      </c>
      <c r="X6" s="5">
        <v>-0.79079763644592305</v>
      </c>
    </row>
    <row r="7" spans="1:25" x14ac:dyDescent="0.25">
      <c r="B7" t="s">
        <v>19</v>
      </c>
      <c r="C7" t="s">
        <v>28</v>
      </c>
      <c r="D7" t="s">
        <v>34</v>
      </c>
      <c r="F7" s="1"/>
      <c r="G7" s="5">
        <v>-9.5828692514316298</v>
      </c>
      <c r="H7" s="5">
        <v>-27.705610945729784</v>
      </c>
      <c r="I7" s="5">
        <v>-5.8082910912163079</v>
      </c>
      <c r="N7" s="5">
        <v>1.1362001203045646</v>
      </c>
      <c r="O7" s="5">
        <v>0.60375201199832473</v>
      </c>
      <c r="P7" s="5">
        <v>1.0703884857527386</v>
      </c>
      <c r="V7" s="5">
        <v>-0.22649447973178513</v>
      </c>
      <c r="W7" s="5">
        <v>0.73828371032411844</v>
      </c>
      <c r="X7" s="5">
        <v>-0.90717731039280591</v>
      </c>
    </row>
    <row r="8" spans="1:25" x14ac:dyDescent="0.25">
      <c r="B8" t="s">
        <v>20</v>
      </c>
      <c r="D8" t="s">
        <v>53</v>
      </c>
      <c r="F8" s="1"/>
      <c r="G8" s="5">
        <v>-3.3319320026865062</v>
      </c>
      <c r="I8" s="5">
        <v>-8.1138376920279729</v>
      </c>
      <c r="N8" s="5">
        <v>8.1689913775392142</v>
      </c>
      <c r="P8" s="5">
        <v>7.2747089646506558</v>
      </c>
      <c r="V8" s="5">
        <v>-1.1548043201278879</v>
      </c>
      <c r="X8" s="5">
        <v>-0.81216286263211301</v>
      </c>
    </row>
    <row r="9" spans="1:25" x14ac:dyDescent="0.25">
      <c r="F9" s="8" t="s">
        <v>66</v>
      </c>
      <c r="G9" s="7">
        <f>AVERAGE(G2:G8)</f>
        <v>-13.072696955584243</v>
      </c>
      <c r="H9" s="7">
        <f t="shared" ref="H9:X9" si="0">AVERAGE(H2:H8)</f>
        <v>-12.697708619987964</v>
      </c>
      <c r="I9" s="7">
        <f t="shared" si="0"/>
        <v>-5.8411337010717412</v>
      </c>
      <c r="J9" s="10">
        <v>0.26</v>
      </c>
      <c r="K9" s="10"/>
      <c r="L9" s="10"/>
      <c r="M9" s="10"/>
      <c r="N9" s="7">
        <f t="shared" si="0"/>
        <v>9.1547550741288557</v>
      </c>
      <c r="O9" s="7">
        <f t="shared" si="0"/>
        <v>2.3815293364486467</v>
      </c>
      <c r="P9" s="7">
        <f t="shared" si="0"/>
        <v>0.46855190951387005</v>
      </c>
      <c r="Q9" s="10">
        <v>0.03</v>
      </c>
      <c r="R9" s="10" t="s">
        <v>59</v>
      </c>
      <c r="S9" s="10"/>
      <c r="T9" s="10"/>
      <c r="U9" s="10"/>
      <c r="V9" s="7">
        <f t="shared" si="0"/>
        <v>3.7292810099836098</v>
      </c>
      <c r="W9" s="7">
        <f t="shared" si="0"/>
        <v>1.4564528728295452</v>
      </c>
      <c r="X9" s="7">
        <f t="shared" si="0"/>
        <v>-0.50190909359378033</v>
      </c>
      <c r="Y9" s="9">
        <v>0.31</v>
      </c>
    </row>
    <row r="10" spans="1:25" x14ac:dyDescent="0.25">
      <c r="B10" s="5"/>
      <c r="C10" s="5"/>
      <c r="D10" s="5"/>
      <c r="E10" s="5"/>
      <c r="F10" s="10" t="s">
        <v>40</v>
      </c>
      <c r="G10" s="7">
        <f>STDEV(G2:G8)/SQRT(COUNTA(G2:G8))</f>
        <v>4.5037923284779051</v>
      </c>
      <c r="H10" s="7">
        <f t="shared" ref="H10:X10" si="1">STDEV(H2:H8)/SQRT(COUNTA(H2:H8))</f>
        <v>3.5357933330815765</v>
      </c>
      <c r="I10" s="7">
        <f t="shared" si="1"/>
        <v>1.4491042689948708</v>
      </c>
      <c r="J10" s="10"/>
      <c r="K10" s="10"/>
      <c r="L10" s="10"/>
      <c r="M10" s="10"/>
      <c r="N10" s="7">
        <f t="shared" si="1"/>
        <v>2.1956892495897793</v>
      </c>
      <c r="O10" s="7">
        <f t="shared" si="1"/>
        <v>1.5707144352510045</v>
      </c>
      <c r="P10" s="7">
        <f t="shared" si="1"/>
        <v>2.5199942193841216</v>
      </c>
      <c r="Q10" s="10"/>
      <c r="R10" s="10"/>
      <c r="S10" s="10"/>
      <c r="T10" s="10"/>
      <c r="U10" s="10"/>
      <c r="V10" s="7">
        <f t="shared" si="1"/>
        <v>1.8436984265544509</v>
      </c>
      <c r="W10" s="7">
        <f t="shared" si="1"/>
        <v>1.3903834863450892</v>
      </c>
      <c r="X10" s="7">
        <f t="shared" si="1"/>
        <v>2.3108575311523798</v>
      </c>
    </row>
    <row r="11" spans="1:25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25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25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8" spans="7:24" x14ac:dyDescent="0.25">
      <c r="G18" s="5"/>
      <c r="H18" s="5"/>
      <c r="I18" s="5"/>
      <c r="N18" s="5"/>
      <c r="O18" s="5"/>
      <c r="P18" s="5"/>
      <c r="V18" s="5"/>
      <c r="W18" s="5"/>
      <c r="X18" s="5"/>
    </row>
    <row r="19" spans="7:24" x14ac:dyDescent="0.25">
      <c r="G19" s="5"/>
      <c r="H19" s="5"/>
      <c r="I19" s="5"/>
      <c r="N19" s="5"/>
      <c r="O19" s="5"/>
      <c r="P19" s="5"/>
      <c r="V19" s="5"/>
      <c r="W19" s="5"/>
      <c r="X19" s="5"/>
    </row>
    <row r="20" spans="7:24" x14ac:dyDescent="0.25">
      <c r="G20" s="5"/>
      <c r="H20" s="5"/>
      <c r="I20" s="5"/>
      <c r="N20" s="5"/>
      <c r="O20" s="5"/>
      <c r="P20" s="5"/>
      <c r="V20" s="5"/>
      <c r="W20" s="5"/>
      <c r="X20" s="5"/>
    </row>
    <row r="21" spans="7:24" x14ac:dyDescent="0.25">
      <c r="G21" s="5"/>
      <c r="H21" s="5"/>
      <c r="I21" s="5"/>
      <c r="N21" s="5"/>
      <c r="O21" s="5"/>
      <c r="P21" s="5"/>
      <c r="V21" s="5"/>
      <c r="W21" s="5"/>
      <c r="X21" s="5"/>
    </row>
    <row r="22" spans="7:24" x14ac:dyDescent="0.25">
      <c r="G22" s="5"/>
      <c r="H22" s="5"/>
      <c r="I22" s="5"/>
      <c r="N22" s="5"/>
      <c r="O22" s="5"/>
      <c r="P22" s="5"/>
      <c r="V22" s="5"/>
      <c r="W22" s="5"/>
      <c r="X22" s="5"/>
    </row>
    <row r="23" spans="7:24" x14ac:dyDescent="0.25">
      <c r="G23" s="5"/>
      <c r="H23" s="5"/>
      <c r="I23" s="5"/>
      <c r="N23" s="5"/>
      <c r="O23" s="5"/>
      <c r="P23" s="5"/>
      <c r="V23" s="5"/>
      <c r="W23" s="5"/>
      <c r="X23" s="5"/>
    </row>
    <row r="24" spans="7:24" x14ac:dyDescent="0.25">
      <c r="G24" s="5"/>
      <c r="H24" s="5"/>
      <c r="I24" s="5"/>
      <c r="V24" s="5"/>
      <c r="W24" s="5"/>
      <c r="X24" s="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5683-DDFF-4006-A947-1B9D5D4C59F3}">
  <dimension ref="A1:Y23"/>
  <sheetViews>
    <sheetView workbookViewId="0">
      <selection activeCell="D35" sqref="D35"/>
    </sheetView>
  </sheetViews>
  <sheetFormatPr defaultRowHeight="15" x14ac:dyDescent="0.25"/>
  <sheetData>
    <row r="1" spans="1:25" x14ac:dyDescent="0.25">
      <c r="A1" s="9" t="s">
        <v>49</v>
      </c>
      <c r="B1" s="8" t="s">
        <v>0</v>
      </c>
      <c r="C1" s="8" t="s">
        <v>64</v>
      </c>
      <c r="D1" s="8" t="s">
        <v>65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U1" s="8" t="s">
        <v>42</v>
      </c>
      <c r="V1" s="8" t="s">
        <v>0</v>
      </c>
      <c r="W1" s="8" t="s">
        <v>64</v>
      </c>
      <c r="X1" s="8" t="s">
        <v>65</v>
      </c>
    </row>
    <row r="2" spans="1:25" x14ac:dyDescent="0.25">
      <c r="A2" s="9"/>
      <c r="B2" t="s">
        <v>14</v>
      </c>
      <c r="C2" t="s">
        <v>23</v>
      </c>
      <c r="D2" t="s">
        <v>30</v>
      </c>
      <c r="E2" s="9"/>
      <c r="F2" s="1"/>
      <c r="G2">
        <v>8.5938665032537206E-2</v>
      </c>
      <c r="H2">
        <v>-5.4076031631026311E-2</v>
      </c>
      <c r="I2">
        <v>8.0654929492023131E-2</v>
      </c>
      <c r="N2">
        <v>0.11290499895101218</v>
      </c>
      <c r="O2">
        <v>-3.668735984162029E-2</v>
      </c>
      <c r="P2">
        <v>0.13963246902627427</v>
      </c>
      <c r="V2">
        <v>0.13387515233091993</v>
      </c>
      <c r="W2">
        <v>-2.6580279293968521E-2</v>
      </c>
      <c r="X2">
        <v>0.1250182429488671</v>
      </c>
    </row>
    <row r="3" spans="1:25" x14ac:dyDescent="0.25">
      <c r="A3" s="9"/>
      <c r="B3" t="s">
        <v>15</v>
      </c>
      <c r="C3" t="s">
        <v>24</v>
      </c>
      <c r="D3" t="s">
        <v>31</v>
      </c>
      <c r="E3" s="9"/>
      <c r="F3" s="1"/>
      <c r="G3">
        <v>-0.17457210677986976</v>
      </c>
      <c r="H3">
        <v>3.5447069899685948E-2</v>
      </c>
      <c r="I3">
        <v>6.8848293768580232E-2</v>
      </c>
      <c r="N3">
        <v>2.0298471819301257E-2</v>
      </c>
      <c r="O3">
        <v>4.1964144688148242E-2</v>
      </c>
      <c r="P3">
        <v>0.12022613045226289</v>
      </c>
      <c r="V3">
        <v>8.0544996923388127E-3</v>
      </c>
      <c r="W3">
        <v>1.5262416253766784E-2</v>
      </c>
      <c r="X3">
        <v>0.11168161280281515</v>
      </c>
    </row>
    <row r="4" spans="1:25" x14ac:dyDescent="0.25">
      <c r="B4" t="s">
        <v>16</v>
      </c>
      <c r="C4" t="s">
        <v>25</v>
      </c>
      <c r="D4" t="s">
        <v>32</v>
      </c>
      <c r="F4" s="1"/>
      <c r="G4">
        <v>0.21012708542496628</v>
      </c>
      <c r="H4">
        <v>-5.4018502002568539E-2</v>
      </c>
      <c r="I4">
        <v>0.12668269162498691</v>
      </c>
      <c r="L4" s="1"/>
      <c r="N4">
        <v>0.18188843476047664</v>
      </c>
      <c r="O4">
        <v>-9.5329187974705756E-2</v>
      </c>
      <c r="P4">
        <v>8.6797131087075458E-2</v>
      </c>
      <c r="V4">
        <v>0.16306870744277768</v>
      </c>
      <c r="W4" s="1">
        <v>-8.0937358971211681E-2</v>
      </c>
      <c r="X4" s="1">
        <v>0.11510326031697649</v>
      </c>
    </row>
    <row r="5" spans="1:25" x14ac:dyDescent="0.25">
      <c r="B5" t="s">
        <v>17</v>
      </c>
      <c r="C5" t="s">
        <v>26</v>
      </c>
      <c r="D5" t="s">
        <v>33</v>
      </c>
      <c r="F5" s="1"/>
      <c r="G5">
        <v>1.4060751698740865E-2</v>
      </c>
      <c r="H5">
        <v>-7.1352846686940589E-3</v>
      </c>
      <c r="I5">
        <v>8.5812213492004047E-2</v>
      </c>
      <c r="N5">
        <v>7.159297386760681E-2</v>
      </c>
      <c r="O5">
        <v>-3.7729752879515194E-4</v>
      </c>
      <c r="P5">
        <v>6.5930142691392871E-2</v>
      </c>
      <c r="V5">
        <v>4.4512544728262611E-2</v>
      </c>
      <c r="W5">
        <v>-4.0355596092140129E-2</v>
      </c>
      <c r="X5">
        <v>3.662966789066828E-2</v>
      </c>
    </row>
    <row r="6" spans="1:25" x14ac:dyDescent="0.25">
      <c r="B6" t="s">
        <v>18</v>
      </c>
      <c r="C6" t="s">
        <v>27</v>
      </c>
      <c r="D6" t="s">
        <v>29</v>
      </c>
      <c r="F6" s="1"/>
      <c r="G6">
        <v>6.140382436105437E-2</v>
      </c>
      <c r="H6">
        <v>7.1275418169067351E-2</v>
      </c>
      <c r="I6">
        <v>8.4203581400561861E-2</v>
      </c>
      <c r="N6">
        <v>2.9549405076182519E-2</v>
      </c>
      <c r="O6">
        <v>8.1268393573319025E-2</v>
      </c>
      <c r="P6">
        <v>9.3387569539080534E-2</v>
      </c>
      <c r="V6">
        <v>5.2587854824978846E-2</v>
      </c>
      <c r="W6">
        <v>8.6094912584192329E-2</v>
      </c>
      <c r="X6">
        <v>7.3490056348269217E-2</v>
      </c>
    </row>
    <row r="7" spans="1:25" x14ac:dyDescent="0.25">
      <c r="B7" t="s">
        <v>19</v>
      </c>
      <c r="C7" t="s">
        <v>28</v>
      </c>
      <c r="D7" t="s">
        <v>34</v>
      </c>
      <c r="F7" s="1"/>
      <c r="G7">
        <v>1.4603291370299063E-2</v>
      </c>
      <c r="H7">
        <v>0.20336999686131096</v>
      </c>
      <c r="I7">
        <v>4.3465960961914678E-2</v>
      </c>
      <c r="N7">
        <v>-5.9760133395456324E-4</v>
      </c>
      <c r="O7">
        <v>0.22291339416104783</v>
      </c>
      <c r="P7">
        <v>8.0304699560285395E-2</v>
      </c>
      <c r="V7">
        <v>6.0558125181542051E-3</v>
      </c>
      <c r="W7">
        <v>0.18378498052764425</v>
      </c>
      <c r="X7">
        <v>9.5841170701792031E-2</v>
      </c>
    </row>
    <row r="8" spans="1:25" x14ac:dyDescent="0.25">
      <c r="B8" t="s">
        <v>20</v>
      </c>
      <c r="D8" t="s">
        <v>53</v>
      </c>
      <c r="F8" s="1"/>
      <c r="G8">
        <v>4.3402802367077463E-2</v>
      </c>
      <c r="I8">
        <v>-4.2161996866436499E-2</v>
      </c>
      <c r="N8">
        <v>9.9158568147007506E-2</v>
      </c>
      <c r="P8">
        <v>-3.2510885507547278E-2</v>
      </c>
      <c r="V8">
        <v>0.12339367026953472</v>
      </c>
      <c r="X8">
        <v>-1.2451147897449538E-2</v>
      </c>
    </row>
    <row r="9" spans="1:25" x14ac:dyDescent="0.25">
      <c r="F9" s="8" t="s">
        <v>66</v>
      </c>
      <c r="G9" s="10">
        <f>AVERAGE(G2:G8)</f>
        <v>3.6423473353543637E-2</v>
      </c>
      <c r="H9" s="10">
        <f>AVERAGE(H2:H8)</f>
        <v>3.2477111104629225E-2</v>
      </c>
      <c r="I9" s="10">
        <f t="shared" ref="I9:X9" si="0">AVERAGE(I2:I8)</f>
        <v>6.3929381981947767E-2</v>
      </c>
      <c r="J9" s="10"/>
      <c r="K9" s="10"/>
      <c r="L9" s="10"/>
      <c r="M9" s="10"/>
      <c r="N9" s="10">
        <f t="shared" si="0"/>
        <v>7.3542178755376053E-2</v>
      </c>
      <c r="O9" s="10">
        <f t="shared" si="0"/>
        <v>3.5625347846232315E-2</v>
      </c>
      <c r="P9" s="10">
        <f t="shared" si="0"/>
        <v>7.9109608121260583E-2</v>
      </c>
      <c r="Q9" s="10"/>
      <c r="R9" s="10"/>
      <c r="S9" s="10"/>
      <c r="T9" s="10"/>
      <c r="U9" s="10"/>
      <c r="V9" s="10">
        <f t="shared" si="0"/>
        <v>7.5935463115280974E-2</v>
      </c>
      <c r="W9" s="10">
        <f t="shared" si="0"/>
        <v>2.2878179168047172E-2</v>
      </c>
      <c r="X9" s="10">
        <f t="shared" si="0"/>
        <v>7.7901837587419823E-2</v>
      </c>
      <c r="Y9" s="9"/>
    </row>
    <row r="10" spans="1:25" x14ac:dyDescent="0.25">
      <c r="B10" s="5"/>
      <c r="C10" s="5"/>
      <c r="D10" s="5"/>
      <c r="E10" s="5"/>
      <c r="F10" s="10" t="s">
        <v>40</v>
      </c>
      <c r="G10" s="10">
        <f>STDEV(G2:G8)/SQRT(COUNTA(G2:G8))</f>
        <v>4.3313028536191678E-2</v>
      </c>
      <c r="H10" s="10">
        <f>STDEV(H2:H8)/SQRT(COUNTA(H2:H8))</f>
        <v>3.9690715619511596E-2</v>
      </c>
      <c r="I10" s="10">
        <f t="shared" ref="I10:X10" si="1">STDEV(I2:I8)/SQRT(COUNTA(I2:I8))</f>
        <v>2.0003542095023221E-2</v>
      </c>
      <c r="J10" s="10"/>
      <c r="K10" s="10"/>
      <c r="L10" s="10"/>
      <c r="M10" s="10"/>
      <c r="N10" s="10">
        <f t="shared" si="1"/>
        <v>2.4011557269470522E-2</v>
      </c>
      <c r="O10" s="10">
        <f t="shared" si="1"/>
        <v>4.5046157394497278E-2</v>
      </c>
      <c r="P10" s="10">
        <f t="shared" si="1"/>
        <v>2.0845694109921563E-2</v>
      </c>
      <c r="Q10" s="10"/>
      <c r="R10" s="10"/>
      <c r="S10" s="10"/>
      <c r="T10" s="10"/>
      <c r="U10" s="10"/>
      <c r="V10" s="10">
        <f t="shared" si="1"/>
        <v>2.4016359828534964E-2</v>
      </c>
      <c r="W10" s="10">
        <f t="shared" si="1"/>
        <v>3.9651678971846009E-2</v>
      </c>
      <c r="X10" s="10">
        <f t="shared" si="1"/>
        <v>1.8868790170346067E-2</v>
      </c>
    </row>
    <row r="23" spans="16:24" x14ac:dyDescent="0.25">
      <c r="P23" s="1"/>
      <c r="X23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2698-23CB-426F-B4CD-886ACBB9EDAA}">
  <dimension ref="A1:X10"/>
  <sheetViews>
    <sheetView workbookViewId="0">
      <selection activeCell="B2" sqref="B2:D8"/>
    </sheetView>
  </sheetViews>
  <sheetFormatPr defaultRowHeight="15" x14ac:dyDescent="0.25"/>
  <sheetData>
    <row r="1" spans="1:24" x14ac:dyDescent="0.25">
      <c r="A1" s="9" t="s">
        <v>50</v>
      </c>
      <c r="B1" s="8" t="s">
        <v>0</v>
      </c>
      <c r="C1" s="8" t="s">
        <v>64</v>
      </c>
      <c r="D1" s="8" t="s">
        <v>65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U1" s="8" t="s">
        <v>42</v>
      </c>
      <c r="V1" s="8" t="s">
        <v>0</v>
      </c>
      <c r="W1" s="8" t="s">
        <v>64</v>
      </c>
      <c r="X1" s="8" t="s">
        <v>65</v>
      </c>
    </row>
    <row r="2" spans="1:24" x14ac:dyDescent="0.25">
      <c r="A2" s="9"/>
      <c r="B2" t="s">
        <v>14</v>
      </c>
      <c r="C2" t="s">
        <v>23</v>
      </c>
      <c r="D2" t="s">
        <v>30</v>
      </c>
      <c r="E2" s="9"/>
      <c r="F2" s="1"/>
      <c r="G2">
        <v>7.807658326797946</v>
      </c>
      <c r="H2">
        <v>-9.0750363292661458</v>
      </c>
      <c r="I2">
        <v>3.6721341154595768</v>
      </c>
      <c r="N2">
        <v>16.425936156166859</v>
      </c>
      <c r="O2">
        <v>-7.6701175980345377</v>
      </c>
      <c r="P2">
        <v>11.263602646763117</v>
      </c>
      <c r="V2">
        <v>23.053891038476596</v>
      </c>
      <c r="W2">
        <v>-5.370292321213733</v>
      </c>
      <c r="X2">
        <v>9.7099373525465325</v>
      </c>
    </row>
    <row r="3" spans="1:24" x14ac:dyDescent="0.25">
      <c r="A3" s="9"/>
      <c r="B3" t="s">
        <v>15</v>
      </c>
      <c r="C3" t="s">
        <v>24</v>
      </c>
      <c r="D3" t="s">
        <v>31</v>
      </c>
      <c r="E3" s="9"/>
      <c r="F3" s="1"/>
      <c r="G3">
        <v>-23.865734195216621</v>
      </c>
      <c r="H3">
        <v>3.1856726069368517</v>
      </c>
      <c r="I3">
        <v>1.8462656947156189</v>
      </c>
      <c r="N3">
        <v>4.8618012598774873</v>
      </c>
      <c r="O3">
        <v>5.9755094597401062</v>
      </c>
      <c r="P3">
        <v>8.0843706178594328</v>
      </c>
      <c r="V3">
        <v>1.801047942812551</v>
      </c>
      <c r="W3">
        <v>2.2030503537295032</v>
      </c>
      <c r="X3">
        <v>7.4466990916653666</v>
      </c>
    </row>
    <row r="4" spans="1:24" x14ac:dyDescent="0.25">
      <c r="B4" t="s">
        <v>16</v>
      </c>
      <c r="C4" t="s">
        <v>25</v>
      </c>
      <c r="D4" t="s">
        <v>32</v>
      </c>
      <c r="F4" s="1"/>
      <c r="G4">
        <v>25.310386859749851</v>
      </c>
      <c r="H4">
        <v>-7.1701407449117864</v>
      </c>
      <c r="I4">
        <v>14.40166563812277</v>
      </c>
      <c r="L4" s="1"/>
      <c r="N4">
        <v>38.821333335060288</v>
      </c>
      <c r="O4">
        <v>-19.511699592618704</v>
      </c>
      <c r="P4">
        <v>15.609422977029263</v>
      </c>
      <c r="V4">
        <v>33.193981557060724</v>
      </c>
      <c r="W4">
        <v>-10.773033935898082</v>
      </c>
      <c r="X4">
        <v>18.586486514668508</v>
      </c>
    </row>
    <row r="5" spans="1:24" x14ac:dyDescent="0.25">
      <c r="B5" t="s">
        <v>17</v>
      </c>
      <c r="C5" t="s">
        <v>26</v>
      </c>
      <c r="D5" t="s">
        <v>33</v>
      </c>
      <c r="F5" s="1"/>
      <c r="G5">
        <v>1.3243700898327539</v>
      </c>
      <c r="H5">
        <v>-0.67050140527456015</v>
      </c>
      <c r="I5">
        <v>11.738910233378068</v>
      </c>
      <c r="N5">
        <v>13.051052120462188</v>
      </c>
      <c r="O5">
        <v>-6.446347453836071E-2</v>
      </c>
      <c r="P5">
        <v>14.720578051979377</v>
      </c>
      <c r="V5">
        <v>7.8092641751750902</v>
      </c>
      <c r="W5">
        <v>-5.9747331678258968</v>
      </c>
      <c r="X5">
        <v>8.5816523337720092</v>
      </c>
    </row>
    <row r="6" spans="1:24" x14ac:dyDescent="0.25">
      <c r="B6" t="s">
        <v>18</v>
      </c>
      <c r="C6" t="s">
        <v>27</v>
      </c>
      <c r="D6" t="s">
        <v>29</v>
      </c>
      <c r="F6" s="1"/>
      <c r="G6">
        <v>6.2732699067669744</v>
      </c>
      <c r="H6">
        <v>8.3770319353569782</v>
      </c>
      <c r="I6">
        <v>4.8292176695444535</v>
      </c>
      <c r="N6">
        <v>5.7263842315900808</v>
      </c>
      <c r="O6">
        <v>13.567466830119642</v>
      </c>
      <c r="P6">
        <v>7.9927283146374801</v>
      </c>
      <c r="V6">
        <v>10.947504732058832</v>
      </c>
      <c r="W6">
        <v>14.400478557105949</v>
      </c>
      <c r="X6">
        <v>5.680944394504813</v>
      </c>
    </row>
    <row r="7" spans="1:24" x14ac:dyDescent="0.25">
      <c r="B7" t="s">
        <v>19</v>
      </c>
      <c r="C7" t="s">
        <v>28</v>
      </c>
      <c r="D7" t="s">
        <v>34</v>
      </c>
      <c r="F7" s="1"/>
      <c r="G7">
        <v>1.3784123883746036</v>
      </c>
      <c r="H7">
        <v>27.765188109710039</v>
      </c>
      <c r="I7">
        <v>1.6755153821409603</v>
      </c>
      <c r="N7">
        <v>-8.7194521361883173E-2</v>
      </c>
      <c r="O7">
        <v>44.81660860529599</v>
      </c>
      <c r="P7">
        <v>4.7603290704085417</v>
      </c>
      <c r="V7">
        <v>0.97311023069036418</v>
      </c>
      <c r="W7">
        <v>44.733556916635649</v>
      </c>
      <c r="X7">
        <v>6.0192242289947799</v>
      </c>
    </row>
    <row r="8" spans="1:24" x14ac:dyDescent="0.25">
      <c r="B8" t="s">
        <v>20</v>
      </c>
      <c r="D8" t="s">
        <v>53</v>
      </c>
      <c r="F8" s="1"/>
      <c r="G8">
        <v>2.2533227554962703</v>
      </c>
      <c r="I8">
        <v>-6.2106133746616008</v>
      </c>
      <c r="N8">
        <v>11.757873328076302</v>
      </c>
      <c r="P8">
        <v>-6.5695850127606459</v>
      </c>
      <c r="V8">
        <v>16.904246325843193</v>
      </c>
      <c r="X8">
        <v>-2.4432340901032155</v>
      </c>
    </row>
    <row r="9" spans="1:24" x14ac:dyDescent="0.25">
      <c r="F9" s="8" t="s">
        <v>66</v>
      </c>
      <c r="G9" s="7">
        <f>AVERAGE(G2:G8)</f>
        <v>2.9259551616859683</v>
      </c>
      <c r="H9" s="7">
        <f t="shared" ref="H9:V9" si="0">AVERAGE(H2:H8)</f>
        <v>3.7353690287585626</v>
      </c>
      <c r="I9" s="7">
        <f t="shared" si="0"/>
        <v>4.5647279083856924</v>
      </c>
      <c r="J9" s="10"/>
      <c r="K9" s="10"/>
      <c r="L9" s="10"/>
      <c r="M9" s="10"/>
      <c r="N9" s="7">
        <f t="shared" si="0"/>
        <v>12.936740844267332</v>
      </c>
      <c r="O9" s="7">
        <f>AVERAGE(O2:O8)</f>
        <v>6.1855507049940224</v>
      </c>
      <c r="P9" s="7">
        <f>AVERAGE(P2:P8)</f>
        <v>7.9802066665595097</v>
      </c>
      <c r="Q9" s="10"/>
      <c r="R9" s="10"/>
      <c r="S9" s="10"/>
      <c r="T9" s="10"/>
      <c r="U9" s="10"/>
      <c r="V9" s="7">
        <f t="shared" si="0"/>
        <v>13.526149428873907</v>
      </c>
      <c r="W9" s="7">
        <f>AVERAGE(W2:W8)</f>
        <v>6.5365044004222312</v>
      </c>
      <c r="X9" s="7">
        <f>AVERAGE(X2:X8)</f>
        <v>7.6545299751498277</v>
      </c>
    </row>
    <row r="10" spans="1:24" x14ac:dyDescent="0.25">
      <c r="B10" s="5"/>
      <c r="C10" s="5"/>
      <c r="D10" s="5"/>
      <c r="E10" s="5"/>
      <c r="F10" s="10" t="s">
        <v>40</v>
      </c>
      <c r="G10" s="7">
        <f>STDEV(G2:G8)/SQRT(COUNTA(G2:G8))</f>
        <v>5.4757155230822905</v>
      </c>
      <c r="H10" s="7">
        <f t="shared" ref="H10:V10" si="1">STDEV(H2:H8)/SQRT(COUNTA(H2:H8))</f>
        <v>5.4824803659777022</v>
      </c>
      <c r="I10" s="7">
        <f t="shared" si="1"/>
        <v>2.5863491461305554</v>
      </c>
      <c r="J10" s="10"/>
      <c r="K10" s="10"/>
      <c r="L10" s="10"/>
      <c r="M10" s="10"/>
      <c r="N10" s="7">
        <f t="shared" si="1"/>
        <v>4.8067566339803802</v>
      </c>
      <c r="O10" s="7">
        <f>STDEV(O2:O8)/SQRT(COUNTA(O2:O8))</f>
        <v>9.0153319992955048</v>
      </c>
      <c r="P10" s="7">
        <f>STDEV(P2:P8)/SQRT(COUNTA(P2:P8))</f>
        <v>2.8305026209153827</v>
      </c>
      <c r="Q10" s="10"/>
      <c r="R10" s="10"/>
      <c r="S10" s="10"/>
      <c r="T10" s="10"/>
      <c r="U10" s="10"/>
      <c r="V10" s="7">
        <f t="shared" si="1"/>
        <v>4.427731879043038</v>
      </c>
      <c r="W10" s="7">
        <f>STDEV(W2:W8)/SQRT(COUNTA(W2:W8))</f>
        <v>8.4410874605787605</v>
      </c>
      <c r="X10" s="7">
        <f>STDEV(X2:X8)/SQRT(COUNTA(X2:X8))</f>
        <v>2.3561935952982176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FFC5-C23E-4C14-9245-8CF3D4207855}">
  <dimension ref="A1:W10"/>
  <sheetViews>
    <sheetView workbookViewId="0">
      <selection activeCell="R36" sqref="R36"/>
    </sheetView>
  </sheetViews>
  <sheetFormatPr defaultRowHeight="15" x14ac:dyDescent="0.25"/>
  <sheetData>
    <row r="1" spans="1:23" x14ac:dyDescent="0.25">
      <c r="A1" s="9" t="s">
        <v>51</v>
      </c>
      <c r="B1" s="8" t="s">
        <v>0</v>
      </c>
      <c r="C1" s="8" t="s">
        <v>64</v>
      </c>
      <c r="D1" s="8" t="s">
        <v>65</v>
      </c>
      <c r="F1" s="8" t="s">
        <v>9</v>
      </c>
      <c r="G1" s="8" t="s">
        <v>0</v>
      </c>
      <c r="H1" s="8" t="s">
        <v>64</v>
      </c>
      <c r="I1" s="8" t="s">
        <v>65</v>
      </c>
      <c r="M1" s="8" t="s">
        <v>41</v>
      </c>
      <c r="N1" s="8" t="s">
        <v>0</v>
      </c>
      <c r="O1" s="8" t="s">
        <v>64</v>
      </c>
      <c r="P1" s="8" t="s">
        <v>65</v>
      </c>
      <c r="Q1" s="15"/>
      <c r="T1" s="8" t="s">
        <v>42</v>
      </c>
      <c r="U1" s="8" t="s">
        <v>0</v>
      </c>
      <c r="V1" s="8" t="s">
        <v>64</v>
      </c>
      <c r="W1" s="8" t="s">
        <v>65</v>
      </c>
    </row>
    <row r="2" spans="1:23" x14ac:dyDescent="0.25">
      <c r="A2" s="9"/>
      <c r="B2" t="s">
        <v>14</v>
      </c>
      <c r="C2" t="s">
        <v>23</v>
      </c>
      <c r="D2" t="s">
        <v>30</v>
      </c>
      <c r="E2" s="9"/>
      <c r="F2" s="1"/>
      <c r="G2">
        <v>-13.759741433927099</v>
      </c>
      <c r="H2">
        <v>-6.3356455981154607</v>
      </c>
      <c r="I2">
        <v>-7.3410230023232597</v>
      </c>
      <c r="N2">
        <v>-7.5034991365055363</v>
      </c>
      <c r="O2">
        <v>7.0167831090624793</v>
      </c>
      <c r="P2">
        <v>-8.3333917298746698</v>
      </c>
      <c r="U2">
        <v>-14.729029360114966</v>
      </c>
      <c r="V2">
        <v>2.3452413744128568</v>
      </c>
      <c r="W2">
        <v>-6.3243333891823088</v>
      </c>
    </row>
    <row r="3" spans="1:23" x14ac:dyDescent="0.25">
      <c r="A3" s="9"/>
      <c r="B3" t="s">
        <v>15</v>
      </c>
      <c r="C3" t="s">
        <v>24</v>
      </c>
      <c r="D3" t="s">
        <v>31</v>
      </c>
      <c r="E3" s="9"/>
      <c r="F3" s="1"/>
      <c r="G3">
        <v>-15.24281754142981</v>
      </c>
      <c r="H3">
        <v>-14.014344829107985</v>
      </c>
      <c r="I3">
        <v>-4.1453426449617021</v>
      </c>
      <c r="N3">
        <v>4.2269614745170445</v>
      </c>
      <c r="O3">
        <v>-7.810335383439301</v>
      </c>
      <c r="P3">
        <v>-4.5026347622222707</v>
      </c>
      <c r="U3">
        <v>0.65546885929409637</v>
      </c>
      <c r="V3">
        <v>-2.8329088061285432</v>
      </c>
      <c r="W3">
        <v>-3.6354352529825604</v>
      </c>
    </row>
    <row r="4" spans="1:23" x14ac:dyDescent="0.25">
      <c r="B4" t="s">
        <v>16</v>
      </c>
      <c r="C4" t="s">
        <v>25</v>
      </c>
      <c r="D4" t="s">
        <v>32</v>
      </c>
      <c r="F4" s="1"/>
      <c r="G4">
        <v>-35.835748098111999</v>
      </c>
      <c r="H4">
        <v>-4.2330531975828727</v>
      </c>
      <c r="I4">
        <v>-17.962998881956629</v>
      </c>
      <c r="L4" s="1"/>
      <c r="N4">
        <v>-21.003255999246861</v>
      </c>
      <c r="O4">
        <v>24.014265438739862</v>
      </c>
      <c r="P4">
        <v>-12.532878551727757</v>
      </c>
      <c r="U4">
        <v>-32.728130552042586</v>
      </c>
      <c r="V4">
        <v>11.841111437857187</v>
      </c>
      <c r="W4">
        <v>-13.622062555659284</v>
      </c>
    </row>
    <row r="5" spans="1:23" x14ac:dyDescent="0.25">
      <c r="B5" t="s">
        <v>17</v>
      </c>
      <c r="C5" t="s">
        <v>26</v>
      </c>
      <c r="D5" t="s">
        <v>33</v>
      </c>
      <c r="F5" s="1"/>
      <c r="G5">
        <v>-11.264194530214583</v>
      </c>
      <c r="H5">
        <v>-8.7064966784792919</v>
      </c>
      <c r="I5">
        <v>-25.148204930198759</v>
      </c>
      <c r="N5">
        <v>1.9866001974451448</v>
      </c>
      <c r="O5">
        <v>3.1154600648825497</v>
      </c>
      <c r="P5">
        <v>-28.209393098509036</v>
      </c>
      <c r="U5">
        <v>4.2679884209895036</v>
      </c>
      <c r="V5">
        <v>9.9561320721449302</v>
      </c>
      <c r="W5">
        <v>-21.74616994051388</v>
      </c>
    </row>
    <row r="6" spans="1:23" x14ac:dyDescent="0.25">
      <c r="B6" t="s">
        <v>18</v>
      </c>
      <c r="C6" t="s">
        <v>27</v>
      </c>
      <c r="D6" t="s">
        <v>29</v>
      </c>
      <c r="F6" s="1"/>
      <c r="G6">
        <v>-19.341526819218974</v>
      </c>
      <c r="H6">
        <v>-9.8381265337537283</v>
      </c>
      <c r="I6">
        <v>-8.8564310160380479</v>
      </c>
      <c r="N6">
        <v>-1.8152196183084681</v>
      </c>
      <c r="O6">
        <v>-4.9474448472201766</v>
      </c>
      <c r="P6">
        <v>-9.1576385497412414</v>
      </c>
      <c r="U6">
        <v>-6.785720943964896</v>
      </c>
      <c r="V6">
        <v>-7.7946120375310155</v>
      </c>
      <c r="W6">
        <v>-6.4717420309507361</v>
      </c>
    </row>
    <row r="7" spans="1:23" x14ac:dyDescent="0.25">
      <c r="B7" t="s">
        <v>19</v>
      </c>
      <c r="C7" t="s">
        <v>28</v>
      </c>
      <c r="D7" t="s">
        <v>34</v>
      </c>
      <c r="F7" s="1"/>
      <c r="G7">
        <v>-10.961281639806232</v>
      </c>
      <c r="H7">
        <v>-55.470799055439819</v>
      </c>
      <c r="I7">
        <v>-7.4838064733572676</v>
      </c>
      <c r="N7">
        <v>1.2233946416664478</v>
      </c>
      <c r="O7">
        <v>-44.212856593297658</v>
      </c>
      <c r="P7">
        <v>-3.6899405846558038</v>
      </c>
      <c r="U7">
        <v>-1.1996047104221492</v>
      </c>
      <c r="V7">
        <v>-43.995273206311531</v>
      </c>
      <c r="W7">
        <v>-6.9264015393875855</v>
      </c>
    </row>
    <row r="8" spans="1:23" x14ac:dyDescent="0.25">
      <c r="B8" t="s">
        <v>20</v>
      </c>
      <c r="D8" t="s">
        <v>53</v>
      </c>
      <c r="F8" s="1"/>
      <c r="G8">
        <v>-5.5852547581827769</v>
      </c>
      <c r="I8">
        <v>-1.9032243173663723</v>
      </c>
      <c r="N8">
        <v>-3.5888819505370888</v>
      </c>
      <c r="P8">
        <v>13.844293977411301</v>
      </c>
      <c r="U8">
        <v>-18.05905064597108</v>
      </c>
      <c r="W8">
        <v>1.6310712274711028</v>
      </c>
    </row>
    <row r="9" spans="1:23" x14ac:dyDescent="0.25">
      <c r="F9" s="8" t="s">
        <v>66</v>
      </c>
      <c r="G9" s="7">
        <f>AVERAGE(G2:G8)</f>
        <v>-15.998652117270209</v>
      </c>
      <c r="H9" s="7">
        <f t="shared" ref="H9:W9" si="0">AVERAGE(H2:H8)</f>
        <v>-16.433077648746529</v>
      </c>
      <c r="I9" s="7">
        <f t="shared" si="0"/>
        <v>-10.405861609457432</v>
      </c>
      <c r="J9" s="7"/>
      <c r="K9" s="7"/>
      <c r="L9" s="7"/>
      <c r="M9" s="7"/>
      <c r="N9" s="7">
        <f t="shared" si="0"/>
        <v>-3.7819857701384736</v>
      </c>
      <c r="O9" s="7">
        <f t="shared" si="0"/>
        <v>-3.8040213685453743</v>
      </c>
      <c r="P9" s="7">
        <f t="shared" si="0"/>
        <v>-7.5116547570456413</v>
      </c>
      <c r="Q9" s="7"/>
      <c r="R9" s="7"/>
      <c r="S9" s="7"/>
      <c r="T9" s="7"/>
      <c r="U9" s="7">
        <f t="shared" si="0"/>
        <v>-9.7968684188902966</v>
      </c>
      <c r="V9" s="7">
        <f t="shared" si="0"/>
        <v>-5.0800515275926861</v>
      </c>
      <c r="W9" s="7">
        <f t="shared" si="0"/>
        <v>-8.156439068743607</v>
      </c>
    </row>
    <row r="10" spans="1:23" x14ac:dyDescent="0.25">
      <c r="B10" s="5"/>
      <c r="C10" s="5"/>
      <c r="D10" s="5"/>
      <c r="E10" s="5"/>
      <c r="F10" s="10" t="s">
        <v>40</v>
      </c>
      <c r="G10" s="7">
        <f>STDEV(G2:G8)/SQRT(COUNTA(G2:G8))</f>
        <v>3.6726084855745178</v>
      </c>
      <c r="H10" s="7">
        <f t="shared" ref="H10:W10" si="1">STDEV(H2:H8)/SQRT(COUNTA(H2:H8))</f>
        <v>7.9241952807098741</v>
      </c>
      <c r="I10" s="7">
        <f t="shared" si="1"/>
        <v>3.1101535945752983</v>
      </c>
      <c r="J10" s="7"/>
      <c r="K10" s="7"/>
      <c r="L10" s="7"/>
      <c r="M10" s="7"/>
      <c r="N10" s="7">
        <f t="shared" si="1"/>
        <v>3.2249065003836814</v>
      </c>
      <c r="O10" s="7">
        <f t="shared" si="1"/>
        <v>9.2898834711049219</v>
      </c>
      <c r="P10" s="7">
        <f t="shared" si="1"/>
        <v>4.7226148478301955</v>
      </c>
      <c r="Q10" s="7"/>
      <c r="R10" s="7"/>
      <c r="S10" s="7"/>
      <c r="T10" s="7"/>
      <c r="U10" s="7">
        <f t="shared" si="1"/>
        <v>4.9001558639324001</v>
      </c>
      <c r="V10" s="7">
        <f t="shared" si="1"/>
        <v>8.3553585909592183</v>
      </c>
      <c r="W10" s="7">
        <f t="shared" si="1"/>
        <v>2.838915228033573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B6A0-8C23-425E-A070-71D09496036C}">
  <dimension ref="A1:BA21"/>
  <sheetViews>
    <sheetView workbookViewId="0">
      <selection activeCell="D25" sqref="D25"/>
    </sheetView>
  </sheetViews>
  <sheetFormatPr defaultRowHeight="15" x14ac:dyDescent="0.25"/>
  <sheetData>
    <row r="1" spans="1:53" x14ac:dyDescent="0.25">
      <c r="B1" t="s">
        <v>71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120</v>
      </c>
      <c r="J1" t="s">
        <v>36</v>
      </c>
      <c r="K1" t="s">
        <v>37</v>
      </c>
      <c r="L1" t="s">
        <v>35</v>
      </c>
      <c r="M1" t="s">
        <v>9</v>
      </c>
      <c r="N1" t="s">
        <v>10</v>
      </c>
      <c r="O1" t="s">
        <v>11</v>
      </c>
      <c r="P1" t="s">
        <v>12</v>
      </c>
      <c r="Q1" t="s">
        <v>121</v>
      </c>
      <c r="R1" t="s">
        <v>13</v>
      </c>
      <c r="S1" t="s">
        <v>122</v>
      </c>
      <c r="T1" t="s">
        <v>46</v>
      </c>
      <c r="U1" t="s">
        <v>123</v>
      </c>
      <c r="V1" t="s">
        <v>47</v>
      </c>
      <c r="W1" t="s">
        <v>124</v>
      </c>
      <c r="X1" t="s">
        <v>125</v>
      </c>
      <c r="Y1" t="s">
        <v>126</v>
      </c>
      <c r="Z1" t="s">
        <v>127</v>
      </c>
      <c r="AA1" t="s">
        <v>128</v>
      </c>
      <c r="AB1" t="s">
        <v>129</v>
      </c>
      <c r="AC1" t="s">
        <v>130</v>
      </c>
      <c r="AD1" t="s">
        <v>131</v>
      </c>
      <c r="AE1" t="s">
        <v>132</v>
      </c>
      <c r="AF1" t="s">
        <v>133</v>
      </c>
      <c r="AG1" s="1" t="s">
        <v>134</v>
      </c>
      <c r="AH1" s="1" t="s">
        <v>135</v>
      </c>
      <c r="AI1" s="1" t="s">
        <v>136</v>
      </c>
      <c r="AJ1" s="1" t="s">
        <v>137</v>
      </c>
      <c r="AK1" s="1" t="s">
        <v>138</v>
      </c>
      <c r="AL1" s="1" t="s">
        <v>139</v>
      </c>
      <c r="AM1" s="1" t="s">
        <v>140</v>
      </c>
      <c r="AN1" s="1" t="s">
        <v>141</v>
      </c>
      <c r="AO1" s="1" t="s">
        <v>142</v>
      </c>
      <c r="AP1" s="1" t="s">
        <v>143</v>
      </c>
      <c r="AQ1" s="1" t="s">
        <v>144</v>
      </c>
      <c r="AR1" s="1" t="s">
        <v>145</v>
      </c>
      <c r="AS1" s="1" t="s">
        <v>146</v>
      </c>
      <c r="AT1" s="1" t="s">
        <v>147</v>
      </c>
      <c r="AU1" s="1" t="s">
        <v>148</v>
      </c>
      <c r="AV1" s="1" t="s">
        <v>149</v>
      </c>
      <c r="AW1" s="1" t="s">
        <v>150</v>
      </c>
      <c r="AX1" s="1" t="s">
        <v>151</v>
      </c>
      <c r="AY1" s="1" t="s">
        <v>152</v>
      </c>
      <c r="AZ1" s="1" t="s">
        <v>153</v>
      </c>
      <c r="BA1" s="1" t="s">
        <v>154</v>
      </c>
    </row>
    <row r="2" spans="1:53" x14ac:dyDescent="0.25">
      <c r="A2" t="s">
        <v>14</v>
      </c>
      <c r="B2">
        <v>1</v>
      </c>
      <c r="C2" s="1">
        <v>0</v>
      </c>
      <c r="D2">
        <v>35</v>
      </c>
      <c r="E2">
        <v>58</v>
      </c>
      <c r="F2">
        <v>20.5</v>
      </c>
      <c r="G2">
        <v>43.1</v>
      </c>
      <c r="H2">
        <v>0.9</v>
      </c>
      <c r="I2" s="5">
        <f>LN(H2)</f>
        <v>-0.10536051565782628</v>
      </c>
      <c r="J2">
        <v>2</v>
      </c>
      <c r="K2">
        <v>0.8</v>
      </c>
      <c r="L2">
        <v>4.7</v>
      </c>
      <c r="M2">
        <v>4.66</v>
      </c>
      <c r="N2">
        <v>6.02</v>
      </c>
      <c r="O2">
        <v>12.39</v>
      </c>
      <c r="P2">
        <v>39.159999999999997</v>
      </c>
      <c r="Q2" s="28">
        <f>LN(P2)</f>
        <v>3.6676558176623097</v>
      </c>
      <c r="R2">
        <v>808.84</v>
      </c>
      <c r="S2" s="28">
        <f>LN(R2)</f>
        <v>6.6956011224675285</v>
      </c>
      <c r="T2">
        <v>18.479471348323802</v>
      </c>
      <c r="U2" s="5">
        <f>LN(T2)</f>
        <v>2.9166604591119238</v>
      </c>
      <c r="V2" s="2">
        <v>107.87465011776453</v>
      </c>
      <c r="W2" s="5">
        <f>LN(V2)</f>
        <v>4.6809699059940639</v>
      </c>
      <c r="X2" s="28">
        <v>34.801430051640317</v>
      </c>
      <c r="Y2" s="28">
        <v>48.108481751802145</v>
      </c>
      <c r="Z2" s="28">
        <v>64.043597498356263</v>
      </c>
      <c r="AA2" s="28">
        <v>5.4632915224320868</v>
      </c>
      <c r="AB2" s="28">
        <v>8.9061447496296839</v>
      </c>
      <c r="AC2" s="28">
        <v>10.777057084538416</v>
      </c>
      <c r="AD2" s="28">
        <v>0.91512934085522391</v>
      </c>
      <c r="AE2" s="28">
        <v>8.1775103135599297E-2</v>
      </c>
      <c r="AF2" s="28">
        <v>6.5776254227692857E-2</v>
      </c>
      <c r="AG2" s="28">
        <v>-23.292455191124336</v>
      </c>
      <c r="AH2" s="28">
        <v>-21.524539838562781</v>
      </c>
      <c r="AI2" s="28">
        <v>-20.202375305166974</v>
      </c>
      <c r="AJ2" s="28">
        <v>3.8643966466507376</v>
      </c>
      <c r="AK2" s="28">
        <v>6.6186349519614387</v>
      </c>
      <c r="AL2" s="28">
        <v>17.489196058177885</v>
      </c>
      <c r="AM2" s="28">
        <v>-2.792207176609991</v>
      </c>
      <c r="AN2" s="28">
        <v>3.0317531107805853</v>
      </c>
      <c r="AO2" s="28">
        <v>14.150636855380641</v>
      </c>
      <c r="AP2" s="28">
        <v>1.0723080623340657</v>
      </c>
      <c r="AQ2" s="28">
        <v>3.3453348405924439</v>
      </c>
      <c r="AR2" s="28">
        <v>4.1090199158169503</v>
      </c>
      <c r="AS2" s="28">
        <v>3.4080456245997137</v>
      </c>
      <c r="AT2" s="28">
        <v>10.960708541566287</v>
      </c>
      <c r="AU2" s="28">
        <v>12.915529271881141</v>
      </c>
      <c r="AV2" s="28">
        <v>4.6531790268887079</v>
      </c>
      <c r="AW2" s="28">
        <v>8.2995383578955142</v>
      </c>
      <c r="AX2" s="28">
        <v>10.282514703101132</v>
      </c>
      <c r="AY2" s="28">
        <v>2.6841706588863614</v>
      </c>
      <c r="AZ2" s="28">
        <v>2.5732404935876505</v>
      </c>
      <c r="BA2" s="28">
        <v>2.1279496780771332</v>
      </c>
    </row>
    <row r="3" spans="1:53" x14ac:dyDescent="0.25">
      <c r="A3" t="s">
        <v>15</v>
      </c>
      <c r="B3">
        <v>1</v>
      </c>
      <c r="C3" s="1">
        <v>0</v>
      </c>
      <c r="D3">
        <v>26</v>
      </c>
      <c r="E3">
        <v>67.099999999999994</v>
      </c>
      <c r="F3">
        <v>23.7</v>
      </c>
      <c r="G3">
        <v>44.1</v>
      </c>
      <c r="H3">
        <v>2.5</v>
      </c>
      <c r="I3" s="5">
        <f t="shared" ref="I3:I21" si="0">LN(H3)</f>
        <v>0.91629073187415511</v>
      </c>
      <c r="J3">
        <v>1.7</v>
      </c>
      <c r="K3">
        <v>0.8</v>
      </c>
      <c r="L3">
        <v>4.8</v>
      </c>
      <c r="M3">
        <v>4.58</v>
      </c>
      <c r="N3">
        <v>8.3800000000000008</v>
      </c>
      <c r="O3">
        <v>15.7</v>
      </c>
      <c r="P3">
        <v>11.45</v>
      </c>
      <c r="Q3" s="28">
        <f t="shared" ref="Q3:Q21" si="1">LN(P3)</f>
        <v>2.4379897300002487</v>
      </c>
      <c r="R3">
        <v>299.41000000000003</v>
      </c>
      <c r="S3" s="28">
        <f t="shared" ref="S3:S21" si="2">LN(R3)</f>
        <v>5.7018138715613569</v>
      </c>
      <c r="T3">
        <v>10.338816812837376</v>
      </c>
      <c r="U3" s="5">
        <f t="shared" ref="U3:U21" si="3">LN(T3)</f>
        <v>2.3359054343740207</v>
      </c>
      <c r="V3" s="2">
        <v>72.914387328096794</v>
      </c>
      <c r="W3" s="5">
        <f t="shared" ref="W3:W21" si="4">LN(V3)</f>
        <v>4.289285976580639</v>
      </c>
      <c r="X3" s="28">
        <v>26.022592201497822</v>
      </c>
      <c r="Y3" s="28">
        <v>40.54271381831272</v>
      </c>
      <c r="Z3" s="28">
        <v>102.43306497219392</v>
      </c>
      <c r="AA3" s="28">
        <v>-5.3532554532662235</v>
      </c>
      <c r="AB3" s="28">
        <v>3.1791510743959148</v>
      </c>
      <c r="AC3" s="28">
        <v>10.423891974768745</v>
      </c>
      <c r="AD3" s="28">
        <v>-3.3819083024165248</v>
      </c>
      <c r="AE3" s="28">
        <v>-2.2417292172958203</v>
      </c>
      <c r="AF3" s="28">
        <v>1.2872824931889082</v>
      </c>
      <c r="AG3" s="28">
        <v>-51.277399513397775</v>
      </c>
      <c r="AH3" s="28">
        <v>-39.769035498504692</v>
      </c>
      <c r="AI3" s="28">
        <v>-39.996436212241377</v>
      </c>
      <c r="AJ3" s="28">
        <v>-68.10084000482999</v>
      </c>
      <c r="AK3" s="28">
        <v>-10.011248887151483</v>
      </c>
      <c r="AL3" s="28">
        <v>46.257633545043326</v>
      </c>
      <c r="AM3" s="28">
        <v>-53.08154224172776</v>
      </c>
      <c r="AN3" s="28">
        <v>-31.360806252977575</v>
      </c>
      <c r="AO3" s="28">
        <v>7.9039063693292402</v>
      </c>
      <c r="AP3" s="28">
        <v>-0.63619854917476593</v>
      </c>
      <c r="AQ3" s="28">
        <v>2.4722662467949577</v>
      </c>
      <c r="AR3" s="28">
        <v>5.3578740905437181</v>
      </c>
      <c r="AS3" s="28">
        <v>-8.4828940349798252</v>
      </c>
      <c r="AT3" s="28">
        <v>9.6372003593144466</v>
      </c>
      <c r="AU3" s="28">
        <v>22.316433315871581</v>
      </c>
      <c r="AV3" s="28">
        <v>-4.2891108683541006</v>
      </c>
      <c r="AW3" s="28">
        <v>4.4903146623239882</v>
      </c>
      <c r="AX3" s="28">
        <v>11.716733359751366</v>
      </c>
      <c r="AY3" s="28">
        <v>-1.5478855739574735</v>
      </c>
      <c r="AZ3" s="28">
        <v>1.7496748240719955</v>
      </c>
      <c r="BA3" s="28">
        <v>3.7381732725632597</v>
      </c>
    </row>
    <row r="4" spans="1:53" x14ac:dyDescent="0.25">
      <c r="A4" t="s">
        <v>16</v>
      </c>
      <c r="B4">
        <v>1</v>
      </c>
      <c r="C4" s="1">
        <v>0</v>
      </c>
      <c r="D4">
        <v>37</v>
      </c>
      <c r="E4">
        <v>61</v>
      </c>
      <c r="F4">
        <v>20.3</v>
      </c>
      <c r="G4">
        <v>39</v>
      </c>
      <c r="H4">
        <v>1.8</v>
      </c>
      <c r="I4" s="5">
        <f t="shared" si="0"/>
        <v>0.58778666490211906</v>
      </c>
      <c r="J4">
        <v>1.5</v>
      </c>
      <c r="K4">
        <v>0.8</v>
      </c>
      <c r="L4">
        <v>5.3</v>
      </c>
      <c r="M4">
        <v>4.72</v>
      </c>
      <c r="N4">
        <v>5.05</v>
      </c>
      <c r="O4">
        <v>11.18</v>
      </c>
      <c r="P4">
        <v>46.37</v>
      </c>
      <c r="Q4" s="28">
        <f t="shared" si="1"/>
        <v>3.8366526984033693</v>
      </c>
      <c r="R4">
        <v>863.94</v>
      </c>
      <c r="S4" s="28">
        <f t="shared" si="2"/>
        <v>6.7615033219482346</v>
      </c>
      <c r="T4">
        <v>13.554467264312805</v>
      </c>
      <c r="U4" s="5">
        <f t="shared" si="3"/>
        <v>2.6067161803939189</v>
      </c>
      <c r="V4" s="2">
        <v>88.002700809284917</v>
      </c>
      <c r="W4" s="5">
        <f t="shared" si="4"/>
        <v>4.4773675050218484</v>
      </c>
      <c r="X4" s="28">
        <v>53.430587822501522</v>
      </c>
      <c r="Y4" s="28">
        <v>49.611047189907445</v>
      </c>
      <c r="Z4" s="28">
        <v>69.035408353061896</v>
      </c>
      <c r="AA4" s="28">
        <v>8.9257481715369185</v>
      </c>
      <c r="AB4" s="28">
        <v>15.605399106343251</v>
      </c>
      <c r="AC4" s="28">
        <v>15.145839276432312</v>
      </c>
      <c r="AD4" s="28">
        <v>-0.67565231361743783</v>
      </c>
      <c r="AE4" s="28">
        <v>0.66172687300918542</v>
      </c>
      <c r="AF4" s="28">
        <v>0.66859644223006676</v>
      </c>
      <c r="AG4" s="28">
        <v>-33.434958723474175</v>
      </c>
      <c r="AH4" s="28">
        <v>-29.373660244404114</v>
      </c>
      <c r="AI4" s="28">
        <v>-32.590968682566817</v>
      </c>
      <c r="AJ4" s="28">
        <v>19.876697001037499</v>
      </c>
      <c r="AK4" s="28">
        <v>14.568500235941038</v>
      </c>
      <c r="AL4" s="28">
        <v>13.586709615727894</v>
      </c>
      <c r="AM4" s="28">
        <v>2.4764471994542561</v>
      </c>
      <c r="AN4" s="28">
        <v>5.4293459525613041</v>
      </c>
      <c r="AO4" s="28">
        <v>4.9116121880062087</v>
      </c>
      <c r="AP4" s="28">
        <v>1.4469514485833588</v>
      </c>
      <c r="AQ4" s="28">
        <v>4.6034854003206336</v>
      </c>
      <c r="AR4" s="28">
        <v>4.4590001389524128</v>
      </c>
      <c r="AS4" s="28">
        <v>8.1619035144136518</v>
      </c>
      <c r="AT4" s="28">
        <v>18.230867987846651</v>
      </c>
      <c r="AU4" s="28">
        <v>16.950796995249345</v>
      </c>
      <c r="AV4" s="28">
        <v>6.8360979002812021</v>
      </c>
      <c r="AW4" s="28">
        <v>9.9712716394914018</v>
      </c>
      <c r="AX4" s="28">
        <v>9.387681880629394</v>
      </c>
      <c r="AY4" s="28">
        <v>4.7820698465081426</v>
      </c>
      <c r="AZ4" s="28">
        <v>4.0808337496180185</v>
      </c>
      <c r="BA4" s="28">
        <v>2.5014340790561658</v>
      </c>
    </row>
    <row r="5" spans="1:53" x14ac:dyDescent="0.25">
      <c r="A5" t="s">
        <v>17</v>
      </c>
      <c r="B5">
        <v>1</v>
      </c>
      <c r="C5" s="1">
        <v>0</v>
      </c>
      <c r="D5">
        <v>47</v>
      </c>
      <c r="E5">
        <v>60.5</v>
      </c>
      <c r="F5">
        <v>21.3</v>
      </c>
      <c r="G5">
        <v>40.1</v>
      </c>
      <c r="H5">
        <v>2.1</v>
      </c>
      <c r="I5" s="5">
        <f t="shared" si="0"/>
        <v>0.74193734472937733</v>
      </c>
      <c r="J5">
        <v>1.6</v>
      </c>
      <c r="K5">
        <v>0.8</v>
      </c>
      <c r="L5">
        <v>5.2</v>
      </c>
      <c r="M5">
        <v>4</v>
      </c>
      <c r="N5">
        <v>8.33</v>
      </c>
      <c r="O5">
        <v>12.19</v>
      </c>
      <c r="P5">
        <v>18.61</v>
      </c>
      <c r="Q5" s="28">
        <f t="shared" si="1"/>
        <v>2.9236990706541595</v>
      </c>
      <c r="R5">
        <v>378.02</v>
      </c>
      <c r="S5" s="28">
        <f t="shared" si="2"/>
        <v>5.9349471042728101</v>
      </c>
      <c r="T5">
        <v>14.142695276022291</v>
      </c>
      <c r="U5" s="5">
        <f t="shared" si="3"/>
        <v>2.6491982558840435</v>
      </c>
      <c r="V5" s="2">
        <v>92.349951603171348</v>
      </c>
      <c r="W5" s="5">
        <f t="shared" si="4"/>
        <v>4.5255851825863278</v>
      </c>
      <c r="X5" s="28">
        <v>37.878759059842807</v>
      </c>
      <c r="Y5" s="28">
        <v>40.140379332082766</v>
      </c>
      <c r="Z5" s="28">
        <v>40.103245023052871</v>
      </c>
      <c r="AA5" s="28">
        <v>6.1443538746316477</v>
      </c>
      <c r="AB5" s="28">
        <v>12.300071617336835</v>
      </c>
      <c r="AC5" s="28">
        <v>9.4021258262302911</v>
      </c>
      <c r="AD5" s="28">
        <v>2.8333681480638013</v>
      </c>
      <c r="AE5" s="28">
        <v>1.0560802273528711</v>
      </c>
      <c r="AF5" s="28">
        <v>-0.79045222196377363</v>
      </c>
      <c r="AG5" s="28">
        <v>-23.503160296548941</v>
      </c>
      <c r="AH5" s="28">
        <v>-19.533794399873457</v>
      </c>
      <c r="AI5" s="28">
        <v>-17.42801027260894</v>
      </c>
      <c r="AJ5" s="28">
        <v>48.147991192068339</v>
      </c>
      <c r="AK5" s="28">
        <v>37.889844567174706</v>
      </c>
      <c r="AL5" s="28">
        <v>26.887429758517808</v>
      </c>
      <c r="AM5" s="28">
        <v>10.164777800931438</v>
      </c>
      <c r="AN5" s="28">
        <v>2.7630184798882684</v>
      </c>
      <c r="AO5" s="28">
        <v>-2.3592050079503677</v>
      </c>
      <c r="AP5" s="28">
        <v>2.5298169812091085</v>
      </c>
      <c r="AQ5" s="28">
        <v>4.5238428653396889</v>
      </c>
      <c r="AR5" s="28">
        <v>3.3953080186099349</v>
      </c>
      <c r="AS5" s="28">
        <v>12.05346631626451</v>
      </c>
      <c r="AT5" s="28">
        <v>14.665201903164673</v>
      </c>
      <c r="AU5" s="28">
        <v>11.935079955225772</v>
      </c>
      <c r="AV5" s="28">
        <v>11.736473304403967</v>
      </c>
      <c r="AW5" s="28">
        <v>11.2399073237374</v>
      </c>
      <c r="AX5" s="28">
        <v>7.8495125622953115</v>
      </c>
      <c r="AY5" s="28">
        <v>6.0436386522227599</v>
      </c>
      <c r="AZ5" s="28">
        <v>4.6049372182455528</v>
      </c>
      <c r="BA5" s="28">
        <v>2.9801040872574642</v>
      </c>
    </row>
    <row r="6" spans="1:53" x14ac:dyDescent="0.25">
      <c r="A6" t="s">
        <v>18</v>
      </c>
      <c r="B6">
        <v>1</v>
      </c>
      <c r="C6" s="1">
        <v>0</v>
      </c>
      <c r="D6">
        <v>29</v>
      </c>
      <c r="E6">
        <v>55.9</v>
      </c>
      <c r="F6">
        <v>22.1</v>
      </c>
      <c r="G6">
        <v>40.200000000000003</v>
      </c>
      <c r="H6">
        <v>1.9</v>
      </c>
      <c r="I6" s="5">
        <f t="shared" si="0"/>
        <v>0.64185388617239469</v>
      </c>
      <c r="J6">
        <v>2.2999999999999998</v>
      </c>
      <c r="K6">
        <v>0.63</v>
      </c>
      <c r="L6">
        <v>4.4000000000000004</v>
      </c>
      <c r="M6">
        <v>3.5</v>
      </c>
      <c r="N6">
        <v>7.99</v>
      </c>
      <c r="O6">
        <v>12.28</v>
      </c>
      <c r="P6">
        <v>25.38</v>
      </c>
      <c r="Q6" s="28">
        <f t="shared" si="1"/>
        <v>3.2339614622862416</v>
      </c>
      <c r="R6">
        <v>519.35</v>
      </c>
      <c r="S6" s="28">
        <f t="shared" si="2"/>
        <v>6.2525780296738205</v>
      </c>
      <c r="T6">
        <v>19.797132525075053</v>
      </c>
      <c r="U6" s="5">
        <f t="shared" si="3"/>
        <v>2.9855371052468698</v>
      </c>
      <c r="V6" s="2">
        <v>113.99955289473439</v>
      </c>
      <c r="W6" s="5">
        <f t="shared" si="4"/>
        <v>4.7361945264107908</v>
      </c>
      <c r="X6" s="28">
        <v>63.382713447832721</v>
      </c>
      <c r="Y6" s="28">
        <v>71.497200706657154</v>
      </c>
      <c r="Z6" s="28">
        <v>97.595466088226914</v>
      </c>
      <c r="AA6" s="28">
        <v>12.939220357551898</v>
      </c>
      <c r="AB6" s="28">
        <v>13.293544839623037</v>
      </c>
      <c r="AC6" s="28">
        <v>13.738648779811021</v>
      </c>
      <c r="AD6" s="28">
        <v>2.7024289617284287</v>
      </c>
      <c r="AE6" s="28">
        <v>2.3333881033068798E-2</v>
      </c>
      <c r="AF6" s="28">
        <v>0.67149980054065506</v>
      </c>
      <c r="AG6" s="28">
        <v>-30.122849469486749</v>
      </c>
      <c r="AH6" s="28">
        <v>-22.911604148755565</v>
      </c>
      <c r="AI6" s="28">
        <v>-25.025696270911052</v>
      </c>
      <c r="AJ6" s="28">
        <v>64.270129748839565</v>
      </c>
      <c r="AK6" s="28">
        <v>14.112296382475048</v>
      </c>
      <c r="AL6" s="28">
        <v>19.1958816480442</v>
      </c>
      <c r="AM6" s="28">
        <v>21.411848114271262</v>
      </c>
      <c r="AN6" s="28">
        <v>-1.1265982789431976</v>
      </c>
      <c r="AO6" s="28">
        <v>3.1960994144070072</v>
      </c>
      <c r="AP6" s="28">
        <v>3.656323253812896</v>
      </c>
      <c r="AQ6" s="28">
        <v>5.1744745901213864</v>
      </c>
      <c r="AR6" s="28">
        <v>6.186227025363678</v>
      </c>
      <c r="AS6" s="28">
        <v>21.411838073655247</v>
      </c>
      <c r="AT6" s="28">
        <v>19.713840691373441</v>
      </c>
      <c r="AU6" s="28">
        <v>20.099655067978503</v>
      </c>
      <c r="AV6" s="28">
        <v>16.905204209719461</v>
      </c>
      <c r="AW6" s="28">
        <v>11.645741484461265</v>
      </c>
      <c r="AX6" s="28">
        <v>11.98836470307274</v>
      </c>
      <c r="AY6" s="28">
        <v>9.1122145824643628</v>
      </c>
      <c r="AZ6" s="28">
        <v>4.715540700935537</v>
      </c>
      <c r="BA6" s="28">
        <v>4.1008928859895715</v>
      </c>
    </row>
    <row r="7" spans="1:53" x14ac:dyDescent="0.25">
      <c r="A7" t="s">
        <v>19</v>
      </c>
      <c r="B7">
        <v>1</v>
      </c>
      <c r="C7" s="1">
        <v>0</v>
      </c>
      <c r="D7">
        <v>37</v>
      </c>
      <c r="E7">
        <v>64.900000000000006</v>
      </c>
      <c r="F7">
        <v>25.5</v>
      </c>
      <c r="G7">
        <v>45.1</v>
      </c>
      <c r="H7">
        <v>1.8</v>
      </c>
      <c r="I7" s="5">
        <f t="shared" si="0"/>
        <v>0.58778666490211906</v>
      </c>
      <c r="J7">
        <v>1.6</v>
      </c>
      <c r="K7">
        <v>0.74</v>
      </c>
      <c r="L7">
        <v>4.5</v>
      </c>
      <c r="M7">
        <v>4.83</v>
      </c>
      <c r="N7">
        <v>7.49</v>
      </c>
      <c r="O7">
        <v>13.82</v>
      </c>
      <c r="P7">
        <v>14.6</v>
      </c>
      <c r="Q7" s="28">
        <f t="shared" si="1"/>
        <v>2.6810215287142909</v>
      </c>
      <c r="R7">
        <v>336.2</v>
      </c>
      <c r="S7" s="28">
        <f t="shared" si="2"/>
        <v>5.8177062209745154</v>
      </c>
      <c r="T7">
        <v>12.309404056153635</v>
      </c>
      <c r="U7" s="5">
        <f t="shared" si="3"/>
        <v>2.5103635276641074</v>
      </c>
      <c r="V7" s="2">
        <v>77.712370822821669</v>
      </c>
      <c r="W7" s="5">
        <f t="shared" si="4"/>
        <v>4.3530144573495404</v>
      </c>
      <c r="X7" s="28">
        <v>56.592632738395672</v>
      </c>
      <c r="Y7" s="28">
        <v>65.527364552492642</v>
      </c>
      <c r="Z7" s="28">
        <v>91.797925646616392</v>
      </c>
      <c r="AA7" s="28">
        <v>10.716389333251628</v>
      </c>
      <c r="AB7" s="28">
        <v>16.605531374411331</v>
      </c>
      <c r="AC7" s="28">
        <v>16.912413632220289</v>
      </c>
      <c r="AD7" s="28">
        <v>-0.67644774554052223</v>
      </c>
      <c r="AE7" s="28">
        <v>0.25626945874197743</v>
      </c>
      <c r="AF7" s="28">
        <v>0.22555018402950508</v>
      </c>
      <c r="AG7" s="28">
        <v>-34.285077566473888</v>
      </c>
      <c r="AH7" s="28">
        <v>-27.724145989802793</v>
      </c>
      <c r="AI7" s="28">
        <v>-24.627058370968818</v>
      </c>
      <c r="AJ7" s="28">
        <v>29.398061683334028</v>
      </c>
      <c r="AK7" s="28">
        <v>27.401113514590396</v>
      </c>
      <c r="AL7" s="28">
        <v>27.387045594321108</v>
      </c>
      <c r="AM7" s="28">
        <v>2.3851108167247261</v>
      </c>
      <c r="AN7" s="28">
        <v>-0.60928028449889859</v>
      </c>
      <c r="AO7" s="28">
        <v>6.5220459282285512</v>
      </c>
      <c r="AP7" s="28">
        <v>2.3665928036981705</v>
      </c>
      <c r="AQ7" s="28">
        <v>6.0351968944400003</v>
      </c>
      <c r="AR7" s="28">
        <v>6.1423139556436599</v>
      </c>
      <c r="AS7" s="28">
        <v>16.15375004791645</v>
      </c>
      <c r="AT7" s="28">
        <v>22.492369661764116</v>
      </c>
      <c r="AU7" s="28">
        <v>21.260323260237612</v>
      </c>
      <c r="AV7" s="28">
        <v>10.909600441081249</v>
      </c>
      <c r="AW7" s="28">
        <v>12.997694646189442</v>
      </c>
      <c r="AX7" s="28">
        <v>12.463059953301228</v>
      </c>
      <c r="AY7" s="28">
        <v>5.632394517066154</v>
      </c>
      <c r="AZ7" s="28">
        <v>4.9586895952827206</v>
      </c>
      <c r="BA7" s="28">
        <v>3.7427354907914197</v>
      </c>
    </row>
    <row r="8" spans="1:53" x14ac:dyDescent="0.25">
      <c r="A8" t="s">
        <v>20</v>
      </c>
      <c r="B8">
        <v>1</v>
      </c>
      <c r="C8" s="1">
        <v>0</v>
      </c>
      <c r="D8">
        <v>53</v>
      </c>
      <c r="E8">
        <v>71.5</v>
      </c>
      <c r="F8">
        <v>24.1</v>
      </c>
      <c r="G8">
        <v>43.8</v>
      </c>
      <c r="H8">
        <v>1.9</v>
      </c>
      <c r="I8" s="5">
        <f t="shared" si="0"/>
        <v>0.64185388617239469</v>
      </c>
      <c r="J8">
        <v>1.7</v>
      </c>
      <c r="K8">
        <v>0.7</v>
      </c>
      <c r="L8">
        <v>5.2</v>
      </c>
      <c r="M8">
        <v>4.3899999999999997</v>
      </c>
      <c r="N8">
        <v>6.36</v>
      </c>
      <c r="O8">
        <v>12.64</v>
      </c>
      <c r="P8">
        <v>10.25</v>
      </c>
      <c r="Q8" s="28">
        <f t="shared" si="1"/>
        <v>2.3272777055844172</v>
      </c>
      <c r="R8">
        <v>215.85</v>
      </c>
      <c r="S8" s="28">
        <f t="shared" si="2"/>
        <v>5.3745837220014865</v>
      </c>
      <c r="T8">
        <v>11.153162447139236</v>
      </c>
      <c r="U8" s="5">
        <f t="shared" si="3"/>
        <v>2.4117230852375591</v>
      </c>
      <c r="V8" s="2">
        <v>58.203027620367884</v>
      </c>
      <c r="W8" s="5">
        <f t="shared" si="4"/>
        <v>4.0639373743528688</v>
      </c>
      <c r="X8" s="28">
        <v>29.426402851694633</v>
      </c>
      <c r="Y8" s="28">
        <v>38.321112386985455</v>
      </c>
      <c r="Z8" s="28">
        <v>54.25899218464852</v>
      </c>
      <c r="AA8" s="28">
        <v>2.5116589059494348</v>
      </c>
      <c r="AB8" s="28">
        <v>9.0116081454362167</v>
      </c>
      <c r="AC8" s="28">
        <v>9.6601003116061097</v>
      </c>
      <c r="AD8" s="28">
        <v>0.69003017321199533</v>
      </c>
      <c r="AE8" s="28">
        <v>-0.47007142752682418</v>
      </c>
      <c r="AF8" s="28">
        <v>1.1669109367008332</v>
      </c>
      <c r="AG8" s="28">
        <v>-15.494902147306757</v>
      </c>
      <c r="AH8" s="28">
        <v>-19.26006928741754</v>
      </c>
      <c r="AI8" s="28">
        <v>-14.77963831088762</v>
      </c>
      <c r="AJ8" s="28">
        <v>21.443328210199962</v>
      </c>
      <c r="AK8" s="28">
        <v>24.408358129418925</v>
      </c>
      <c r="AL8" s="28">
        <v>26.172583966616131</v>
      </c>
      <c r="AM8" s="28">
        <v>4.5272455818218083</v>
      </c>
      <c r="AN8" s="28">
        <v>8.3268000117571397</v>
      </c>
      <c r="AO8" s="28">
        <v>13.747681590036573</v>
      </c>
      <c r="AP8" s="28">
        <v>1.24223071967142</v>
      </c>
      <c r="AQ8" s="28">
        <v>3.5420236196658674</v>
      </c>
      <c r="AR8" s="28">
        <v>4.24434377572355</v>
      </c>
      <c r="AS8" s="28">
        <v>2.9890871217343395</v>
      </c>
      <c r="AT8" s="28">
        <v>8.0601650432314784</v>
      </c>
      <c r="AU8" s="28">
        <v>8.7525644380176253</v>
      </c>
      <c r="AV8" s="28">
        <v>3.9670620857413663</v>
      </c>
      <c r="AW8" s="28">
        <v>7.1884353315713767</v>
      </c>
      <c r="AX8" s="28">
        <v>7.5909094342785233</v>
      </c>
      <c r="AY8" s="28">
        <v>2.8934780173032255</v>
      </c>
      <c r="AZ8" s="28">
        <v>3.3933815302601693</v>
      </c>
      <c r="BA8" s="28">
        <v>2.4079876207224404</v>
      </c>
    </row>
    <row r="9" spans="1:53" x14ac:dyDescent="0.25">
      <c r="A9" t="s">
        <v>23</v>
      </c>
      <c r="B9">
        <v>2</v>
      </c>
      <c r="C9" s="1">
        <v>0</v>
      </c>
      <c r="D9">
        <v>56</v>
      </c>
      <c r="E9">
        <v>118</v>
      </c>
      <c r="F9">
        <v>31.9</v>
      </c>
      <c r="G9">
        <v>51</v>
      </c>
      <c r="H9">
        <v>4</v>
      </c>
      <c r="I9" s="5">
        <f t="shared" si="0"/>
        <v>1.3862943611198906</v>
      </c>
      <c r="J9">
        <v>1.8</v>
      </c>
      <c r="K9">
        <v>0.8</v>
      </c>
      <c r="L9">
        <v>5.2</v>
      </c>
      <c r="M9">
        <v>5.0199999999999996</v>
      </c>
      <c r="N9">
        <v>6.44</v>
      </c>
      <c r="O9">
        <v>20.55</v>
      </c>
      <c r="P9">
        <v>3.71</v>
      </c>
      <c r="Q9" s="28">
        <f t="shared" si="1"/>
        <v>1.3110318766193438</v>
      </c>
      <c r="R9">
        <v>127.18</v>
      </c>
      <c r="S9" s="28">
        <f t="shared" si="2"/>
        <v>4.8456034058392614</v>
      </c>
      <c r="T9">
        <v>7.0746079967391449</v>
      </c>
      <c r="U9" s="5">
        <f t="shared" si="3"/>
        <v>1.9565120351729643</v>
      </c>
      <c r="V9" s="2">
        <v>47.64476621925062</v>
      </c>
      <c r="W9" s="5">
        <f t="shared" si="4"/>
        <v>3.8637727860665398</v>
      </c>
      <c r="X9" s="28">
        <v>137.87215966580843</v>
      </c>
      <c r="Y9" s="28">
        <v>93.261571639063334</v>
      </c>
      <c r="Z9" s="28">
        <v>123.31816988708637</v>
      </c>
      <c r="AA9" s="28">
        <v>13.788961644139881</v>
      </c>
      <c r="AB9" s="28">
        <v>12.585827300088225</v>
      </c>
      <c r="AC9" s="28">
        <v>15.320268005477606</v>
      </c>
      <c r="AD9" s="28">
        <v>-4.0824937013246574</v>
      </c>
      <c r="AE9" s="28">
        <v>1.8489415026030516</v>
      </c>
      <c r="AF9" s="28">
        <v>-7.4154432156124725</v>
      </c>
      <c r="AG9" s="28">
        <v>-87.368024526452913</v>
      </c>
      <c r="AH9" s="28">
        <v>-59.538712253435392</v>
      </c>
      <c r="AI9" s="28">
        <v>-59.159310947996836</v>
      </c>
      <c r="AJ9" s="28">
        <v>40.908662956336883</v>
      </c>
      <c r="AK9" s="28">
        <v>32.758130095989131</v>
      </c>
      <c r="AL9" s="28">
        <v>34.40789782920551</v>
      </c>
      <c r="AM9" s="28">
        <v>29.232093112645543</v>
      </c>
      <c r="AN9" s="28">
        <v>18.738654630281218</v>
      </c>
      <c r="AO9" s="28">
        <v>38.028238203923813</v>
      </c>
      <c r="AP9" s="28">
        <v>4.3001592115549476</v>
      </c>
      <c r="AQ9" s="28">
        <v>5.8824284134402625</v>
      </c>
      <c r="AR9" s="28">
        <v>8.2295403827902511</v>
      </c>
      <c r="AS9" s="28">
        <v>19.861876078725938</v>
      </c>
      <c r="AT9" s="28">
        <v>22.476537293323961</v>
      </c>
      <c r="AU9" s="28">
        <v>32.541349738540838</v>
      </c>
      <c r="AV9" s="28">
        <v>16.419841099126707</v>
      </c>
      <c r="AW9" s="28">
        <v>12.683012729947661</v>
      </c>
      <c r="AX9" s="28">
        <v>15.857467138981313</v>
      </c>
      <c r="AY9" s="28">
        <v>10.807783920975769</v>
      </c>
      <c r="AZ9" s="28">
        <v>6.3931248898360584</v>
      </c>
      <c r="BA9" s="28">
        <v>5.687284166597304</v>
      </c>
    </row>
    <row r="10" spans="1:53" x14ac:dyDescent="0.25">
      <c r="A10" t="s">
        <v>24</v>
      </c>
      <c r="B10">
        <v>2</v>
      </c>
      <c r="C10" s="1">
        <v>0</v>
      </c>
      <c r="D10">
        <v>48</v>
      </c>
      <c r="E10">
        <v>89.8</v>
      </c>
      <c r="F10">
        <v>32.4</v>
      </c>
      <c r="G10">
        <v>50.6</v>
      </c>
      <c r="H10">
        <v>4.5</v>
      </c>
      <c r="I10" s="5">
        <f t="shared" si="0"/>
        <v>1.5040773967762742</v>
      </c>
      <c r="J10">
        <v>1.9</v>
      </c>
      <c r="K10">
        <v>1.1000000000000001</v>
      </c>
      <c r="L10">
        <v>5.2</v>
      </c>
      <c r="M10">
        <v>4.9400000000000004</v>
      </c>
      <c r="N10">
        <v>5.66</v>
      </c>
      <c r="O10">
        <v>22.39</v>
      </c>
      <c r="P10">
        <v>7.58</v>
      </c>
      <c r="Q10" s="28">
        <f t="shared" si="1"/>
        <v>2.0255131996542803</v>
      </c>
      <c r="R10">
        <v>282.85000000000002</v>
      </c>
      <c r="S10" s="28">
        <f t="shared" si="2"/>
        <v>5.6449167217891647</v>
      </c>
      <c r="T10">
        <v>8.9115849563115752</v>
      </c>
      <c r="U10" s="5">
        <f t="shared" si="3"/>
        <v>2.1873521107709593</v>
      </c>
      <c r="V10" s="2">
        <v>55.268959767273387</v>
      </c>
      <c r="W10" s="5">
        <f t="shared" si="4"/>
        <v>4.0122114447394033</v>
      </c>
      <c r="X10" s="28">
        <v>64.950604066642441</v>
      </c>
      <c r="Y10" s="28">
        <v>72.547551301555984</v>
      </c>
      <c r="Z10" s="28">
        <v>94.342176567917122</v>
      </c>
      <c r="AA10" s="28">
        <v>1.7589814408473334</v>
      </c>
      <c r="AB10" s="28">
        <v>10.159293249961751</v>
      </c>
      <c r="AC10" s="28">
        <v>9.5747551471639269</v>
      </c>
      <c r="AD10" s="28">
        <v>-0.8535807732195112</v>
      </c>
      <c r="AE10" s="28">
        <v>0.9884108646155717</v>
      </c>
      <c r="AF10" s="28">
        <v>2.4172809465564717</v>
      </c>
      <c r="AG10" s="28">
        <v>-53.115397641611892</v>
      </c>
      <c r="AH10" s="28">
        <v>-49.483439977594237</v>
      </c>
      <c r="AI10" s="28">
        <v>-47.425079835548317</v>
      </c>
      <c r="AJ10" s="28">
        <v>19.874392230479106</v>
      </c>
      <c r="AK10" s="28">
        <v>17.656056692407269</v>
      </c>
      <c r="AL10" s="28">
        <v>22.375849563506449</v>
      </c>
      <c r="AM10" s="28">
        <v>7.108184826195056</v>
      </c>
      <c r="AN10" s="28">
        <v>18.546889818557268</v>
      </c>
      <c r="AO10" s="28">
        <v>22.666756973609914</v>
      </c>
      <c r="AP10" s="28">
        <v>1.6251935038237981</v>
      </c>
      <c r="AQ10" s="28">
        <v>5.4567535115734094</v>
      </c>
      <c r="AR10" s="28">
        <v>6.1568278470328206</v>
      </c>
      <c r="AS10" s="28">
        <v>6.1174397150970297</v>
      </c>
      <c r="AT10" s="28">
        <v>16.206476212645228</v>
      </c>
      <c r="AU10" s="28">
        <v>15.805434502190129</v>
      </c>
      <c r="AV10" s="28">
        <v>6.212532895984868</v>
      </c>
      <c r="AW10" s="28">
        <v>11.763735243241111</v>
      </c>
      <c r="AX10" s="28">
        <v>11.663166983985736</v>
      </c>
      <c r="AY10" s="28">
        <v>5.1140899324777678</v>
      </c>
      <c r="AZ10" s="28">
        <v>5.4466687232761775</v>
      </c>
      <c r="BA10" s="28">
        <v>3.2285417960583427</v>
      </c>
    </row>
    <row r="11" spans="1:53" x14ac:dyDescent="0.25">
      <c r="A11" t="s">
        <v>25</v>
      </c>
      <c r="B11">
        <v>2</v>
      </c>
      <c r="C11" s="1">
        <v>1</v>
      </c>
      <c r="D11">
        <v>60</v>
      </c>
      <c r="E11">
        <v>91.2</v>
      </c>
      <c r="F11">
        <v>30.7</v>
      </c>
      <c r="G11">
        <v>54.1</v>
      </c>
      <c r="H11">
        <v>3.1</v>
      </c>
      <c r="I11" s="5">
        <f t="shared" si="0"/>
        <v>1.1314021114911006</v>
      </c>
      <c r="J11">
        <v>2.5</v>
      </c>
      <c r="K11">
        <v>1.01</v>
      </c>
      <c r="L11">
        <v>5.3</v>
      </c>
      <c r="M11">
        <v>5</v>
      </c>
      <c r="N11">
        <v>9.1</v>
      </c>
      <c r="O11">
        <v>16.47</v>
      </c>
      <c r="P11">
        <v>3.81</v>
      </c>
      <c r="Q11" s="28">
        <f t="shared" si="1"/>
        <v>1.3376291891386096</v>
      </c>
      <c r="R11">
        <v>104.53</v>
      </c>
      <c r="S11" s="28">
        <f t="shared" si="2"/>
        <v>4.6494741115446159</v>
      </c>
      <c r="T11">
        <v>5.1623255925350104</v>
      </c>
      <c r="U11" s="5">
        <f t="shared" si="3"/>
        <v>1.6413871741881476</v>
      </c>
      <c r="V11" s="2">
        <v>35.926376776870399</v>
      </c>
      <c r="W11" s="5">
        <f t="shared" si="4"/>
        <v>3.5814717548736348</v>
      </c>
      <c r="X11" s="28">
        <v>73.480038271597095</v>
      </c>
      <c r="Y11" s="28">
        <v>72.644885346031757</v>
      </c>
      <c r="Z11" s="28">
        <v>54.547731222113605</v>
      </c>
      <c r="AA11" s="28">
        <v>11.233757521206941</v>
      </c>
      <c r="AB11" s="28">
        <v>9.7393283472890797</v>
      </c>
      <c r="AC11" s="28">
        <v>9.6235859525088312</v>
      </c>
      <c r="AD11" s="28">
        <v>1.2854288344549794</v>
      </c>
      <c r="AE11" s="28">
        <v>1.8322078453569681</v>
      </c>
      <c r="AF11" s="28">
        <v>1.0418142065298235</v>
      </c>
      <c r="AG11" s="28">
        <v>-51.059322679616443</v>
      </c>
      <c r="AH11" s="28">
        <v>-36.604450760387834</v>
      </c>
      <c r="AI11" s="28">
        <v>-22.885233376952343</v>
      </c>
      <c r="AJ11" s="28">
        <v>53.730747430937484</v>
      </c>
      <c r="AK11" s="28">
        <v>34.964644685590784</v>
      </c>
      <c r="AL11" s="28">
        <v>15.340605170834987</v>
      </c>
      <c r="AM11" s="28">
        <v>22.256831701875804</v>
      </c>
      <c r="AN11" s="28">
        <v>19.424156051917134</v>
      </c>
      <c r="AO11" s="28">
        <v>11.391595588619399</v>
      </c>
      <c r="AP11" s="28">
        <v>3.7530057610269534</v>
      </c>
      <c r="AQ11" s="28">
        <v>6.0637627708781521</v>
      </c>
      <c r="AR11" s="28">
        <v>4.1273277358723588</v>
      </c>
      <c r="AS11" s="28">
        <v>15.230881701431466</v>
      </c>
      <c r="AT11" s="28">
        <v>16.874806634550161</v>
      </c>
      <c r="AU11" s="28">
        <v>8.9191207637039707</v>
      </c>
      <c r="AV11" s="28">
        <v>17.114372941488156</v>
      </c>
      <c r="AW11" s="28">
        <v>14.94263053628457</v>
      </c>
      <c r="AX11" s="28">
        <v>8.2733847610381765</v>
      </c>
      <c r="AY11" s="28">
        <v>10.20971119008467</v>
      </c>
      <c r="AZ11" s="28">
        <v>6.7665437074906434</v>
      </c>
      <c r="BA11" s="28">
        <v>3.0696141911565027</v>
      </c>
    </row>
    <row r="12" spans="1:53" x14ac:dyDescent="0.25">
      <c r="A12" t="s">
        <v>26</v>
      </c>
      <c r="B12">
        <v>2</v>
      </c>
      <c r="C12" s="1">
        <v>1</v>
      </c>
      <c r="D12">
        <v>60</v>
      </c>
      <c r="E12">
        <v>106</v>
      </c>
      <c r="F12">
        <v>33.5</v>
      </c>
      <c r="G12">
        <v>63.4</v>
      </c>
      <c r="H12">
        <v>3</v>
      </c>
      <c r="I12" s="5">
        <f t="shared" si="0"/>
        <v>1.0986122886681098</v>
      </c>
      <c r="J12">
        <v>2.1</v>
      </c>
      <c r="K12">
        <v>0.7</v>
      </c>
      <c r="L12">
        <v>4.8</v>
      </c>
      <c r="M12">
        <v>5.05</v>
      </c>
      <c r="N12">
        <v>8.49</v>
      </c>
      <c r="O12">
        <v>24.56</v>
      </c>
      <c r="P12">
        <v>0.81</v>
      </c>
      <c r="Q12" s="28">
        <f t="shared" si="1"/>
        <v>-0.21072103131565253</v>
      </c>
      <c r="R12">
        <v>33.25</v>
      </c>
      <c r="S12" s="28">
        <f t="shared" si="2"/>
        <v>3.5040547671018634</v>
      </c>
      <c r="T12">
        <v>6.0022200863667754</v>
      </c>
      <c r="U12" s="5">
        <f t="shared" si="3"/>
        <v>1.7921294151840732</v>
      </c>
      <c r="V12" s="2">
        <v>43.881708365703524</v>
      </c>
      <c r="W12" s="5">
        <f t="shared" si="4"/>
        <v>3.7814975673224525</v>
      </c>
      <c r="X12" s="28">
        <v>72.807120502313225</v>
      </c>
      <c r="Y12" s="28">
        <v>83.465592924473626</v>
      </c>
      <c r="Z12" s="28">
        <v>102.63044880506806</v>
      </c>
      <c r="AA12" s="28">
        <v>7.944640524715755</v>
      </c>
      <c r="AB12" s="28">
        <v>12.230811493732254</v>
      </c>
      <c r="AC12" s="28">
        <v>9.1837899832759202</v>
      </c>
      <c r="AD12" s="28">
        <v>0.77030539887753768</v>
      </c>
      <c r="AE12" s="28">
        <v>1.9522874713554383</v>
      </c>
      <c r="AF12" s="28">
        <v>-0.10067595683783294</v>
      </c>
      <c r="AG12" s="28">
        <v>-51.667647811847672</v>
      </c>
      <c r="AH12" s="28">
        <v>-42.171356807411243</v>
      </c>
      <c r="AI12" s="28">
        <v>-40.679614354398915</v>
      </c>
      <c r="AJ12" s="28">
        <v>47.786170611066886</v>
      </c>
      <c r="AK12" s="28">
        <v>39.798651187164822</v>
      </c>
      <c r="AL12" s="28">
        <v>33.817659040527857</v>
      </c>
      <c r="AM12" s="28">
        <v>17.078312050302699</v>
      </c>
      <c r="AN12" s="28">
        <v>22.486244172541952</v>
      </c>
      <c r="AO12" s="28">
        <v>23.571267388995764</v>
      </c>
      <c r="AP12" s="28">
        <v>3.2212064228437201</v>
      </c>
      <c r="AQ12" s="28">
        <v>6.5044466108364309</v>
      </c>
      <c r="AR12" s="28">
        <v>6.6105788183536323</v>
      </c>
      <c r="AS12" s="28">
        <v>12.565508713266173</v>
      </c>
      <c r="AT12" s="28">
        <v>18.52898297565142</v>
      </c>
      <c r="AU12" s="28">
        <v>17.058274630305387</v>
      </c>
      <c r="AV12" s="28">
        <v>13.376304347610384</v>
      </c>
      <c r="AW12" s="28">
        <v>14.958158728886676</v>
      </c>
      <c r="AX12" s="28">
        <v>12.734932050101792</v>
      </c>
      <c r="AY12" s="28">
        <v>7.4073651270262157</v>
      </c>
      <c r="AZ12" s="28">
        <v>6.2850264660750339</v>
      </c>
      <c r="BA12" s="28">
        <v>4.5653897706893094</v>
      </c>
    </row>
    <row r="13" spans="1:53" x14ac:dyDescent="0.25">
      <c r="A13" t="s">
        <v>27</v>
      </c>
      <c r="B13">
        <v>2</v>
      </c>
      <c r="C13" s="1">
        <v>1</v>
      </c>
      <c r="D13">
        <v>55</v>
      </c>
      <c r="E13">
        <v>106</v>
      </c>
      <c r="F13">
        <v>31.2</v>
      </c>
      <c r="G13">
        <v>64.5</v>
      </c>
      <c r="H13">
        <v>4</v>
      </c>
      <c r="I13" s="5">
        <f t="shared" si="0"/>
        <v>1.3862943611198906</v>
      </c>
      <c r="J13">
        <v>2.4</v>
      </c>
      <c r="K13">
        <v>1.8</v>
      </c>
      <c r="L13">
        <v>5.4</v>
      </c>
      <c r="M13">
        <v>6.3</v>
      </c>
      <c r="N13">
        <v>7.63</v>
      </c>
      <c r="O13">
        <v>17.899999999999999</v>
      </c>
      <c r="P13">
        <v>2.7</v>
      </c>
      <c r="Q13" s="28">
        <f t="shared" si="1"/>
        <v>0.99325177301028345</v>
      </c>
      <c r="R13">
        <v>80.44</v>
      </c>
      <c r="S13" s="28">
        <f t="shared" si="2"/>
        <v>4.3875115649044512</v>
      </c>
      <c r="T13">
        <v>6.804940516339677</v>
      </c>
      <c r="U13" s="5">
        <f t="shared" si="3"/>
        <v>1.9176488948954495</v>
      </c>
      <c r="V13" s="2">
        <v>45.435041054721211</v>
      </c>
      <c r="W13" s="5">
        <f t="shared" si="4"/>
        <v>3.8162836367393136</v>
      </c>
      <c r="X13" s="28">
        <v>84.691405748731071</v>
      </c>
      <c r="Y13" s="28">
        <v>103.96068762357832</v>
      </c>
      <c r="Z13" s="28">
        <v>107.02803640225498</v>
      </c>
      <c r="AA13" s="28">
        <v>8.1045385907159595</v>
      </c>
      <c r="AB13" s="28">
        <v>14.66182691100507</v>
      </c>
      <c r="AC13" s="28">
        <v>10.773854264392641</v>
      </c>
      <c r="AD13" s="28">
        <v>0.10711660937334598</v>
      </c>
      <c r="AE13" s="28">
        <v>0.88033113572194399</v>
      </c>
      <c r="AF13" s="28">
        <v>0.3238581440925824</v>
      </c>
      <c r="AG13" s="28">
        <v>-60.115749397141904</v>
      </c>
      <c r="AH13" s="28">
        <v>-47.296906142168268</v>
      </c>
      <c r="AI13" s="28">
        <v>-49.720092552488445</v>
      </c>
      <c r="AJ13" s="28">
        <v>21.036507143429816</v>
      </c>
      <c r="AK13" s="28">
        <v>52.609476552971529</v>
      </c>
      <c r="AL13" s="28">
        <v>27.900516870813874</v>
      </c>
      <c r="AM13" s="28">
        <v>8.0411123976893784</v>
      </c>
      <c r="AN13" s="28">
        <v>29.699435481814678</v>
      </c>
      <c r="AO13" s="28">
        <v>20.317059805261071</v>
      </c>
      <c r="AP13" s="28">
        <v>2.8135799982817171</v>
      </c>
      <c r="AQ13" s="28">
        <v>7.8248219846514679</v>
      </c>
      <c r="AR13" s="28">
        <v>6.2723650666567519</v>
      </c>
      <c r="AS13" s="28">
        <v>9.5154739647520916</v>
      </c>
      <c r="AT13" s="28">
        <v>22.238379129139666</v>
      </c>
      <c r="AU13" s="28">
        <v>17.001436264815759</v>
      </c>
      <c r="AV13" s="28">
        <v>8.7900099010277248</v>
      </c>
      <c r="AW13" s="28">
        <v>17.375608544467728</v>
      </c>
      <c r="AX13" s="28">
        <v>9.876343468861144</v>
      </c>
      <c r="AY13" s="28">
        <v>6.915683769194378</v>
      </c>
      <c r="AZ13" s="28">
        <v>7.6138211677363605</v>
      </c>
      <c r="BA13" s="28">
        <v>3.2469648659222914</v>
      </c>
    </row>
    <row r="14" spans="1:53" x14ac:dyDescent="0.25">
      <c r="A14" t="s">
        <v>28</v>
      </c>
      <c r="B14">
        <v>2</v>
      </c>
      <c r="C14" s="1">
        <v>0</v>
      </c>
      <c r="D14">
        <v>31</v>
      </c>
      <c r="E14">
        <v>96.4</v>
      </c>
      <c r="F14">
        <v>29.1</v>
      </c>
      <c r="G14">
        <v>54</v>
      </c>
      <c r="H14">
        <v>2</v>
      </c>
      <c r="I14" s="5">
        <f t="shared" si="0"/>
        <v>0.69314718055994529</v>
      </c>
      <c r="J14">
        <v>1.9</v>
      </c>
      <c r="K14">
        <v>0.6</v>
      </c>
      <c r="L14">
        <v>4.9000000000000004</v>
      </c>
      <c r="M14">
        <v>5.19</v>
      </c>
      <c r="N14">
        <v>7.13</v>
      </c>
      <c r="O14">
        <v>15.98</v>
      </c>
      <c r="P14">
        <v>4.01</v>
      </c>
      <c r="Q14" s="28">
        <f t="shared" si="1"/>
        <v>1.3887912413184778</v>
      </c>
      <c r="R14">
        <v>106.81</v>
      </c>
      <c r="S14" s="28">
        <f t="shared" si="2"/>
        <v>4.6710515551016041</v>
      </c>
      <c r="T14">
        <v>11.009800508326938</v>
      </c>
      <c r="U14" s="5">
        <f t="shared" si="3"/>
        <v>2.3987858314357338</v>
      </c>
      <c r="V14" s="2">
        <v>89.661450631564918</v>
      </c>
      <c r="W14" s="5">
        <f t="shared" si="4"/>
        <v>4.4960409178465213</v>
      </c>
      <c r="X14" s="28">
        <v>63.872673051820072</v>
      </c>
      <c r="Y14" s="28">
        <v>59.924880265233227</v>
      </c>
      <c r="Z14" s="28">
        <v>114.89534507946203</v>
      </c>
      <c r="AA14" s="28">
        <v>6.3453845865492786</v>
      </c>
      <c r="AB14" s="28">
        <v>12.086465635680236</v>
      </c>
      <c r="AC14" s="28">
        <v>12.401675629646805</v>
      </c>
      <c r="AD14" s="28">
        <v>0.66284160359340349</v>
      </c>
      <c r="AE14" s="28">
        <v>0.49667146231715531</v>
      </c>
      <c r="AF14" s="28">
        <v>-0.49045012132527777</v>
      </c>
      <c r="AG14" s="28">
        <v>-51.495062892003091</v>
      </c>
      <c r="AH14" s="28">
        <v>-41.791893861564866</v>
      </c>
      <c r="AI14" s="28">
        <v>-53.094527905355889</v>
      </c>
      <c r="AJ14" s="28">
        <v>30.102342522029296</v>
      </c>
      <c r="AK14" s="28">
        <v>38.147243434340041</v>
      </c>
      <c r="AL14" s="28">
        <v>29.517323464028024</v>
      </c>
      <c r="AM14" s="28">
        <v>-0.71249752125484156</v>
      </c>
      <c r="AN14" s="28">
        <v>-0.59917441627474399</v>
      </c>
      <c r="AO14" s="28">
        <v>9.120075994316597</v>
      </c>
      <c r="AP14" s="28">
        <v>2.4549245188279456</v>
      </c>
      <c r="AQ14" s="28">
        <v>6.1816732681476489</v>
      </c>
      <c r="AR14" s="28">
        <v>8.2376936021816469</v>
      </c>
      <c r="AS14" s="28">
        <v>10.165919465979536</v>
      </c>
      <c r="AT14" s="28">
        <v>20.560462414908944</v>
      </c>
      <c r="AU14" s="28">
        <v>25.367850313624363</v>
      </c>
      <c r="AV14" s="28">
        <v>7.8015095529827843</v>
      </c>
      <c r="AW14" s="28">
        <v>11.214040240809329</v>
      </c>
      <c r="AX14" s="28">
        <v>12.595189672370031</v>
      </c>
      <c r="AY14" s="28">
        <v>6.8786490609019415</v>
      </c>
      <c r="AZ14" s="28">
        <v>5.9822577648814104</v>
      </c>
      <c r="BA14" s="28">
        <v>4.4830942228028663</v>
      </c>
    </row>
    <row r="15" spans="1:53" x14ac:dyDescent="0.25">
      <c r="A15" t="s">
        <v>30</v>
      </c>
      <c r="B15">
        <v>3</v>
      </c>
      <c r="C15" s="1">
        <v>0</v>
      </c>
      <c r="D15">
        <v>55</v>
      </c>
      <c r="E15">
        <v>75.599999999999994</v>
      </c>
      <c r="F15">
        <v>28.6</v>
      </c>
      <c r="G15">
        <v>40.4</v>
      </c>
      <c r="H15">
        <v>9</v>
      </c>
      <c r="I15" s="5">
        <f t="shared" si="0"/>
        <v>2.1972245773362196</v>
      </c>
      <c r="J15">
        <v>1.95</v>
      </c>
      <c r="K15">
        <v>0.8</v>
      </c>
      <c r="L15">
        <v>5.2</v>
      </c>
      <c r="M15">
        <v>4.7699999999999996</v>
      </c>
      <c r="N15">
        <v>10.41</v>
      </c>
      <c r="O15">
        <v>27.94</v>
      </c>
      <c r="P15">
        <v>1.69</v>
      </c>
      <c r="Q15" s="28">
        <f t="shared" si="1"/>
        <v>0.52472852893498212</v>
      </c>
      <c r="R15">
        <v>78.66</v>
      </c>
      <c r="S15" s="28">
        <f t="shared" si="2"/>
        <v>4.3651347670036635</v>
      </c>
      <c r="T15">
        <v>4.8579608005837516</v>
      </c>
      <c r="U15" s="5">
        <f t="shared" si="3"/>
        <v>1.5806187615033236</v>
      </c>
      <c r="V15" s="2">
        <v>36.552722998174076</v>
      </c>
      <c r="W15" s="5">
        <f t="shared" si="4"/>
        <v>3.5987556840547907</v>
      </c>
      <c r="X15" s="28">
        <v>34.818492785089703</v>
      </c>
      <c r="Y15" s="28">
        <v>37.880200707356543</v>
      </c>
      <c r="Z15" s="28">
        <v>39.223184561100815</v>
      </c>
      <c r="AA15" s="28">
        <v>3.0318242194564289</v>
      </c>
      <c r="AB15" s="28">
        <v>5.3722590613023353</v>
      </c>
      <c r="AC15" s="28">
        <v>5.0287916121861862</v>
      </c>
      <c r="AD15" s="28">
        <v>0.26275214157528437</v>
      </c>
      <c r="AE15" s="28">
        <v>0.31089418095099192</v>
      </c>
      <c r="AF15" s="28">
        <v>0.53363963191231278</v>
      </c>
      <c r="AG15" s="28">
        <v>-19.495311433070832</v>
      </c>
      <c r="AH15" s="28">
        <v>-21.560607291279521</v>
      </c>
      <c r="AI15" s="28">
        <v>-15.41569255462921</v>
      </c>
      <c r="AJ15" s="28">
        <v>28.505437571509329</v>
      </c>
      <c r="AK15" s="28">
        <v>27.563712941154037</v>
      </c>
      <c r="AL15" s="28">
        <v>25.793212757402962</v>
      </c>
      <c r="AM15" s="28">
        <v>11.197899037274633</v>
      </c>
      <c r="AN15" s="28">
        <v>17.223517750399239</v>
      </c>
      <c r="AO15" s="28">
        <v>16.478054754884337</v>
      </c>
      <c r="AP15" s="28">
        <v>1.2203461730161074</v>
      </c>
      <c r="AQ15" s="28">
        <v>2.5630911149509852</v>
      </c>
      <c r="AR15" s="28">
        <v>2.4909361016636065</v>
      </c>
      <c r="AS15" s="28">
        <v>3.1515010942497175</v>
      </c>
      <c r="AT15" s="28">
        <v>6.5419379071871813</v>
      </c>
      <c r="AU15" s="28">
        <v>5.5185038729789637</v>
      </c>
      <c r="AV15" s="28">
        <v>5.5129706977060202</v>
      </c>
      <c r="AW15" s="28">
        <v>6.5430912902990057</v>
      </c>
      <c r="AX15" s="28">
        <v>5.7799958597892092</v>
      </c>
      <c r="AY15" s="28">
        <v>3.5754254970329167</v>
      </c>
      <c r="AZ15" s="28">
        <v>2.7636661876759185</v>
      </c>
      <c r="BA15" s="28">
        <v>2.1735037377354716</v>
      </c>
    </row>
    <row r="16" spans="1:53" x14ac:dyDescent="0.25">
      <c r="A16" t="s">
        <v>31</v>
      </c>
      <c r="B16">
        <v>3</v>
      </c>
      <c r="C16" s="1">
        <v>1</v>
      </c>
      <c r="D16">
        <v>40</v>
      </c>
      <c r="E16">
        <v>96</v>
      </c>
      <c r="F16">
        <v>42.5</v>
      </c>
      <c r="G16">
        <v>57.5</v>
      </c>
      <c r="H16">
        <v>14</v>
      </c>
      <c r="I16" s="5">
        <f t="shared" si="0"/>
        <v>2.6390573296152584</v>
      </c>
      <c r="J16">
        <v>1.8</v>
      </c>
      <c r="K16">
        <v>0.8</v>
      </c>
      <c r="L16">
        <v>5.2</v>
      </c>
      <c r="M16">
        <v>5.38</v>
      </c>
      <c r="N16">
        <v>5.63</v>
      </c>
      <c r="O16">
        <v>13.67</v>
      </c>
      <c r="P16">
        <v>15.9</v>
      </c>
      <c r="Q16" s="28">
        <f t="shared" si="1"/>
        <v>2.7663191092261861</v>
      </c>
      <c r="R16">
        <v>362.39</v>
      </c>
      <c r="S16" s="28">
        <f t="shared" si="2"/>
        <v>5.8927209799691234</v>
      </c>
      <c r="T16">
        <v>4.2359280064198099</v>
      </c>
      <c r="U16" s="5">
        <f t="shared" si="3"/>
        <v>1.4436024319431293</v>
      </c>
      <c r="V16" s="2">
        <v>29.466387233948922</v>
      </c>
      <c r="W16" s="5">
        <f t="shared" si="4"/>
        <v>3.3832501979197409</v>
      </c>
      <c r="X16" s="28">
        <v>23.476535205173459</v>
      </c>
      <c r="Y16" s="28">
        <v>42.639866282335561</v>
      </c>
      <c r="Z16" s="28">
        <v>45.639747301945974</v>
      </c>
      <c r="AA16" s="28">
        <v>1.3022865775346397</v>
      </c>
      <c r="AB16" s="28">
        <v>7.3689114344519666</v>
      </c>
      <c r="AC16" s="28">
        <v>5.9760357567608136</v>
      </c>
      <c r="AD16" s="28">
        <v>-1.2044513938942787</v>
      </c>
      <c r="AE16" s="28">
        <v>-0.91695103443847403</v>
      </c>
      <c r="AF16" s="28">
        <v>2.072674246243988</v>
      </c>
      <c r="AG16" s="28">
        <v>-15.06647234094371</v>
      </c>
      <c r="AH16" s="28">
        <v>-15.694397623314922</v>
      </c>
      <c r="AI16" s="28">
        <v>-16.55518718650395</v>
      </c>
      <c r="AJ16" s="28">
        <v>6.3994587133498655</v>
      </c>
      <c r="AK16" s="28">
        <v>24.142093335028036</v>
      </c>
      <c r="AL16" s="28">
        <v>21.165964508427667</v>
      </c>
      <c r="AM16" s="28">
        <v>3.665130829842052</v>
      </c>
      <c r="AN16" s="28">
        <v>13.410572031409888</v>
      </c>
      <c r="AO16" s="28">
        <v>13.295513021774587</v>
      </c>
      <c r="AP16" s="28">
        <v>0.83955881089025342</v>
      </c>
      <c r="AQ16" s="28">
        <v>3.4364480408713187</v>
      </c>
      <c r="AR16" s="28">
        <v>3.408226144683645</v>
      </c>
      <c r="AS16" s="28">
        <v>3.5523292050384785</v>
      </c>
      <c r="AT16" s="28">
        <v>9.8951927668028805</v>
      </c>
      <c r="AU16" s="28">
        <v>9.6375157662782822</v>
      </c>
      <c r="AV16" s="28">
        <v>2.8704757754871681</v>
      </c>
      <c r="AW16" s="28">
        <v>8.7030420588317785</v>
      </c>
      <c r="AX16" s="28">
        <v>7.8060370679269919</v>
      </c>
      <c r="AY16" s="28">
        <v>2.0152881005653653</v>
      </c>
      <c r="AZ16" s="28">
        <v>3.7075090460191458</v>
      </c>
      <c r="BA16" s="28">
        <v>2.5137108355948734</v>
      </c>
    </row>
    <row r="17" spans="1:53" x14ac:dyDescent="0.25">
      <c r="A17" t="s">
        <v>32</v>
      </c>
      <c r="B17">
        <v>3</v>
      </c>
      <c r="C17" s="1">
        <v>0</v>
      </c>
      <c r="D17">
        <v>42</v>
      </c>
      <c r="E17">
        <v>87</v>
      </c>
      <c r="F17">
        <v>30.6</v>
      </c>
      <c r="G17">
        <v>44.7</v>
      </c>
      <c r="H17">
        <v>19</v>
      </c>
      <c r="I17" s="5">
        <f t="shared" si="0"/>
        <v>2.9444389791664403</v>
      </c>
      <c r="J17">
        <v>2</v>
      </c>
      <c r="K17">
        <v>0.8</v>
      </c>
      <c r="L17">
        <v>5.3</v>
      </c>
      <c r="M17">
        <v>4.75</v>
      </c>
      <c r="N17">
        <v>7.05</v>
      </c>
      <c r="O17">
        <v>27.14</v>
      </c>
      <c r="P17">
        <v>6.68</v>
      </c>
      <c r="Q17" s="28">
        <f t="shared" si="1"/>
        <v>1.8991179875485542</v>
      </c>
      <c r="R17">
        <v>302.13</v>
      </c>
      <c r="S17" s="28">
        <f t="shared" si="2"/>
        <v>5.7108573883281633</v>
      </c>
      <c r="T17">
        <v>3.7948632329377139</v>
      </c>
      <c r="U17" s="5">
        <f t="shared" si="3"/>
        <v>1.3336483714465912</v>
      </c>
      <c r="V17" s="2">
        <v>30.600896853391177</v>
      </c>
      <c r="W17" s="5">
        <f t="shared" si="4"/>
        <v>3.4210293174631889</v>
      </c>
      <c r="X17" s="28">
        <v>-76.27272208488192</v>
      </c>
      <c r="Y17" s="28">
        <v>-35.50668663536019</v>
      </c>
      <c r="Z17" s="28">
        <v>-22.915415754176038</v>
      </c>
      <c r="AA17" s="28">
        <v>-12.090734037028216</v>
      </c>
      <c r="AB17" s="28">
        <v>-3.5676267922109028</v>
      </c>
      <c r="AC17" s="28">
        <v>2.5001591436564095</v>
      </c>
      <c r="AD17" s="28">
        <v>-2.1988228679867285</v>
      </c>
      <c r="AE17" s="28">
        <v>-2.4056558726401698</v>
      </c>
      <c r="AF17" s="28">
        <v>-1.9844815749980871</v>
      </c>
      <c r="AG17" s="28">
        <v>15.031777438669614</v>
      </c>
      <c r="AH17" s="28">
        <v>34.956182293772173</v>
      </c>
      <c r="AI17" s="28">
        <v>26.610251616599978</v>
      </c>
      <c r="AJ17" s="28">
        <v>-46.608208167746277</v>
      </c>
      <c r="AK17" s="28">
        <v>-4.4324730844329467</v>
      </c>
      <c r="AL17" s="28">
        <v>-2.54170927232241</v>
      </c>
      <c r="AM17" s="28">
        <v>-19.97859529431069</v>
      </c>
      <c r="AN17" s="28">
        <v>2.1448909005673182</v>
      </c>
      <c r="AO17" s="28">
        <v>7.9301211431684262</v>
      </c>
      <c r="AP17" s="28">
        <v>-2.9750576584212221</v>
      </c>
      <c r="AQ17" s="28">
        <v>-0.45783394249844594</v>
      </c>
      <c r="AR17" s="28">
        <v>0.29110281669599802</v>
      </c>
      <c r="AS17" s="28">
        <v>-11.773422747613068</v>
      </c>
      <c r="AT17" s="28">
        <v>-6.2625450993709046</v>
      </c>
      <c r="AU17" s="28">
        <v>6.2902593542922838E-2</v>
      </c>
      <c r="AV17" s="28">
        <v>-13.776193745963834</v>
      </c>
      <c r="AW17" s="28">
        <v>-5.2998959548209292</v>
      </c>
      <c r="AX17" s="28">
        <v>1.3964579211125932E-2</v>
      </c>
      <c r="AY17" s="28">
        <v>-6.2446886289364434</v>
      </c>
      <c r="AZ17" s="28">
        <v>-3.8910276230331302</v>
      </c>
      <c r="BA17" s="28">
        <v>-1.2731153591106819</v>
      </c>
    </row>
    <row r="18" spans="1:53" x14ac:dyDescent="0.25">
      <c r="A18" t="s">
        <v>33</v>
      </c>
      <c r="B18">
        <v>3</v>
      </c>
      <c r="C18" s="1">
        <v>0</v>
      </c>
      <c r="D18">
        <v>35</v>
      </c>
      <c r="E18">
        <v>91</v>
      </c>
      <c r="F18">
        <v>34.1</v>
      </c>
      <c r="G18">
        <v>43.3</v>
      </c>
      <c r="H18">
        <v>27.2</v>
      </c>
      <c r="I18" s="5">
        <f t="shared" si="0"/>
        <v>3.3032169733019514</v>
      </c>
      <c r="J18">
        <v>2.02</v>
      </c>
      <c r="K18">
        <v>0.9</v>
      </c>
      <c r="L18">
        <v>5.7</v>
      </c>
      <c r="M18">
        <v>5.44</v>
      </c>
      <c r="N18">
        <v>7.85</v>
      </c>
      <c r="O18">
        <v>27.26</v>
      </c>
      <c r="P18">
        <v>2.5099999999999998</v>
      </c>
      <c r="Q18" s="28">
        <f t="shared" si="1"/>
        <v>0.92028275314369246</v>
      </c>
      <c r="R18">
        <v>114.08</v>
      </c>
      <c r="S18" s="28">
        <f t="shared" si="2"/>
        <v>4.7368999566659857</v>
      </c>
      <c r="T18">
        <v>0.87678833059293593</v>
      </c>
      <c r="U18" s="5">
        <f t="shared" si="3"/>
        <v>-0.13148967196347644</v>
      </c>
      <c r="V18" s="2">
        <v>15.453974883703863</v>
      </c>
      <c r="W18" s="5">
        <f t="shared" si="4"/>
        <v>2.7378662442806072</v>
      </c>
      <c r="X18" s="28">
        <v>95.015875421385061</v>
      </c>
      <c r="Y18" s="28">
        <v>73.202108388686611</v>
      </c>
      <c r="Z18" s="28">
        <v>134.4261844558001</v>
      </c>
      <c r="AA18" s="28">
        <v>8.4922889787171698</v>
      </c>
      <c r="AB18" s="28">
        <v>10.747000686290964</v>
      </c>
      <c r="AC18" s="28">
        <v>13.708658690657311</v>
      </c>
      <c r="AD18" s="28">
        <v>1.8512222484295155</v>
      </c>
      <c r="AE18" s="28">
        <v>2.2000967005874741</v>
      </c>
      <c r="AF18" s="28">
        <v>2.8358653989117508</v>
      </c>
      <c r="AG18" s="28">
        <v>-73.047660356526805</v>
      </c>
      <c r="AH18" s="28">
        <v>-44.760377541978407</v>
      </c>
      <c r="AI18" s="28">
        <v>-54.90804295696649</v>
      </c>
      <c r="AJ18" s="28">
        <v>10.593330852780079</v>
      </c>
      <c r="AK18" s="28">
        <v>23.760279638168356</v>
      </c>
      <c r="AL18" s="28">
        <v>39.261646234227392</v>
      </c>
      <c r="AM18" s="28">
        <v>9.3419463422222346</v>
      </c>
      <c r="AN18" s="28">
        <v>17.447024160899804</v>
      </c>
      <c r="AO18" s="28">
        <v>29.622512439002232</v>
      </c>
      <c r="AP18" s="28">
        <v>2.3462272907486321</v>
      </c>
      <c r="AQ18" s="28">
        <v>5.5550447277137174</v>
      </c>
      <c r="AR18" s="28">
        <v>9.0506719736300614</v>
      </c>
      <c r="AS18" s="28">
        <v>10.039640602502557</v>
      </c>
      <c r="AT18" s="28">
        <v>19.890327872725766</v>
      </c>
      <c r="AU18" s="28">
        <v>25.69407384280024</v>
      </c>
      <c r="AV18" s="28">
        <v>11.343836642031576</v>
      </c>
      <c r="AW18" s="28">
        <v>14.14725982088139</v>
      </c>
      <c r="AX18" s="28">
        <v>19.959138338665877</v>
      </c>
      <c r="AY18" s="28">
        <v>8.2060089188282941</v>
      </c>
      <c r="AZ18" s="28">
        <v>6.9984308592874509</v>
      </c>
      <c r="BA18" s="28">
        <v>8.6810026402596563</v>
      </c>
    </row>
    <row r="19" spans="1:53" x14ac:dyDescent="0.25">
      <c r="A19" t="s">
        <v>29</v>
      </c>
      <c r="B19">
        <v>3</v>
      </c>
      <c r="C19" s="1">
        <v>0</v>
      </c>
      <c r="D19">
        <v>65</v>
      </c>
      <c r="E19">
        <v>79.5</v>
      </c>
      <c r="F19">
        <v>29.1</v>
      </c>
      <c r="G19">
        <v>46.2</v>
      </c>
      <c r="H19">
        <v>12</v>
      </c>
      <c r="I19" s="5">
        <f t="shared" si="0"/>
        <v>2.4849066497880004</v>
      </c>
      <c r="J19">
        <v>2.2999999999999998</v>
      </c>
      <c r="K19">
        <v>0.8</v>
      </c>
      <c r="Q19" s="28"/>
      <c r="S19" s="28"/>
      <c r="T19">
        <v>1.4487911337296584</v>
      </c>
      <c r="U19" s="5">
        <f t="shared" si="3"/>
        <v>0.37072950783453251</v>
      </c>
      <c r="V19" s="2">
        <v>15.571925427860263</v>
      </c>
      <c r="W19" s="5">
        <f t="shared" si="4"/>
        <v>2.7454696408759838</v>
      </c>
      <c r="X19" s="28">
        <v>32.2200822425364</v>
      </c>
      <c r="Y19" s="28">
        <v>35.558427255122588</v>
      </c>
      <c r="Z19" s="28">
        <v>40.584381484353969</v>
      </c>
      <c r="AA19" s="28">
        <v>2.1274001325041545</v>
      </c>
      <c r="AB19" s="28">
        <v>3.8904416876068262</v>
      </c>
      <c r="AC19" s="28">
        <v>5.351463543574817</v>
      </c>
      <c r="AD19" s="28">
        <v>1.0171295401248277</v>
      </c>
      <c r="AE19" s="28">
        <v>-0.86286207666187975</v>
      </c>
      <c r="AF19" s="28">
        <v>-5.8988232815306976E-2</v>
      </c>
      <c r="AG19" s="28">
        <v>-23.851400730220671</v>
      </c>
      <c r="AH19" s="28">
        <v>-25.330173483179117</v>
      </c>
      <c r="AI19" s="28">
        <v>-18.705041572255006</v>
      </c>
      <c r="AJ19" s="28">
        <v>21.620649881521423</v>
      </c>
      <c r="AK19" s="28">
        <v>14.218829815282868</v>
      </c>
      <c r="AL19" s="28">
        <v>21.243727011867925</v>
      </c>
      <c r="AM19" s="28">
        <v>4.5825614468892351</v>
      </c>
      <c r="AN19" s="28">
        <v>7.8818450876917714</v>
      </c>
      <c r="AO19" s="28">
        <v>15.259303466511321</v>
      </c>
      <c r="AP19" s="28">
        <v>1.0012828859346428</v>
      </c>
      <c r="AQ19" s="28">
        <v>2.489940277685593</v>
      </c>
      <c r="AR19" s="28">
        <v>2.7301295396233769</v>
      </c>
      <c r="AS19" s="28">
        <v>4.5454719461103386</v>
      </c>
      <c r="AT19" s="28">
        <v>8.0951317753125576</v>
      </c>
      <c r="AU19" s="28">
        <v>8.9250044838155969</v>
      </c>
      <c r="AV19" s="28">
        <v>3.7052892432554985</v>
      </c>
      <c r="AW19" s="28">
        <v>5.3084407659284247</v>
      </c>
      <c r="AX19" s="28">
        <v>5.6825397140628944</v>
      </c>
      <c r="AY19" s="28">
        <v>2.5624091497892816</v>
      </c>
      <c r="AZ19" s="28">
        <v>2.4202533592306166</v>
      </c>
      <c r="BA19" s="28">
        <v>1.8852734907558328</v>
      </c>
    </row>
    <row r="20" spans="1:53" x14ac:dyDescent="0.25">
      <c r="A20" t="s">
        <v>34</v>
      </c>
      <c r="B20">
        <v>3</v>
      </c>
      <c r="C20" s="1">
        <v>0</v>
      </c>
      <c r="D20">
        <v>51</v>
      </c>
      <c r="E20">
        <v>89.3</v>
      </c>
      <c r="F20">
        <v>29.3</v>
      </c>
      <c r="G20">
        <v>45.3</v>
      </c>
      <c r="H20">
        <v>5.85</v>
      </c>
      <c r="I20" s="5">
        <f t="shared" si="0"/>
        <v>1.766441661243765</v>
      </c>
      <c r="J20">
        <v>2.15</v>
      </c>
      <c r="K20">
        <v>0.8</v>
      </c>
      <c r="L20">
        <v>5.0999999999999996</v>
      </c>
      <c r="M20">
        <v>4.66</v>
      </c>
      <c r="N20">
        <v>10.32</v>
      </c>
      <c r="O20">
        <v>20.18</v>
      </c>
      <c r="P20">
        <v>3.57</v>
      </c>
      <c r="Q20" s="28">
        <f t="shared" si="1"/>
        <v>1.2725655957915476</v>
      </c>
      <c r="R20">
        <v>120.04</v>
      </c>
      <c r="S20" s="28">
        <f t="shared" si="2"/>
        <v>4.7878250205721669</v>
      </c>
      <c r="T20">
        <v>3.0138506188711105</v>
      </c>
      <c r="U20" s="5">
        <f t="shared" si="3"/>
        <v>1.1032185365577023</v>
      </c>
      <c r="V20" s="2">
        <v>27.620909555208772</v>
      </c>
      <c r="W20" s="5">
        <f t="shared" si="4"/>
        <v>3.3185730784747305</v>
      </c>
      <c r="X20" s="28">
        <v>37.472617424335112</v>
      </c>
      <c r="Y20" s="28">
        <v>25.49613910049856</v>
      </c>
      <c r="Z20" s="28">
        <v>28.190538920642616</v>
      </c>
      <c r="AA20" s="28">
        <v>4.2587836547413254</v>
      </c>
      <c r="AB20" s="28">
        <v>4.710107050381124</v>
      </c>
      <c r="AC20" s="28">
        <v>4.4904169938956651</v>
      </c>
      <c r="AD20" s="28">
        <v>1.0398059860077102</v>
      </c>
      <c r="AE20" s="28">
        <v>0.15634970060449457</v>
      </c>
      <c r="AF20" s="28">
        <v>0.65193763188356302</v>
      </c>
      <c r="AG20" s="28">
        <v>-26.051767384690688</v>
      </c>
      <c r="AH20" s="28">
        <v>-15.406818432757003</v>
      </c>
      <c r="AI20" s="28">
        <v>-11.159144102987643</v>
      </c>
      <c r="AJ20" s="28">
        <v>16.802382089922389</v>
      </c>
      <c r="AK20" s="28">
        <v>13.904737562058006</v>
      </c>
      <c r="AL20" s="28">
        <v>13.211137183644352</v>
      </c>
      <c r="AM20" s="28">
        <v>10.322079241115413</v>
      </c>
      <c r="AN20" s="28">
        <v>9.5426725436926514</v>
      </c>
      <c r="AO20" s="28">
        <v>12.923759917714552</v>
      </c>
      <c r="AP20" s="28">
        <v>1.0225662835395239</v>
      </c>
      <c r="AQ20" s="28">
        <v>1.6725564617395232</v>
      </c>
      <c r="AR20" s="28">
        <v>1.8071571888554294</v>
      </c>
      <c r="AS20" s="28">
        <v>5.830461685163975</v>
      </c>
      <c r="AT20" s="28">
        <v>6.9976772101079723</v>
      </c>
      <c r="AU20" s="28">
        <v>6.7592872770379158</v>
      </c>
      <c r="AV20" s="28">
        <v>5.5288671823509956</v>
      </c>
      <c r="AW20" s="28">
        <v>4.7444055223615207</v>
      </c>
      <c r="AX20" s="28">
        <v>4.4257247754564597</v>
      </c>
      <c r="AY20" s="28">
        <v>2.6742280837184316</v>
      </c>
      <c r="AZ20" s="28">
        <v>1.6818899985869282</v>
      </c>
      <c r="BA20" s="28">
        <v>1.3669636188202658</v>
      </c>
    </row>
    <row r="21" spans="1:53" x14ac:dyDescent="0.25">
      <c r="A21" t="s">
        <v>52</v>
      </c>
      <c r="B21">
        <v>3</v>
      </c>
      <c r="C21" s="1">
        <v>0</v>
      </c>
      <c r="D21">
        <v>31</v>
      </c>
      <c r="E21">
        <v>89</v>
      </c>
      <c r="F21">
        <v>30.12</v>
      </c>
      <c r="G21">
        <v>52.417000000000002</v>
      </c>
      <c r="H21">
        <v>22</v>
      </c>
      <c r="I21" s="5">
        <f t="shared" si="0"/>
        <v>3.0910424533583161</v>
      </c>
      <c r="J21">
        <v>2.1</v>
      </c>
      <c r="K21">
        <v>0.9</v>
      </c>
      <c r="L21">
        <v>5.3</v>
      </c>
      <c r="M21">
        <v>5.69</v>
      </c>
      <c r="N21">
        <v>5.87</v>
      </c>
      <c r="O21">
        <v>28.13</v>
      </c>
      <c r="P21">
        <v>5.55</v>
      </c>
      <c r="Q21" s="28">
        <f t="shared" si="1"/>
        <v>1.7137979277583431</v>
      </c>
      <c r="R21">
        <v>260.05</v>
      </c>
      <c r="S21" s="28">
        <f t="shared" si="2"/>
        <v>5.5608739202190813</v>
      </c>
      <c r="T21">
        <v>3.1445617808837882</v>
      </c>
      <c r="U21" s="5">
        <f t="shared" si="3"/>
        <v>1.1456745420921772</v>
      </c>
      <c r="V21" s="2">
        <v>29.911550873797367</v>
      </c>
      <c r="W21" s="5">
        <f t="shared" si="4"/>
        <v>3.3982447226449093</v>
      </c>
      <c r="X21" s="28">
        <v>82.992140165932241</v>
      </c>
      <c r="Y21" s="28">
        <v>84.598708110690453</v>
      </c>
      <c r="Z21" s="28">
        <v>120.28004382432893</v>
      </c>
      <c r="AA21" s="28">
        <v>5.7861209420795126</v>
      </c>
      <c r="AB21" s="28">
        <v>7.4789065190714243</v>
      </c>
      <c r="AC21" s="28">
        <v>10.54218513522952</v>
      </c>
      <c r="AD21" s="28">
        <v>-1.1008629743167242</v>
      </c>
      <c r="AE21" s="28">
        <v>-1.3711749537760571</v>
      </c>
      <c r="AF21" s="28">
        <v>1.9670301401407386</v>
      </c>
      <c r="AG21" s="28">
        <v>-60.348300438602017</v>
      </c>
      <c r="AH21" s="28">
        <v>-59.310794002930272</v>
      </c>
      <c r="AI21" s="28">
        <v>-56.347126671583375</v>
      </c>
      <c r="AJ21" s="28">
        <v>36.016226434506798</v>
      </c>
      <c r="AK21" s="28">
        <v>34.769437528449373</v>
      </c>
      <c r="AL21" s="28">
        <v>42.724194601009273</v>
      </c>
      <c r="AM21" s="28">
        <v>20.775186324730164</v>
      </c>
      <c r="AN21" s="28">
        <v>14.478195129121104</v>
      </c>
      <c r="AO21" s="28">
        <v>15.618995797540673</v>
      </c>
      <c r="AP21" s="28">
        <v>2.2737469227863558</v>
      </c>
      <c r="AQ21" s="28">
        <v>6.4643462397976741</v>
      </c>
      <c r="AR21" s="28">
        <v>7.3364613484295838</v>
      </c>
      <c r="AS21" s="28">
        <v>9.6193624266533586</v>
      </c>
      <c r="AT21" s="28">
        <v>17.428267311845847</v>
      </c>
      <c r="AU21" s="28">
        <v>18.330078066998251</v>
      </c>
      <c r="AV21" s="28">
        <v>10.042258454898548</v>
      </c>
      <c r="AW21" s="28">
        <v>12.765144922372414</v>
      </c>
      <c r="AX21" s="28">
        <v>13.048991049761771</v>
      </c>
      <c r="AY21" s="28">
        <v>7.2880110970350342</v>
      </c>
      <c r="AZ21" s="28">
        <v>6.1779635147633067</v>
      </c>
      <c r="BA21" s="28">
        <v>4.9510989664680114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A0CE-99EE-41B0-BE7E-A0D546648C18}">
  <dimension ref="A1:AX21"/>
  <sheetViews>
    <sheetView workbookViewId="0">
      <selection activeCell="K29" sqref="K29"/>
    </sheetView>
  </sheetViews>
  <sheetFormatPr defaultRowHeight="15" x14ac:dyDescent="0.25"/>
  <sheetData>
    <row r="1" spans="1:50" x14ac:dyDescent="0.25">
      <c r="B1" t="s">
        <v>71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120</v>
      </c>
      <c r="J1" t="s">
        <v>36</v>
      </c>
      <c r="K1" t="s">
        <v>37</v>
      </c>
      <c r="L1" t="s">
        <v>35</v>
      </c>
      <c r="M1" t="s">
        <v>9</v>
      </c>
      <c r="N1" t="s">
        <v>10</v>
      </c>
      <c r="O1" t="s">
        <v>11</v>
      </c>
      <c r="P1" t="s">
        <v>12</v>
      </c>
      <c r="Q1" t="s">
        <v>121</v>
      </c>
      <c r="R1" t="s">
        <v>13</v>
      </c>
      <c r="S1" t="s">
        <v>122</v>
      </c>
      <c r="T1" t="s">
        <v>46</v>
      </c>
      <c r="U1" t="s">
        <v>123</v>
      </c>
      <c r="V1" t="s">
        <v>47</v>
      </c>
      <c r="W1" t="s">
        <v>124</v>
      </c>
      <c r="X1" t="s">
        <v>155</v>
      </c>
      <c r="Y1" t="s">
        <v>156</v>
      </c>
      <c r="Z1" t="s">
        <v>157</v>
      </c>
      <c r="AA1" t="s">
        <v>158</v>
      </c>
      <c r="AB1" t="s">
        <v>159</v>
      </c>
      <c r="AC1" t="s">
        <v>160</v>
      </c>
      <c r="AD1" t="s">
        <v>161</v>
      </c>
      <c r="AE1" t="s">
        <v>162</v>
      </c>
      <c r="AF1" t="s">
        <v>163</v>
      </c>
      <c r="AG1" s="1" t="s">
        <v>164</v>
      </c>
      <c r="AH1" s="1" t="s">
        <v>165</v>
      </c>
      <c r="AI1" s="1" t="s">
        <v>166</v>
      </c>
      <c r="AJ1" s="1" t="s">
        <v>167</v>
      </c>
      <c r="AK1" s="1" t="s">
        <v>168</v>
      </c>
      <c r="AL1" s="1" t="s">
        <v>168</v>
      </c>
      <c r="AM1" s="1" t="s">
        <v>169</v>
      </c>
      <c r="AN1" s="1" t="s">
        <v>170</v>
      </c>
      <c r="AO1" s="1" t="s">
        <v>171</v>
      </c>
      <c r="AP1" s="1" t="s">
        <v>172</v>
      </c>
      <c r="AQ1" s="1" t="s">
        <v>173</v>
      </c>
      <c r="AR1" s="1" t="s">
        <v>174</v>
      </c>
      <c r="AS1" s="1" t="s">
        <v>175</v>
      </c>
      <c r="AT1" s="1" t="s">
        <v>176</v>
      </c>
      <c r="AU1" s="1" t="s">
        <v>177</v>
      </c>
      <c r="AV1" s="1" t="s">
        <v>178</v>
      </c>
      <c r="AW1" s="1" t="s">
        <v>179</v>
      </c>
      <c r="AX1" s="1" t="s">
        <v>180</v>
      </c>
    </row>
    <row r="2" spans="1:50" x14ac:dyDescent="0.25">
      <c r="A2" t="s">
        <v>14</v>
      </c>
      <c r="B2">
        <v>1</v>
      </c>
      <c r="C2" s="1">
        <v>0</v>
      </c>
      <c r="D2">
        <v>35</v>
      </c>
      <c r="E2">
        <v>58</v>
      </c>
      <c r="F2">
        <v>20.5</v>
      </c>
      <c r="G2">
        <v>43.1</v>
      </c>
      <c r="H2">
        <v>0.9</v>
      </c>
      <c r="I2" s="5">
        <f>LN(H2)</f>
        <v>-0.10536051565782628</v>
      </c>
      <c r="J2">
        <v>2</v>
      </c>
      <c r="K2">
        <v>0.8</v>
      </c>
      <c r="L2">
        <v>4.7</v>
      </c>
      <c r="M2">
        <v>4.66</v>
      </c>
      <c r="N2">
        <v>6.02</v>
      </c>
      <c r="O2">
        <v>12.39</v>
      </c>
      <c r="P2">
        <v>39.159999999999997</v>
      </c>
      <c r="Q2" s="28">
        <f>LN(P2)</f>
        <v>3.6676558176623097</v>
      </c>
      <c r="R2">
        <v>808.84</v>
      </c>
      <c r="S2" s="28">
        <f>LN(R2)</f>
        <v>6.6956011224675285</v>
      </c>
      <c r="T2">
        <v>18.479471348323802</v>
      </c>
      <c r="U2" s="5">
        <f>LN(T2)</f>
        <v>2.9166604591119238</v>
      </c>
      <c r="V2" s="2">
        <v>107.87465011776453</v>
      </c>
      <c r="W2" s="5">
        <f>LN(V2)</f>
        <v>4.6809699059940639</v>
      </c>
      <c r="X2" s="28">
        <v>1.873076124215934E-2</v>
      </c>
      <c r="Y2" s="28">
        <v>2.7527224295063363E-3</v>
      </c>
      <c r="Z2" s="28">
        <v>-1.7092763713836003E-4</v>
      </c>
      <c r="AA2" s="28">
        <v>-2.6487542455412915E-2</v>
      </c>
      <c r="AB2" s="28">
        <v>-2.9565099418197328E-2</v>
      </c>
      <c r="AC2" s="28">
        <v>-2.5834612272017526E-2</v>
      </c>
      <c r="AD2" s="28">
        <v>-0.16059523340414122</v>
      </c>
      <c r="AE2" s="28">
        <v>0.15298202792114643</v>
      </c>
      <c r="AF2" s="28">
        <v>0.77646440681360818</v>
      </c>
      <c r="AG2" s="28">
        <v>0.14560356402871052</v>
      </c>
      <c r="AH2" s="28">
        <v>0.12538423939243146</v>
      </c>
      <c r="AI2" s="28">
        <v>0.14799229995938351</v>
      </c>
      <c r="AJ2" s="28">
        <v>-0.64665150618878797</v>
      </c>
      <c r="AK2" s="28">
        <v>-0.38872498381078663</v>
      </c>
      <c r="AL2" s="28">
        <v>-0.64665150618878797</v>
      </c>
      <c r="AM2" s="28">
        <v>-5.7352725408000316</v>
      </c>
      <c r="AN2" s="28">
        <v>-6.2048817687723146</v>
      </c>
      <c r="AO2" s="28">
        <v>-5.7352725408000316</v>
      </c>
      <c r="AP2" s="28">
        <v>1.5051870806419663</v>
      </c>
      <c r="AQ2" s="28">
        <v>1.9527182254625965</v>
      </c>
      <c r="AR2" s="28">
        <v>1.5051870806419663</v>
      </c>
      <c r="AS2" s="28">
        <v>5.3128775843686485E-2</v>
      </c>
      <c r="AT2" s="28">
        <v>4.3584105313654795E-2</v>
      </c>
      <c r="AU2" s="28">
        <v>5.3128775843686485E-2</v>
      </c>
      <c r="AV2" s="28">
        <v>4.6937906703158581E-3</v>
      </c>
      <c r="AW2" s="28">
        <v>2.2691115603439686E-3</v>
      </c>
      <c r="AX2" s="28">
        <v>4.6937906703158581E-3</v>
      </c>
    </row>
    <row r="3" spans="1:50" x14ac:dyDescent="0.25">
      <c r="A3" t="s">
        <v>15</v>
      </c>
      <c r="B3">
        <v>1</v>
      </c>
      <c r="C3" s="1">
        <v>0</v>
      </c>
      <c r="D3">
        <v>26</v>
      </c>
      <c r="E3">
        <v>67.099999999999994</v>
      </c>
      <c r="F3">
        <v>23.7</v>
      </c>
      <c r="G3">
        <v>44.1</v>
      </c>
      <c r="H3">
        <v>2.5</v>
      </c>
      <c r="I3" s="5">
        <f t="shared" ref="I3:I21" si="0">LN(H3)</f>
        <v>0.91629073187415511</v>
      </c>
      <c r="J3">
        <v>1.7</v>
      </c>
      <c r="K3">
        <v>0.8</v>
      </c>
      <c r="L3">
        <v>4.8</v>
      </c>
      <c r="M3">
        <v>4.58</v>
      </c>
      <c r="N3">
        <v>8.3800000000000008</v>
      </c>
      <c r="O3">
        <v>15.7</v>
      </c>
      <c r="P3">
        <v>11.45</v>
      </c>
      <c r="Q3" s="28">
        <f t="shared" ref="Q3:Q21" si="1">LN(P3)</f>
        <v>2.4379897300002487</v>
      </c>
      <c r="R3">
        <v>299.41000000000003</v>
      </c>
      <c r="S3" s="28">
        <f t="shared" ref="S3:S21" si="2">LN(R3)</f>
        <v>5.7018138715613569</v>
      </c>
      <c r="T3">
        <v>10.338816812837376</v>
      </c>
      <c r="U3" s="5">
        <f t="shared" ref="U3:U21" si="3">LN(T3)</f>
        <v>2.3359054343740207</v>
      </c>
      <c r="V3" s="2">
        <v>72.914387328096794</v>
      </c>
      <c r="W3" s="5">
        <f t="shared" ref="W3:W21" si="4">LN(V3)</f>
        <v>4.289285976580639</v>
      </c>
      <c r="X3" s="28">
        <v>-0.31900410639726007</v>
      </c>
      <c r="Y3" s="28">
        <v>-0.12336698151788061</v>
      </c>
      <c r="Z3" s="28">
        <v>-3.7903018063435261E-3</v>
      </c>
      <c r="AA3" s="28">
        <v>-0.16330671807364422</v>
      </c>
      <c r="AB3" s="28">
        <v>-7.5693355260253323E-2</v>
      </c>
      <c r="AC3" s="28">
        <v>-7.5142580881350979E-2</v>
      </c>
      <c r="AD3" s="28">
        <v>-3.5999925212724753</v>
      </c>
      <c r="AE3" s="28">
        <v>-1.3309661778860093</v>
      </c>
      <c r="AF3" s="28">
        <v>0.51749996445585933</v>
      </c>
      <c r="AG3" s="28">
        <v>-0.19043516463442725</v>
      </c>
      <c r="AH3" s="28">
        <v>-1.7039994196105891E-2</v>
      </c>
      <c r="AI3" s="28">
        <v>0.19169100907039688</v>
      </c>
      <c r="AJ3" s="28">
        <v>-0.95141788498406255</v>
      </c>
      <c r="AK3" s="28">
        <v>-0.40344086364762433</v>
      </c>
      <c r="AL3" s="28">
        <v>-0.40437189812433261</v>
      </c>
      <c r="AM3" s="28">
        <v>-26.868145286700823</v>
      </c>
      <c r="AN3" s="28">
        <v>-11.278468971589964</v>
      </c>
      <c r="AO3" s="28">
        <v>-6.8433383612312531</v>
      </c>
      <c r="AP3" s="28">
        <v>0.70944579518898743</v>
      </c>
      <c r="AQ3" s="28">
        <v>1.0284550826636052</v>
      </c>
      <c r="AR3" s="28">
        <v>1.7648405236692117</v>
      </c>
      <c r="AS3" s="28">
        <v>3.2593585380814499E-2</v>
      </c>
      <c r="AT3" s="28">
        <v>3.2781848811087394E-2</v>
      </c>
      <c r="AU3" s="28">
        <v>5.2339448027233386E-2</v>
      </c>
      <c r="AV3" s="28">
        <v>-4.2231527249112014E-2</v>
      </c>
      <c r="AW3" s="28">
        <v>-1.380895623228833E-2</v>
      </c>
      <c r="AX3" s="28">
        <v>-1.5068778598292249E-2</v>
      </c>
    </row>
    <row r="4" spans="1:50" x14ac:dyDescent="0.25">
      <c r="A4" t="s">
        <v>16</v>
      </c>
      <c r="B4">
        <v>1</v>
      </c>
      <c r="C4" s="1">
        <v>0</v>
      </c>
      <c r="D4">
        <v>37</v>
      </c>
      <c r="E4">
        <v>61</v>
      </c>
      <c r="F4">
        <v>20.3</v>
      </c>
      <c r="G4">
        <v>39</v>
      </c>
      <c r="H4">
        <v>1.8</v>
      </c>
      <c r="I4" s="5">
        <f t="shared" si="0"/>
        <v>0.58778666490211906</v>
      </c>
      <c r="J4">
        <v>1.5</v>
      </c>
      <c r="K4">
        <v>0.8</v>
      </c>
      <c r="L4">
        <v>5.3</v>
      </c>
      <c r="M4">
        <v>4.72</v>
      </c>
      <c r="N4">
        <v>5.05</v>
      </c>
      <c r="O4">
        <v>11.18</v>
      </c>
      <c r="P4">
        <v>46.37</v>
      </c>
      <c r="Q4" s="28">
        <f t="shared" si="1"/>
        <v>3.8366526984033693</v>
      </c>
      <c r="R4">
        <v>863.94</v>
      </c>
      <c r="S4" s="28">
        <f t="shared" si="2"/>
        <v>6.7615033219482346</v>
      </c>
      <c r="T4">
        <v>13.554467264312805</v>
      </c>
      <c r="U4" s="5">
        <f t="shared" si="3"/>
        <v>2.6067161803939189</v>
      </c>
      <c r="V4" s="2">
        <v>88.002700809284917</v>
      </c>
      <c r="W4" s="5">
        <f t="shared" si="4"/>
        <v>4.4773675050218484</v>
      </c>
      <c r="X4" s="28">
        <v>-4.5355579000158847E-3</v>
      </c>
      <c r="Y4" s="28">
        <v>5.0079934043700529E-2</v>
      </c>
      <c r="Z4" s="28">
        <v>3.1790647680418303E-2</v>
      </c>
      <c r="AA4" s="28">
        <v>-2.5392990529352601E-2</v>
      </c>
      <c r="AB4" s="28">
        <v>-2.1513384917183586E-2</v>
      </c>
      <c r="AC4" s="28">
        <v>-1.2379667252345E-2</v>
      </c>
      <c r="AD4" s="28">
        <v>0.27419250446636023</v>
      </c>
      <c r="AE4" s="28">
        <v>-0.10723917136557586</v>
      </c>
      <c r="AF4" s="28">
        <v>-0.11798426325491528</v>
      </c>
      <c r="AG4" s="28">
        <v>0.14170206755023018</v>
      </c>
      <c r="AH4" s="28">
        <v>9.5142178617141721E-2</v>
      </c>
      <c r="AI4" s="28">
        <v>0.14969994516477952</v>
      </c>
      <c r="AJ4" s="28">
        <v>-0.74971436417696868</v>
      </c>
      <c r="AK4" s="28">
        <v>-0.43494657610281262</v>
      </c>
      <c r="AL4" s="28">
        <v>-0.32743564541271691</v>
      </c>
      <c r="AM4" s="28">
        <v>-8.5727880220140555</v>
      </c>
      <c r="AN4" s="28">
        <v>-6.7281498839331428</v>
      </c>
      <c r="AO4" s="28">
        <v>-6.1359636122000616</v>
      </c>
      <c r="AP4" s="28">
        <v>1.29601030170603</v>
      </c>
      <c r="AQ4" s="28">
        <v>1.7918784020072325</v>
      </c>
      <c r="AR4" s="28">
        <v>1.7658363612079828</v>
      </c>
      <c r="AS4" s="28">
        <v>6.0457559615147441E-2</v>
      </c>
      <c r="AT4" s="28">
        <v>4.5122863944841822E-2</v>
      </c>
      <c r="AU4" s="28">
        <v>5.6127894613181274E-2</v>
      </c>
      <c r="AV4" s="28">
        <v>1.382922494210779E-2</v>
      </c>
      <c r="AW4" s="28">
        <v>1.1118446070292453E-2</v>
      </c>
      <c r="AX4" s="28">
        <v>-8.7217206521026226E-4</v>
      </c>
    </row>
    <row r="5" spans="1:50" x14ac:dyDescent="0.25">
      <c r="A5" t="s">
        <v>17</v>
      </c>
      <c r="B5">
        <v>1</v>
      </c>
      <c r="C5" s="1">
        <v>0</v>
      </c>
      <c r="D5">
        <v>47</v>
      </c>
      <c r="E5">
        <v>60.5</v>
      </c>
      <c r="F5">
        <v>21.3</v>
      </c>
      <c r="G5">
        <v>40.1</v>
      </c>
      <c r="H5">
        <v>2.1</v>
      </c>
      <c r="I5" s="5">
        <f t="shared" si="0"/>
        <v>0.74193734472937733</v>
      </c>
      <c r="J5">
        <v>1.6</v>
      </c>
      <c r="K5">
        <v>0.8</v>
      </c>
      <c r="L5">
        <v>5.2</v>
      </c>
      <c r="M5">
        <v>4</v>
      </c>
      <c r="N5">
        <v>8.33</v>
      </c>
      <c r="O5">
        <v>12.19</v>
      </c>
      <c r="P5">
        <v>18.61</v>
      </c>
      <c r="Q5" s="28">
        <f t="shared" si="1"/>
        <v>2.9236990706541595</v>
      </c>
      <c r="R5">
        <v>378.02</v>
      </c>
      <c r="S5" s="28">
        <f t="shared" si="2"/>
        <v>5.9349471042728101</v>
      </c>
      <c r="T5">
        <v>14.142695276022291</v>
      </c>
      <c r="U5" s="5">
        <f t="shared" si="3"/>
        <v>2.6491982558840435</v>
      </c>
      <c r="V5" s="2">
        <v>92.349951603171348</v>
      </c>
      <c r="W5" s="5">
        <f t="shared" si="4"/>
        <v>4.5255851825863278</v>
      </c>
      <c r="X5" s="28">
        <v>4.5451345153186461E-2</v>
      </c>
      <c r="Y5" s="28">
        <v>3.88290103976318E-2</v>
      </c>
      <c r="Z5" s="28">
        <v>9.3787513059897243E-3</v>
      </c>
      <c r="AA5" s="28">
        <v>-4.9761733010418224E-2</v>
      </c>
      <c r="AB5" s="28">
        <v>-3.6629940696034785E-2</v>
      </c>
      <c r="AC5" s="28">
        <v>-3.4471134583866976E-2</v>
      </c>
      <c r="AD5" s="28">
        <v>0.14899118668407049</v>
      </c>
      <c r="AE5" s="28">
        <v>0.20395886654608975</v>
      </c>
      <c r="AF5" s="28">
        <v>0.10910539609470514</v>
      </c>
      <c r="AG5" s="28">
        <v>7.5705801297140274E-2</v>
      </c>
      <c r="AH5" s="28">
        <v>6.2126075773438559E-2</v>
      </c>
      <c r="AI5" s="28">
        <v>3.0660990351359583E-2</v>
      </c>
      <c r="AJ5" s="28">
        <v>-0.53235143633731374</v>
      </c>
      <c r="AK5" s="28">
        <v>-0.31344764509746603</v>
      </c>
      <c r="AL5" s="28">
        <v>-0.29245331871518404</v>
      </c>
      <c r="AM5" s="28">
        <v>-4.3823505970616718</v>
      </c>
      <c r="AN5" s="28">
        <v>-3.3855070610019729</v>
      </c>
      <c r="AO5" s="28">
        <v>-4.11705846383152</v>
      </c>
      <c r="AP5" s="28">
        <v>1.6434755653399722</v>
      </c>
      <c r="AQ5" s="28">
        <v>1.8140582155784299</v>
      </c>
      <c r="AR5" s="28">
        <v>1.5447211302550978</v>
      </c>
      <c r="AS5" s="28">
        <v>5.2868816962970765E-2</v>
      </c>
      <c r="AT5" s="28">
        <v>4.62779631688797E-2</v>
      </c>
      <c r="AU5" s="28">
        <v>4.1582740805225928E-2</v>
      </c>
      <c r="AV5" s="28">
        <v>-4.2278490578040529E-3</v>
      </c>
      <c r="AW5" s="28">
        <v>5.6527189832187019E-3</v>
      </c>
      <c r="AX5" s="28">
        <v>1.4223976044671067E-3</v>
      </c>
    </row>
    <row r="6" spans="1:50" x14ac:dyDescent="0.25">
      <c r="A6" t="s">
        <v>18</v>
      </c>
      <c r="B6">
        <v>1</v>
      </c>
      <c r="C6" s="1">
        <v>0</v>
      </c>
      <c r="D6">
        <v>29</v>
      </c>
      <c r="E6">
        <v>55.9</v>
      </c>
      <c r="F6">
        <v>22.1</v>
      </c>
      <c r="G6">
        <v>40.200000000000003</v>
      </c>
      <c r="H6">
        <v>1.9</v>
      </c>
      <c r="I6" s="5">
        <f t="shared" si="0"/>
        <v>0.64185388617239469</v>
      </c>
      <c r="J6">
        <v>2.2999999999999998</v>
      </c>
      <c r="K6">
        <v>0.63</v>
      </c>
      <c r="L6">
        <v>4.4000000000000004</v>
      </c>
      <c r="M6">
        <v>3.5</v>
      </c>
      <c r="N6">
        <v>7.99</v>
      </c>
      <c r="O6">
        <v>12.28</v>
      </c>
      <c r="P6">
        <v>25.38</v>
      </c>
      <c r="Q6" s="28">
        <f t="shared" si="1"/>
        <v>3.2339614622862416</v>
      </c>
      <c r="R6">
        <v>519.35</v>
      </c>
      <c r="S6" s="28">
        <f t="shared" si="2"/>
        <v>6.2525780296738205</v>
      </c>
      <c r="T6">
        <v>19.797132525075053</v>
      </c>
      <c r="U6" s="5">
        <f t="shared" si="3"/>
        <v>2.9855371052468698</v>
      </c>
      <c r="V6" s="2">
        <v>113.99955289473439</v>
      </c>
      <c r="W6" s="5">
        <f t="shared" si="4"/>
        <v>4.7361945264107908</v>
      </c>
      <c r="X6" s="28">
        <v>0.10256812565251647</v>
      </c>
      <c r="Y6" s="28">
        <v>2.885688655940043E-2</v>
      </c>
      <c r="Z6" s="28">
        <v>3.3376894810283532E-2</v>
      </c>
      <c r="AA6" s="28">
        <v>-8.8426064732722159E-2</v>
      </c>
      <c r="AB6" s="28">
        <v>-5.943516321976846E-2</v>
      </c>
      <c r="AC6" s="28">
        <v>-5.6300530164312274E-2</v>
      </c>
      <c r="AD6" s="28">
        <v>2.4292064097355284</v>
      </c>
      <c r="AE6" s="28">
        <v>0.68431050400317517</v>
      </c>
      <c r="AF6" s="28">
        <v>0.49121881837484871</v>
      </c>
      <c r="AG6" s="28">
        <v>0.42373073095517222</v>
      </c>
      <c r="AH6" s="28">
        <v>0.18632366263399647</v>
      </c>
      <c r="AI6" s="28">
        <v>0.23505299460217277</v>
      </c>
      <c r="AJ6" s="28">
        <v>-0.59926015249490527</v>
      </c>
      <c r="AK6" s="28">
        <v>-0.24179649971040021</v>
      </c>
      <c r="AL6" s="28">
        <v>-0.18619129777223498</v>
      </c>
      <c r="AM6" s="28">
        <v>-5.690444761929581</v>
      </c>
      <c r="AN6" s="28">
        <v>-2.8330694896842923</v>
      </c>
      <c r="AO6" s="28">
        <v>-2.8961829097338385</v>
      </c>
      <c r="AP6" s="28">
        <v>2.4871458249244567</v>
      </c>
      <c r="AQ6" s="28">
        <v>2.1872785151042957</v>
      </c>
      <c r="AR6" s="28">
        <v>2.4766186280275364</v>
      </c>
      <c r="AS6" s="28">
        <v>0.1045624763964261</v>
      </c>
      <c r="AT6" s="28">
        <v>4.1943621491825837E-2</v>
      </c>
      <c r="AU6" s="28">
        <v>5.6642951708084081E-2</v>
      </c>
      <c r="AV6" s="28">
        <v>1.0522373173440529E-2</v>
      </c>
      <c r="AW6" s="28">
        <v>-2.7799505178861959E-3</v>
      </c>
      <c r="AX6" s="28">
        <v>5.5425983393081642E-3</v>
      </c>
    </row>
    <row r="7" spans="1:50" x14ac:dyDescent="0.25">
      <c r="A7" t="s">
        <v>19</v>
      </c>
      <c r="B7">
        <v>1</v>
      </c>
      <c r="C7" s="1">
        <v>0</v>
      </c>
      <c r="D7">
        <v>37</v>
      </c>
      <c r="E7">
        <v>64.900000000000006</v>
      </c>
      <c r="F7">
        <v>25.5</v>
      </c>
      <c r="G7">
        <v>45.1</v>
      </c>
      <c r="H7">
        <v>1.8</v>
      </c>
      <c r="I7" s="5">
        <f t="shared" si="0"/>
        <v>0.58778666490211906</v>
      </c>
      <c r="J7">
        <v>1.6</v>
      </c>
      <c r="K7">
        <v>0.74</v>
      </c>
      <c r="L7">
        <v>4.5</v>
      </c>
      <c r="M7">
        <v>4.83</v>
      </c>
      <c r="N7">
        <v>7.49</v>
      </c>
      <c r="O7">
        <v>13.82</v>
      </c>
      <c r="P7">
        <v>14.6</v>
      </c>
      <c r="Q7" s="28">
        <f t="shared" si="1"/>
        <v>2.6810215287142909</v>
      </c>
      <c r="R7">
        <v>336.2</v>
      </c>
      <c r="S7" s="28">
        <f t="shared" si="2"/>
        <v>5.8177062209745154</v>
      </c>
      <c r="T7">
        <v>12.309404056153635</v>
      </c>
      <c r="U7" s="5">
        <f t="shared" si="3"/>
        <v>2.5103635276641074</v>
      </c>
      <c r="V7" s="2">
        <v>77.712370822821669</v>
      </c>
      <c r="W7" s="5">
        <f t="shared" si="4"/>
        <v>4.3530144573495404</v>
      </c>
      <c r="X7" s="28">
        <v>9.8964396532203302E-3</v>
      </c>
      <c r="Y7" s="28">
        <v>3.2066182668192729E-2</v>
      </c>
      <c r="Z7" s="28">
        <v>1.5933839451457609E-2</v>
      </c>
      <c r="AA7" s="28">
        <v>-4.4537298869145023E-2</v>
      </c>
      <c r="AB7" s="28">
        <v>-5.1594385881338391E-2</v>
      </c>
      <c r="AC7" s="28">
        <v>-1.8215705318124911E-2</v>
      </c>
      <c r="AD7" s="28">
        <v>0.50675568061145004</v>
      </c>
      <c r="AE7" s="28">
        <v>-8.0678702590324128E-2</v>
      </c>
      <c r="AF7" s="28">
        <v>0.48869537105799643</v>
      </c>
      <c r="AG7" s="28">
        <v>0.23934129120869646</v>
      </c>
      <c r="AH7" s="28">
        <v>0.2411975468974456</v>
      </c>
      <c r="AI7" s="28">
        <v>0.25902735540866606</v>
      </c>
      <c r="AJ7" s="28">
        <v>-0.64934108503354926</v>
      </c>
      <c r="AK7" s="28">
        <v>-0.52922092303513046</v>
      </c>
      <c r="AL7" s="28">
        <v>-0.44610938035580783</v>
      </c>
      <c r="AM7" s="28">
        <v>-8.5087062694474636</v>
      </c>
      <c r="AN7" s="28">
        <v>-5.5284146114742496</v>
      </c>
      <c r="AO7" s="28">
        <v>-4.6758456091730629</v>
      </c>
      <c r="AP7" s="28">
        <v>1.8697916591977148</v>
      </c>
      <c r="AQ7" s="28">
        <v>2.1114035543410159</v>
      </c>
      <c r="AR7" s="28">
        <v>2.2762769006769967</v>
      </c>
      <c r="AS7" s="28">
        <v>4.7904590702495302E-2</v>
      </c>
      <c r="AT7" s="28">
        <v>4.7906227217748808E-2</v>
      </c>
      <c r="AU7" s="28">
        <v>4.7692052401820811E-2</v>
      </c>
      <c r="AV7" s="28">
        <v>1.2558158056583972E-2</v>
      </c>
      <c r="AW7" s="28">
        <v>-2.2904120360423656E-3</v>
      </c>
      <c r="AX7" s="28">
        <v>3.6529066511999274E-3</v>
      </c>
    </row>
    <row r="8" spans="1:50" x14ac:dyDescent="0.25">
      <c r="A8" t="s">
        <v>20</v>
      </c>
      <c r="B8">
        <v>1</v>
      </c>
      <c r="C8" s="1">
        <v>0</v>
      </c>
      <c r="D8">
        <v>53</v>
      </c>
      <c r="E8">
        <v>71.5</v>
      </c>
      <c r="F8">
        <v>24.1</v>
      </c>
      <c r="G8">
        <v>43.8</v>
      </c>
      <c r="H8">
        <v>1.9</v>
      </c>
      <c r="I8" s="5">
        <f t="shared" si="0"/>
        <v>0.64185388617239469</v>
      </c>
      <c r="J8">
        <v>1.7</v>
      </c>
      <c r="K8">
        <v>0.7</v>
      </c>
      <c r="L8">
        <v>5.2</v>
      </c>
      <c r="M8">
        <v>4.3899999999999997</v>
      </c>
      <c r="N8">
        <v>6.36</v>
      </c>
      <c r="O8">
        <v>12.64</v>
      </c>
      <c r="P8">
        <v>10.25</v>
      </c>
      <c r="Q8" s="28">
        <f t="shared" si="1"/>
        <v>2.3272777055844172</v>
      </c>
      <c r="R8">
        <v>215.85</v>
      </c>
      <c r="S8" s="28">
        <f t="shared" si="2"/>
        <v>5.3745837220014865</v>
      </c>
      <c r="T8">
        <v>11.153162447139236</v>
      </c>
      <c r="U8" s="5">
        <f t="shared" si="3"/>
        <v>2.4117230852375591</v>
      </c>
      <c r="V8" s="2">
        <v>58.203027620367884</v>
      </c>
      <c r="W8" s="5">
        <f t="shared" si="4"/>
        <v>4.0639373743528688</v>
      </c>
      <c r="X8" s="28">
        <v>9.4393462976155272E-3</v>
      </c>
      <c r="Y8" s="28">
        <v>1.2512164819767052E-2</v>
      </c>
      <c r="Z8" s="28">
        <v>3.8174568983147417E-2</v>
      </c>
      <c r="AA8" s="28">
        <v>-1.7535955735498352E-2</v>
      </c>
      <c r="AB8" s="28">
        <v>-3.3413500960403297E-2</v>
      </c>
      <c r="AC8" s="28">
        <v>-1.2472014921961889E-2</v>
      </c>
      <c r="AD8" s="28">
        <v>-3.5716700380528217E-2</v>
      </c>
      <c r="AE8" s="28">
        <v>-0.1752498016371549</v>
      </c>
      <c r="AF8" s="28">
        <v>0.32013191360085841</v>
      </c>
      <c r="AG8" s="28">
        <v>0.1018568392257333</v>
      </c>
      <c r="AH8" s="28">
        <v>0.12520066871480681</v>
      </c>
      <c r="AI8" s="28">
        <v>0.15944521237666809</v>
      </c>
      <c r="AJ8" s="28">
        <v>-0.20991099512109185</v>
      </c>
      <c r="AK8" s="28">
        <v>-0.16018463161628024</v>
      </c>
      <c r="AL8" s="28">
        <v>-9.7141044560162051E-2</v>
      </c>
      <c r="AM8" s="28">
        <v>-3.4446307841323125</v>
      </c>
      <c r="AN8" s="28">
        <v>-3.9713546549225152</v>
      </c>
      <c r="AO8" s="28">
        <v>-1.9970526813247766</v>
      </c>
      <c r="AP8" s="28">
        <v>0.82503599276984196</v>
      </c>
      <c r="AQ8" s="28">
        <v>1.3784960451778618</v>
      </c>
      <c r="AR8" s="28">
        <v>1.3595217536913657</v>
      </c>
      <c r="AS8" s="28">
        <v>2.8502412430636472E-2</v>
      </c>
      <c r="AT8" s="28">
        <v>3.9231447922630391E-2</v>
      </c>
      <c r="AU8" s="28">
        <v>3.4064827907042503E-2</v>
      </c>
      <c r="AV8" s="28">
        <v>3.0613477531636641E-3</v>
      </c>
      <c r="AW8" s="28">
        <v>7.3472711732234998E-4</v>
      </c>
      <c r="AX8" s="28">
        <v>8.7042072595284788E-3</v>
      </c>
    </row>
    <row r="9" spans="1:50" x14ac:dyDescent="0.25">
      <c r="A9" t="s">
        <v>23</v>
      </c>
      <c r="B9">
        <v>2</v>
      </c>
      <c r="C9" s="1">
        <v>0</v>
      </c>
      <c r="D9">
        <v>56</v>
      </c>
      <c r="E9">
        <v>118</v>
      </c>
      <c r="F9">
        <v>31.9</v>
      </c>
      <c r="G9">
        <v>51</v>
      </c>
      <c r="H9">
        <v>4</v>
      </c>
      <c r="I9" s="5">
        <f t="shared" si="0"/>
        <v>1.3862943611198906</v>
      </c>
      <c r="J9">
        <v>1.8</v>
      </c>
      <c r="K9">
        <v>0.8</v>
      </c>
      <c r="L9">
        <v>5.2</v>
      </c>
      <c r="M9">
        <v>5.0199999999999996</v>
      </c>
      <c r="N9">
        <v>6.44</v>
      </c>
      <c r="O9">
        <v>20.55</v>
      </c>
      <c r="P9">
        <v>3.71</v>
      </c>
      <c r="Q9" s="28">
        <f t="shared" si="1"/>
        <v>1.3110318766193438</v>
      </c>
      <c r="R9">
        <v>127.18</v>
      </c>
      <c r="S9" s="28">
        <f t="shared" si="2"/>
        <v>4.8456034058392614</v>
      </c>
      <c r="T9">
        <v>7.0746079967391449</v>
      </c>
      <c r="U9" s="5">
        <f t="shared" si="3"/>
        <v>1.9565120351729643</v>
      </c>
      <c r="V9" s="2">
        <v>47.64476621925062</v>
      </c>
      <c r="W9" s="5">
        <f t="shared" si="4"/>
        <v>3.8637727860665398</v>
      </c>
      <c r="X9" s="28">
        <v>6.5002303032709857E-3</v>
      </c>
      <c r="Y9" s="28">
        <v>5.8947591760153982E-2</v>
      </c>
      <c r="Z9" s="28">
        <v>2.1008600789625535E-3</v>
      </c>
      <c r="AA9" s="28">
        <v>-0.18411870947427209</v>
      </c>
      <c r="AB9" s="28">
        <v>-0.12820163574803481</v>
      </c>
      <c r="AC9" s="28">
        <v>-0.27607689979291489</v>
      </c>
      <c r="AD9" s="28">
        <v>1.3110859205202061</v>
      </c>
      <c r="AE9" s="28">
        <v>0.40386809037678528</v>
      </c>
      <c r="AF9" s="28">
        <v>-0.51874489274883206</v>
      </c>
      <c r="AG9" s="28">
        <v>1.6420764975385223</v>
      </c>
      <c r="AH9" s="28">
        <v>0.41371197460106057</v>
      </c>
      <c r="AI9" s="28">
        <v>0.972840259966542</v>
      </c>
      <c r="AJ9" s="28">
        <v>-0.64109628649274431</v>
      </c>
      <c r="AK9" s="28">
        <v>-0.45314900033830235</v>
      </c>
      <c r="AL9" s="28">
        <v>-0.51681560233486179</v>
      </c>
      <c r="AM9" s="28">
        <v>-24.836690409787142</v>
      </c>
      <c r="AN9" s="28">
        <v>-8.912362603401295</v>
      </c>
      <c r="AO9" s="28">
        <v>-2.2854628760880376</v>
      </c>
      <c r="AP9" s="28">
        <v>2.7102548115202731</v>
      </c>
      <c r="AQ9" s="28">
        <v>2.0850075149736096</v>
      </c>
      <c r="AR9" s="28">
        <v>2.2202298225309538</v>
      </c>
      <c r="AS9" s="28">
        <v>6.1203231424503096E-2</v>
      </c>
      <c r="AT9" s="28">
        <v>4.4636571743314819E-2</v>
      </c>
      <c r="AU9" s="28">
        <v>4.8375026292921522E-2</v>
      </c>
      <c r="AV9" s="28">
        <v>5.2499224493756644E-2</v>
      </c>
      <c r="AW9" s="28">
        <v>3.1199243468197548E-2</v>
      </c>
      <c r="AX9" s="28">
        <v>-0.14573484723819483</v>
      </c>
    </row>
    <row r="10" spans="1:50" x14ac:dyDescent="0.25">
      <c r="A10" t="s">
        <v>24</v>
      </c>
      <c r="B10">
        <v>2</v>
      </c>
      <c r="C10" s="1">
        <v>0</v>
      </c>
      <c r="D10">
        <v>48</v>
      </c>
      <c r="E10">
        <v>89.8</v>
      </c>
      <c r="F10">
        <v>32.4</v>
      </c>
      <c r="G10">
        <v>50.6</v>
      </c>
      <c r="H10">
        <v>4.5</v>
      </c>
      <c r="I10" s="5">
        <f t="shared" si="0"/>
        <v>1.5040773967762742</v>
      </c>
      <c r="J10">
        <v>1.9</v>
      </c>
      <c r="K10">
        <v>1.1000000000000001</v>
      </c>
      <c r="L10">
        <v>5.2</v>
      </c>
      <c r="M10">
        <v>4.9400000000000004</v>
      </c>
      <c r="N10">
        <v>5.66</v>
      </c>
      <c r="O10">
        <v>22.39</v>
      </c>
      <c r="P10">
        <v>7.58</v>
      </c>
      <c r="Q10" s="28">
        <f t="shared" si="1"/>
        <v>2.0255131996542803</v>
      </c>
      <c r="R10">
        <v>282.85000000000002</v>
      </c>
      <c r="S10" s="28">
        <f t="shared" si="2"/>
        <v>5.6449167217891647</v>
      </c>
      <c r="T10">
        <v>8.9115849563115752</v>
      </c>
      <c r="U10" s="5">
        <f t="shared" si="3"/>
        <v>2.1873521107709593</v>
      </c>
      <c r="V10" s="2">
        <v>55.268959767273387</v>
      </c>
      <c r="W10" s="5">
        <f t="shared" si="4"/>
        <v>4.0122114447394033</v>
      </c>
      <c r="X10" s="28">
        <v>7.2616934223970094E-3</v>
      </c>
      <c r="Y10" s="28">
        <v>1.8514154407557087E-2</v>
      </c>
      <c r="Z10" s="28">
        <v>2.2710853722167145E-2</v>
      </c>
      <c r="AA10" s="28">
        <v>-6.3074883409054344E-2</v>
      </c>
      <c r="AB10" s="28">
        <v>-7.6587628196810434E-2</v>
      </c>
      <c r="AC10" s="28">
        <v>-4.6470144772399448E-2</v>
      </c>
      <c r="AD10" s="28">
        <v>0.31331285484323596</v>
      </c>
      <c r="AE10" s="28">
        <v>-0.23742977050367514</v>
      </c>
      <c r="AF10" s="28">
        <v>-0.418414343530362</v>
      </c>
      <c r="AG10" s="28">
        <v>0.2521465284690807</v>
      </c>
      <c r="AH10" s="28">
        <v>0.30542035313320132</v>
      </c>
      <c r="AI10" s="28">
        <v>0.19655916572380386</v>
      </c>
      <c r="AJ10" s="28">
        <v>-0.24346349865936803</v>
      </c>
      <c r="AK10" s="28">
        <v>-0.16319314060142123</v>
      </c>
      <c r="AL10" s="28">
        <v>-0.16676485980921749</v>
      </c>
      <c r="AM10" s="28">
        <v>-7.600922829503264</v>
      </c>
      <c r="AN10" s="28">
        <v>-4.8933777849977727</v>
      </c>
      <c r="AO10" s="28">
        <v>-3.5899518909990111</v>
      </c>
      <c r="AP10" s="28">
        <v>1.5493678151486896</v>
      </c>
      <c r="AQ10" s="28">
        <v>1.9888945168725543</v>
      </c>
      <c r="AR10" s="28">
        <v>2.0349714232221099</v>
      </c>
      <c r="AS10" s="28">
        <v>4.74668798889216E-2</v>
      </c>
      <c r="AT10" s="28">
        <v>5.8879927739977536E-2</v>
      </c>
      <c r="AU10" s="28">
        <v>4.4313461426921552E-2</v>
      </c>
      <c r="AV10" s="28">
        <v>-9.5615846870905317E-3</v>
      </c>
      <c r="AW10" s="28">
        <v>2.7386494874226661E-3</v>
      </c>
      <c r="AX10" s="28">
        <v>4.4710820511678837E-3</v>
      </c>
    </row>
    <row r="11" spans="1:50" x14ac:dyDescent="0.25">
      <c r="A11" t="s">
        <v>25</v>
      </c>
      <c r="B11">
        <v>2</v>
      </c>
      <c r="C11" s="1">
        <v>1</v>
      </c>
      <c r="D11">
        <v>60</v>
      </c>
      <c r="E11">
        <v>91.2</v>
      </c>
      <c r="F11">
        <v>30.7</v>
      </c>
      <c r="G11">
        <v>54.1</v>
      </c>
      <c r="H11">
        <v>3.1</v>
      </c>
      <c r="I11" s="5">
        <f t="shared" si="0"/>
        <v>1.1314021114911006</v>
      </c>
      <c r="J11">
        <v>2.5</v>
      </c>
      <c r="K11">
        <v>1.01</v>
      </c>
      <c r="L11">
        <v>5.3</v>
      </c>
      <c r="M11">
        <v>5</v>
      </c>
      <c r="N11">
        <v>9.1</v>
      </c>
      <c r="O11">
        <v>16.47</v>
      </c>
      <c r="P11">
        <v>3.81</v>
      </c>
      <c r="Q11" s="28">
        <f t="shared" si="1"/>
        <v>1.3376291891386096</v>
      </c>
      <c r="R11">
        <v>104.53</v>
      </c>
      <c r="S11" s="28">
        <f t="shared" si="2"/>
        <v>4.6494741115446159</v>
      </c>
      <c r="T11">
        <v>5.1623255925350104</v>
      </c>
      <c r="U11" s="5">
        <f t="shared" si="3"/>
        <v>1.6413871741881476</v>
      </c>
      <c r="V11" s="2">
        <v>35.926376776870399</v>
      </c>
      <c r="W11" s="5">
        <f t="shared" si="4"/>
        <v>3.5814717548736348</v>
      </c>
      <c r="X11" s="28">
        <v>5.3098585427582015E-2</v>
      </c>
      <c r="Y11" s="28">
        <v>3.7624403107419158E-2</v>
      </c>
      <c r="Z11" s="28">
        <v>1.3661364409328965E-2</v>
      </c>
      <c r="AA11" s="28">
        <v>-9.2682405506731486E-2</v>
      </c>
      <c r="AB11" s="28">
        <v>-4.7774309516602352E-2</v>
      </c>
      <c r="AC11" s="28">
        <v>-2.0450498074003228E-2</v>
      </c>
      <c r="AD11" s="28">
        <v>1.197377256949379</v>
      </c>
      <c r="AE11" s="28">
        <v>0.81903490775825771</v>
      </c>
      <c r="AF11" s="28">
        <v>0.63963788505628139</v>
      </c>
      <c r="AG11" s="28">
        <v>0.26245588179226326</v>
      </c>
      <c r="AH11" s="28">
        <v>0.14891426746367997</v>
      </c>
      <c r="AI11" s="28">
        <v>0.10847510782298399</v>
      </c>
      <c r="AJ11" s="28">
        <v>-0.62429466918893683</v>
      </c>
      <c r="AK11" s="28">
        <v>-0.26913987430572633</v>
      </c>
      <c r="AL11" s="28">
        <v>-0.1744280862857702</v>
      </c>
      <c r="AM11" s="28">
        <v>-7.0698183520772497</v>
      </c>
      <c r="AN11" s="28">
        <v>-5.1146162932945884</v>
      </c>
      <c r="AO11" s="28">
        <v>-3.5986437640344215</v>
      </c>
      <c r="AP11" s="28">
        <v>1.9805812096236979</v>
      </c>
      <c r="AQ11" s="28">
        <v>1.6038134064389271</v>
      </c>
      <c r="AR11" s="28">
        <v>0.99232278860664136</v>
      </c>
      <c r="AS11" s="28">
        <v>5.0121320264938998E-2</v>
      </c>
      <c r="AT11" s="28">
        <v>1.5915132020691104E-2</v>
      </c>
      <c r="AU11" s="28">
        <v>2.7500960747145465E-2</v>
      </c>
      <c r="AV11" s="28">
        <v>1.4382439847932022E-2</v>
      </c>
      <c r="AW11" s="28">
        <v>3.7570460558308079E-3</v>
      </c>
      <c r="AX11" s="28">
        <v>6.1322330057175453E-3</v>
      </c>
    </row>
    <row r="12" spans="1:50" x14ac:dyDescent="0.25">
      <c r="A12" t="s">
        <v>26</v>
      </c>
      <c r="B12">
        <v>2</v>
      </c>
      <c r="C12" s="1">
        <v>1</v>
      </c>
      <c r="D12">
        <v>60</v>
      </c>
      <c r="E12">
        <v>106</v>
      </c>
      <c r="F12">
        <v>33.5</v>
      </c>
      <c r="G12">
        <v>63.4</v>
      </c>
      <c r="H12">
        <v>3</v>
      </c>
      <c r="I12" s="5">
        <f t="shared" si="0"/>
        <v>1.0986122886681098</v>
      </c>
      <c r="J12">
        <v>2.1</v>
      </c>
      <c r="K12">
        <v>0.7</v>
      </c>
      <c r="L12">
        <v>4.8</v>
      </c>
      <c r="M12">
        <v>5.05</v>
      </c>
      <c r="N12">
        <v>8.49</v>
      </c>
      <c r="O12">
        <v>24.56</v>
      </c>
      <c r="P12">
        <v>0.81</v>
      </c>
      <c r="Q12" s="28">
        <f t="shared" si="1"/>
        <v>-0.21072103131565253</v>
      </c>
      <c r="R12">
        <v>33.25</v>
      </c>
      <c r="S12" s="28">
        <f t="shared" si="2"/>
        <v>3.5040547671018634</v>
      </c>
      <c r="T12">
        <v>6.0022200863667754</v>
      </c>
      <c r="U12" s="5">
        <f t="shared" si="3"/>
        <v>1.7921294151840732</v>
      </c>
      <c r="V12" s="2">
        <v>43.881708365703524</v>
      </c>
      <c r="W12" s="5">
        <f t="shared" si="4"/>
        <v>3.7814975673224525</v>
      </c>
      <c r="X12" s="28">
        <v>1.4757615006349424E-2</v>
      </c>
      <c r="Y12" s="28">
        <v>3.9071674361791771E-2</v>
      </c>
      <c r="Z12" s="28">
        <v>1.6027121603485798E-2</v>
      </c>
      <c r="AA12" s="28">
        <v>-0.10471104711494185</v>
      </c>
      <c r="AB12" s="28">
        <v>-7.7935946000879081E-2</v>
      </c>
      <c r="AC12" s="28">
        <v>-6.9209663980967923E-2</v>
      </c>
      <c r="AD12" s="28">
        <v>2.023856536969626</v>
      </c>
      <c r="AE12" s="28">
        <v>0.20617853520454091</v>
      </c>
      <c r="AF12" s="28">
        <v>0.70161009893870374</v>
      </c>
      <c r="AG12" s="28">
        <v>0.32154314877716156</v>
      </c>
      <c r="AH12" s="28">
        <v>0.20700258564678672</v>
      </c>
      <c r="AI12" s="28">
        <v>0.27300160304975885</v>
      </c>
      <c r="AJ12" s="28">
        <v>-0.56458667825246334</v>
      </c>
      <c r="AK12" s="28">
        <v>-0.55262611285079333</v>
      </c>
      <c r="AL12" s="28">
        <v>-0.46520156548307873</v>
      </c>
      <c r="AM12" s="28">
        <v>-7.7352160453128072</v>
      </c>
      <c r="AN12" s="28">
        <v>-2.933923647078156</v>
      </c>
      <c r="AO12" s="28">
        <v>-4.7038741455837405</v>
      </c>
      <c r="AP12" s="28">
        <v>1.5140934157366908</v>
      </c>
      <c r="AQ12" s="28">
        <v>1.6149040710482685</v>
      </c>
      <c r="AR12" s="28">
        <v>1.7271116005090226</v>
      </c>
      <c r="AS12" s="28">
        <v>4.7908988489941434E-2</v>
      </c>
      <c r="AT12" s="28">
        <v>4.3669769852146989E-2</v>
      </c>
      <c r="AU12" s="28">
        <v>4.1619186440757891E-2</v>
      </c>
      <c r="AV12" s="28">
        <v>6.8340092281239245E-3</v>
      </c>
      <c r="AW12" s="28">
        <v>2.1929111959434925E-2</v>
      </c>
      <c r="AX12" s="28">
        <v>-1.3782668031113035E-2</v>
      </c>
    </row>
    <row r="13" spans="1:50" x14ac:dyDescent="0.25">
      <c r="A13" t="s">
        <v>27</v>
      </c>
      <c r="B13">
        <v>2</v>
      </c>
      <c r="C13" s="1">
        <v>1</v>
      </c>
      <c r="D13">
        <v>55</v>
      </c>
      <c r="E13">
        <v>106</v>
      </c>
      <c r="F13">
        <v>31.2</v>
      </c>
      <c r="G13">
        <v>64.5</v>
      </c>
      <c r="H13">
        <v>4</v>
      </c>
      <c r="I13" s="5">
        <f t="shared" si="0"/>
        <v>1.3862943611198906</v>
      </c>
      <c r="J13">
        <v>2.4</v>
      </c>
      <c r="K13">
        <v>1.8</v>
      </c>
      <c r="L13">
        <v>5.4</v>
      </c>
      <c r="M13">
        <v>6.3</v>
      </c>
      <c r="N13">
        <v>7.63</v>
      </c>
      <c r="O13">
        <v>17.899999999999999</v>
      </c>
      <c r="P13">
        <v>2.7</v>
      </c>
      <c r="Q13" s="28">
        <f t="shared" si="1"/>
        <v>0.99325177301028345</v>
      </c>
      <c r="R13">
        <v>80.44</v>
      </c>
      <c r="S13" s="28">
        <f t="shared" si="2"/>
        <v>4.3875115649044512</v>
      </c>
      <c r="T13">
        <v>6.804940516339677</v>
      </c>
      <c r="U13" s="5">
        <f t="shared" si="3"/>
        <v>1.9176488948954495</v>
      </c>
      <c r="V13" s="2">
        <v>45.435041054721211</v>
      </c>
      <c r="W13" s="5">
        <f t="shared" si="4"/>
        <v>3.8162836367393136</v>
      </c>
      <c r="X13" s="28">
        <v>-1.6722678263157403E-2</v>
      </c>
      <c r="Y13" s="28">
        <v>5.3257206129428067E-2</v>
      </c>
      <c r="Z13" s="28">
        <v>-1.3819057682709183E-2</v>
      </c>
      <c r="AA13" s="28">
        <v>-0.19126931450559773</v>
      </c>
      <c r="AB13" s="28">
        <v>-0.12721607434861726</v>
      </c>
      <c r="AC13" s="28">
        <v>-0.20494421541093605</v>
      </c>
      <c r="AD13" s="28">
        <v>0.48307376174854905</v>
      </c>
      <c r="AE13" s="28">
        <v>1.1181990933729131</v>
      </c>
      <c r="AF13" s="28">
        <v>-0.74545138907433983</v>
      </c>
      <c r="AG13" s="28">
        <v>0.26832726177113086</v>
      </c>
      <c r="AH13" s="28">
        <v>0.33409986519954987</v>
      </c>
      <c r="AI13" s="28">
        <v>0.20058874901590026</v>
      </c>
      <c r="AJ13" s="28">
        <v>-0.71400799477585852</v>
      </c>
      <c r="AK13" s="28">
        <v>-0.37456291417925136</v>
      </c>
      <c r="AL13" s="28">
        <v>-0.45483577043858819</v>
      </c>
      <c r="AM13" s="28">
        <v>-12.007551991736788</v>
      </c>
      <c r="AN13" s="28">
        <v>-5.7726403388701009</v>
      </c>
      <c r="AO13" s="28">
        <v>-5.2336426012724804</v>
      </c>
      <c r="AP13" s="28">
        <v>1.3497631704805109</v>
      </c>
      <c r="AQ13" s="28">
        <v>1.6956600418020427</v>
      </c>
      <c r="AR13" s="28">
        <v>1.4765609286556529</v>
      </c>
      <c r="AS13" s="28">
        <v>5.2548908689194054E-2</v>
      </c>
      <c r="AT13" s="28">
        <v>4.4722082023791479E-2</v>
      </c>
      <c r="AU13" s="28">
        <v>4.3743007144291766E-2</v>
      </c>
      <c r="AV13" s="28">
        <v>-6.7511596001787258E-3</v>
      </c>
      <c r="AW13" s="28">
        <v>9.1553106257829669E-3</v>
      </c>
      <c r="AX13" s="28">
        <v>-1.7614883186450207E-2</v>
      </c>
    </row>
    <row r="14" spans="1:50" x14ac:dyDescent="0.25">
      <c r="A14" t="s">
        <v>28</v>
      </c>
      <c r="B14">
        <v>2</v>
      </c>
      <c r="C14" s="1">
        <v>0</v>
      </c>
      <c r="D14">
        <v>31</v>
      </c>
      <c r="E14">
        <v>96.4</v>
      </c>
      <c r="F14">
        <v>29.1</v>
      </c>
      <c r="G14">
        <v>54</v>
      </c>
      <c r="H14">
        <v>2</v>
      </c>
      <c r="I14" s="5">
        <f t="shared" si="0"/>
        <v>0.69314718055994529</v>
      </c>
      <c r="J14">
        <v>1.9</v>
      </c>
      <c r="K14">
        <v>0.6</v>
      </c>
      <c r="L14">
        <v>4.9000000000000004</v>
      </c>
      <c r="M14">
        <v>5.19</v>
      </c>
      <c r="N14">
        <v>7.13</v>
      </c>
      <c r="O14">
        <v>15.98</v>
      </c>
      <c r="P14">
        <v>4.01</v>
      </c>
      <c r="Q14" s="28">
        <f t="shared" si="1"/>
        <v>1.3887912413184778</v>
      </c>
      <c r="R14">
        <v>106.81</v>
      </c>
      <c r="S14" s="28">
        <f t="shared" si="2"/>
        <v>4.6710515551016041</v>
      </c>
      <c r="T14">
        <v>11.009800508326938</v>
      </c>
      <c r="U14" s="5">
        <f t="shared" si="3"/>
        <v>2.3987858314357338</v>
      </c>
      <c r="V14" s="2">
        <v>89.661450631564918</v>
      </c>
      <c r="W14" s="5">
        <f t="shared" si="4"/>
        <v>4.4960409178465213</v>
      </c>
      <c r="X14" s="28">
        <v>-9.5039985608140892E-3</v>
      </c>
      <c r="Y14" s="28">
        <v>7.1979646379482613E-3</v>
      </c>
      <c r="Z14" s="28">
        <v>-2.4878700376498291E-2</v>
      </c>
      <c r="AA14" s="28">
        <v>-7.5258074180592285E-2</v>
      </c>
      <c r="AB14" s="28">
        <v>-7.6398886944844993E-2</v>
      </c>
      <c r="AC14" s="28">
        <v>-0.11700996619012589</v>
      </c>
      <c r="AD14" s="28">
        <v>-0.89101251709147911</v>
      </c>
      <c r="AE14" s="28">
        <v>-0.16044745900374782</v>
      </c>
      <c r="AF14" s="28">
        <v>2.0542167193211947E-2</v>
      </c>
      <c r="AG14" s="28">
        <v>0.13146525090637365</v>
      </c>
      <c r="AH14" s="28">
        <v>0.15520077606552868</v>
      </c>
      <c r="AI14" s="28">
        <v>0.15111316491237664</v>
      </c>
      <c r="AJ14" s="28">
        <v>-0.73832270206234718</v>
      </c>
      <c r="AK14" s="28">
        <v>-0.47933018544744194</v>
      </c>
      <c r="AL14" s="28">
        <v>-0.48843238893868884</v>
      </c>
      <c r="AM14" s="28">
        <v>-8.3343630525653065</v>
      </c>
      <c r="AN14" s="28">
        <v>-5.4029186717104913</v>
      </c>
      <c r="AO14" s="28">
        <v>-5.6768994470553356</v>
      </c>
      <c r="AP14" s="28">
        <v>2.1813606916640973</v>
      </c>
      <c r="AQ14" s="28">
        <v>2.3272831894095014</v>
      </c>
      <c r="AR14" s="28">
        <v>2.59895508238121</v>
      </c>
      <c r="AS14" s="28">
        <v>4.8661924874793275E-2</v>
      </c>
      <c r="AT14" s="28">
        <v>4.6033424197005818E-2</v>
      </c>
      <c r="AU14" s="28">
        <v>4.8451880731371966E-2</v>
      </c>
      <c r="AV14" s="28">
        <v>-2.6112642214670988E-2</v>
      </c>
      <c r="AW14" s="28">
        <v>7.2278491765615507E-3</v>
      </c>
      <c r="AX14" s="28">
        <v>1.8510717750320983E-3</v>
      </c>
    </row>
    <row r="15" spans="1:50" x14ac:dyDescent="0.25">
      <c r="A15" t="s">
        <v>30</v>
      </c>
      <c r="B15">
        <v>3</v>
      </c>
      <c r="C15" s="1">
        <v>0</v>
      </c>
      <c r="D15">
        <v>55</v>
      </c>
      <c r="E15">
        <v>75.599999999999994</v>
      </c>
      <c r="F15">
        <v>28.6</v>
      </c>
      <c r="G15">
        <v>40.4</v>
      </c>
      <c r="H15">
        <v>9</v>
      </c>
      <c r="I15" s="5">
        <f t="shared" si="0"/>
        <v>2.1972245773362196</v>
      </c>
      <c r="J15">
        <v>1.95</v>
      </c>
      <c r="K15">
        <v>0.8</v>
      </c>
      <c r="L15">
        <v>5.2</v>
      </c>
      <c r="M15">
        <v>4.7699999999999996</v>
      </c>
      <c r="N15">
        <v>10.41</v>
      </c>
      <c r="O15">
        <v>27.94</v>
      </c>
      <c r="P15">
        <v>1.69</v>
      </c>
      <c r="Q15" s="28">
        <f t="shared" si="1"/>
        <v>0.52472852893498212</v>
      </c>
      <c r="R15">
        <v>78.66</v>
      </c>
      <c r="S15" s="28">
        <f t="shared" si="2"/>
        <v>4.3651347670036635</v>
      </c>
      <c r="T15">
        <v>4.8579608005837516</v>
      </c>
      <c r="U15" s="5">
        <f t="shared" si="3"/>
        <v>1.5806187615033236</v>
      </c>
      <c r="V15" s="2">
        <v>36.552722998174076</v>
      </c>
      <c r="W15" s="5">
        <f t="shared" si="4"/>
        <v>3.5987556840547907</v>
      </c>
      <c r="X15" s="28">
        <v>4.7008917876394635E-2</v>
      </c>
      <c r="Y15" s="28">
        <v>3.5956987054495876E-2</v>
      </c>
      <c r="Z15" s="28">
        <v>5.2346949454475551E-2</v>
      </c>
      <c r="AA15" s="28">
        <v>2.1872162016920275E-2</v>
      </c>
      <c r="AB15" s="28">
        <v>-1.549111859387607E-2</v>
      </c>
      <c r="AC15" s="28">
        <v>5.7596610780958251E-3</v>
      </c>
      <c r="AD15" s="28">
        <v>0.82325105318792458</v>
      </c>
      <c r="AE15" s="28">
        <v>0.43659220959227213</v>
      </c>
      <c r="AF15" s="28">
        <v>0.72885458282105475</v>
      </c>
      <c r="AG15" s="28">
        <v>0.13422006491166669</v>
      </c>
      <c r="AH15" s="28">
        <v>0.12370726807660752</v>
      </c>
      <c r="AI15" s="28">
        <v>0.12787921382321454</v>
      </c>
      <c r="AJ15" s="28">
        <v>-7.5073266931389118E-2</v>
      </c>
      <c r="AK15" s="28">
        <v>-4.896700503337071E-2</v>
      </c>
      <c r="AL15" s="28">
        <v>-2.9452772596047665E-2</v>
      </c>
      <c r="AM15" s="28">
        <v>-2.0271647421915557</v>
      </c>
      <c r="AN15" s="28">
        <v>-1.036593875734402</v>
      </c>
      <c r="AO15" s="28">
        <v>-1.1194451636206393</v>
      </c>
      <c r="AP15" s="28">
        <v>0.67372771483425664</v>
      </c>
      <c r="AQ15" s="28">
        <v>0.70592246752293331</v>
      </c>
      <c r="AR15" s="28">
        <v>0.60661075700050904</v>
      </c>
      <c r="AS15" s="28">
        <v>2.5201457594678345E-2</v>
      </c>
      <c r="AT15" s="28">
        <v>2.4714633977997058E-2</v>
      </c>
      <c r="AU15" s="28">
        <v>2.1514454513285784E-2</v>
      </c>
      <c r="AV15" s="28">
        <v>4.7460343098054119E-3</v>
      </c>
      <c r="AW15" s="28">
        <v>-3.5393033401663245E-3</v>
      </c>
      <c r="AX15" s="28">
        <v>5.5259098853417156E-3</v>
      </c>
    </row>
    <row r="16" spans="1:50" x14ac:dyDescent="0.25">
      <c r="A16" t="s">
        <v>31</v>
      </c>
      <c r="B16">
        <v>3</v>
      </c>
      <c r="C16" s="1">
        <v>1</v>
      </c>
      <c r="D16">
        <v>40</v>
      </c>
      <c r="E16">
        <v>96</v>
      </c>
      <c r="F16">
        <v>42.5</v>
      </c>
      <c r="G16">
        <v>57.5</v>
      </c>
      <c r="H16">
        <v>14</v>
      </c>
      <c r="I16" s="5">
        <f t="shared" si="0"/>
        <v>2.6390573296152584</v>
      </c>
      <c r="J16">
        <v>1.8</v>
      </c>
      <c r="K16">
        <v>0.8</v>
      </c>
      <c r="L16">
        <v>5.2</v>
      </c>
      <c r="M16">
        <v>5.38</v>
      </c>
      <c r="N16">
        <v>5.63</v>
      </c>
      <c r="O16">
        <v>13.67</v>
      </c>
      <c r="P16">
        <v>15.9</v>
      </c>
      <c r="Q16" s="28">
        <f t="shared" si="1"/>
        <v>2.7663191092261861</v>
      </c>
      <c r="R16">
        <v>362.39</v>
      </c>
      <c r="S16" s="28">
        <f t="shared" si="2"/>
        <v>5.8927209799691234</v>
      </c>
      <c r="T16">
        <v>4.2359280064198099</v>
      </c>
      <c r="U16" s="5">
        <f t="shared" si="3"/>
        <v>1.4436024319431293</v>
      </c>
      <c r="V16" s="2">
        <v>29.466387233948922</v>
      </c>
      <c r="W16" s="5">
        <f t="shared" si="4"/>
        <v>3.3832501979197409</v>
      </c>
      <c r="X16" s="28">
        <v>2.0035176621347402E-2</v>
      </c>
      <c r="Y16" s="28">
        <v>9.2658507311081398E-2</v>
      </c>
      <c r="Z16" s="28">
        <v>2.9639340372438708E-2</v>
      </c>
      <c r="AA16" s="28">
        <v>-4.8821772185266767E-2</v>
      </c>
      <c r="AB16" s="28">
        <v>-3.9492371242650703E-2</v>
      </c>
      <c r="AC16" s="28">
        <v>-9.6440465976510743E-3</v>
      </c>
      <c r="AD16" s="28">
        <v>9.3413902613124922E-3</v>
      </c>
      <c r="AE16" s="28">
        <v>0.32165681220440934</v>
      </c>
      <c r="AF16" s="28">
        <v>0.58084003934863204</v>
      </c>
      <c r="AG16" s="28">
        <v>0.1251687951612869</v>
      </c>
      <c r="AH16" s="28">
        <v>0.22055568811561777</v>
      </c>
      <c r="AI16" s="28">
        <v>0.1085553065322447</v>
      </c>
      <c r="AJ16" s="28">
        <v>-9.0516881171385608E-2</v>
      </c>
      <c r="AK16" s="28">
        <v>-8.990091300606369E-2</v>
      </c>
      <c r="AL16" s="28">
        <v>-7.6269764177475635E-2</v>
      </c>
      <c r="AM16" s="28">
        <v>-1.9920110211076052</v>
      </c>
      <c r="AN16" s="28">
        <v>-1.9614486292749114</v>
      </c>
      <c r="AO16" s="28">
        <v>-2.4592338642827443</v>
      </c>
      <c r="AP16" s="28">
        <v>0.3985855303909655</v>
      </c>
      <c r="AQ16" s="28">
        <v>0.73822861576838161</v>
      </c>
      <c r="AR16" s="28">
        <v>0.66883020028838547</v>
      </c>
      <c r="AS16" s="28">
        <v>1.0109706909246077E-2</v>
      </c>
      <c r="AT16" s="28">
        <v>1.7853208982867508E-2</v>
      </c>
      <c r="AU16" s="28">
        <v>1.8649224040731029E-2</v>
      </c>
      <c r="AV16" s="28">
        <v>-4.0649109969698408E-2</v>
      </c>
      <c r="AW16" s="28">
        <v>-4.0520159750054949E-2</v>
      </c>
      <c r="AX16" s="28">
        <v>1.6537148961540724E-2</v>
      </c>
    </row>
    <row r="17" spans="1:50" x14ac:dyDescent="0.25">
      <c r="A17" t="s">
        <v>32</v>
      </c>
      <c r="B17">
        <v>3</v>
      </c>
      <c r="C17" s="1">
        <v>0</v>
      </c>
      <c r="D17">
        <v>42</v>
      </c>
      <c r="E17">
        <v>87</v>
      </c>
      <c r="F17">
        <v>30.6</v>
      </c>
      <c r="G17">
        <v>44.7</v>
      </c>
      <c r="H17">
        <v>19</v>
      </c>
      <c r="I17" s="5">
        <f t="shared" si="0"/>
        <v>2.9444389791664403</v>
      </c>
      <c r="J17">
        <v>2</v>
      </c>
      <c r="K17">
        <v>0.8</v>
      </c>
      <c r="L17">
        <v>5.3</v>
      </c>
      <c r="M17">
        <v>4.75</v>
      </c>
      <c r="N17">
        <v>7.05</v>
      </c>
      <c r="O17">
        <v>27.14</v>
      </c>
      <c r="P17">
        <v>6.68</v>
      </c>
      <c r="Q17" s="28">
        <f t="shared" si="1"/>
        <v>1.8991179875485542</v>
      </c>
      <c r="R17">
        <v>302.13</v>
      </c>
      <c r="S17" s="28">
        <f t="shared" si="2"/>
        <v>5.7108573883281633</v>
      </c>
      <c r="T17">
        <v>3.7948632329377139</v>
      </c>
      <c r="U17" s="5">
        <f t="shared" si="3"/>
        <v>1.3336483714465912</v>
      </c>
      <c r="V17" s="2">
        <v>30.600896853391177</v>
      </c>
      <c r="W17" s="5">
        <f t="shared" si="4"/>
        <v>3.4210293174631889</v>
      </c>
      <c r="X17" s="28">
        <v>-9.9321326026939341E-2</v>
      </c>
      <c r="Y17" s="28">
        <v>-8.0494175062299098E-2</v>
      </c>
      <c r="Z17" s="28">
        <v>5.9941327396197695E-2</v>
      </c>
      <c r="AA17" s="28">
        <v>6.7346105919212376E-2</v>
      </c>
      <c r="AB17" s="28">
        <v>0.12885642512381829</v>
      </c>
      <c r="AC17" s="28">
        <v>5.1656958073818822E-2</v>
      </c>
      <c r="AD17" s="28">
        <v>-2.3578692956957057</v>
      </c>
      <c r="AE17" s="28">
        <v>-1.0742035205758957</v>
      </c>
      <c r="AF17" s="28">
        <v>0.27654151718972941</v>
      </c>
      <c r="AG17" s="28">
        <v>-8.6457989571787547E-2</v>
      </c>
      <c r="AH17" s="28">
        <v>0.1124279662750802</v>
      </c>
      <c r="AI17" s="28">
        <v>5.6727433359165602E-3</v>
      </c>
      <c r="AJ17" s="28">
        <v>0.24914948213899998</v>
      </c>
      <c r="AK17" s="28">
        <v>0.2154053609315002</v>
      </c>
      <c r="AL17" s="28">
        <v>0.10546393494318304</v>
      </c>
      <c r="AM17" s="28">
        <v>2.8496552454123378</v>
      </c>
      <c r="AN17" s="28">
        <v>6.5752489897650497</v>
      </c>
      <c r="AO17" s="28">
        <v>2.5019110175505404</v>
      </c>
      <c r="AP17" s="28">
        <v>-0.89217798299881024</v>
      </c>
      <c r="AQ17" s="28">
        <v>-1.1593469904071287</v>
      </c>
      <c r="AR17" s="28">
        <v>-0.3607061122449341</v>
      </c>
      <c r="AS17" s="28">
        <v>1.4053098825677127E-2</v>
      </c>
      <c r="AT17" s="28">
        <v>2.8712135244514946E-2</v>
      </c>
      <c r="AU17" s="28">
        <v>1.6300771956133008E-2</v>
      </c>
      <c r="AV17" s="28">
        <v>2.6436365264008395E-2</v>
      </c>
      <c r="AW17" s="28">
        <v>-1.160710435481198E-2</v>
      </c>
      <c r="AX17" s="28">
        <v>-8.6136179242496218E-3</v>
      </c>
    </row>
    <row r="18" spans="1:50" x14ac:dyDescent="0.25">
      <c r="A18" t="s">
        <v>33</v>
      </c>
      <c r="B18">
        <v>3</v>
      </c>
      <c r="C18" s="1">
        <v>0</v>
      </c>
      <c r="D18">
        <v>35</v>
      </c>
      <c r="E18">
        <v>91</v>
      </c>
      <c r="F18">
        <v>34.1</v>
      </c>
      <c r="G18">
        <v>43.3</v>
      </c>
      <c r="H18">
        <v>27.2</v>
      </c>
      <c r="I18" s="5">
        <f t="shared" si="0"/>
        <v>3.3032169733019514</v>
      </c>
      <c r="J18">
        <v>2.02</v>
      </c>
      <c r="K18">
        <v>0.9</v>
      </c>
      <c r="L18">
        <v>5.7</v>
      </c>
      <c r="M18">
        <v>5.44</v>
      </c>
      <c r="N18">
        <v>7.85</v>
      </c>
      <c r="O18">
        <v>27.26</v>
      </c>
      <c r="P18">
        <v>2.5099999999999998</v>
      </c>
      <c r="Q18" s="28">
        <f t="shared" si="1"/>
        <v>0.92028275314369246</v>
      </c>
      <c r="R18">
        <v>114.08</v>
      </c>
      <c r="S18" s="28">
        <f t="shared" si="2"/>
        <v>4.7368999566659857</v>
      </c>
      <c r="T18">
        <v>0.87678833059293593</v>
      </c>
      <c r="U18" s="5">
        <f t="shared" si="3"/>
        <v>-0.13148967196347644</v>
      </c>
      <c r="V18" s="2">
        <v>15.453974883703863</v>
      </c>
      <c r="W18" s="5">
        <f t="shared" si="4"/>
        <v>2.7378662442806072</v>
      </c>
      <c r="X18" s="28">
        <v>3.5909142767057388E-2</v>
      </c>
      <c r="Y18" s="28">
        <v>7.5343429237338541E-2</v>
      </c>
      <c r="Z18" s="28">
        <v>6.2637894032334926E-2</v>
      </c>
      <c r="AA18" s="28">
        <v>-9.2184144818808975E-2</v>
      </c>
      <c r="AB18" s="28">
        <v>-9.7643405903172095E-2</v>
      </c>
      <c r="AC18" s="28">
        <v>-6.2073455404593858E-2</v>
      </c>
      <c r="AD18" s="28">
        <v>0.30196280535481373</v>
      </c>
      <c r="AE18" s="28">
        <v>0.86540748539994217</v>
      </c>
      <c r="AF18" s="28">
        <v>1.3376058345869952</v>
      </c>
      <c r="AG18" s="28">
        <v>6.3687164477264857E-2</v>
      </c>
      <c r="AH18" s="28">
        <v>9.7246473806378589E-2</v>
      </c>
      <c r="AI18" s="28">
        <v>0.27545968369058743</v>
      </c>
      <c r="AJ18" s="28">
        <v>-0.42508126152075265</v>
      </c>
      <c r="AK18" s="28">
        <v>-0.27070576021314247</v>
      </c>
      <c r="AL18" s="28">
        <v>-0.28157358551431388</v>
      </c>
      <c r="AM18" s="28">
        <v>-6.6851249817568652</v>
      </c>
      <c r="AN18" s="28">
        <v>-1.2677714973106209</v>
      </c>
      <c r="AO18" s="28">
        <v>-2.1706238383408483</v>
      </c>
      <c r="AP18" s="28">
        <v>1.8416916203677041</v>
      </c>
      <c r="AQ18" s="28">
        <v>1.4495518683844095</v>
      </c>
      <c r="AR18" s="28">
        <v>2.0742102156551714</v>
      </c>
      <c r="AS18" s="28">
        <v>4.0349908667217826E-2</v>
      </c>
      <c r="AT18" s="28">
        <v>2.9379666685350636E-2</v>
      </c>
      <c r="AU18" s="28">
        <v>4.485727378742875E-2</v>
      </c>
      <c r="AV18" s="28">
        <v>-2.3806368719129847E-3</v>
      </c>
      <c r="AW18" s="28">
        <v>-3.7765458767650101E-3</v>
      </c>
      <c r="AX18" s="28">
        <v>7.6902596021978086E-3</v>
      </c>
    </row>
    <row r="19" spans="1:50" x14ac:dyDescent="0.25">
      <c r="A19" t="s">
        <v>29</v>
      </c>
      <c r="B19">
        <v>3</v>
      </c>
      <c r="C19" s="1">
        <v>0</v>
      </c>
      <c r="D19">
        <v>65</v>
      </c>
      <c r="E19">
        <v>79.5</v>
      </c>
      <c r="F19">
        <v>29.1</v>
      </c>
      <c r="G19">
        <v>46.2</v>
      </c>
      <c r="H19">
        <v>12</v>
      </c>
      <c r="I19" s="5">
        <f t="shared" si="0"/>
        <v>2.4849066497880004</v>
      </c>
      <c r="J19">
        <v>2.2999999999999998</v>
      </c>
      <c r="K19">
        <v>0.8</v>
      </c>
      <c r="Q19" s="28"/>
      <c r="S19" s="28"/>
      <c r="T19">
        <v>1.4487911337296584</v>
      </c>
      <c r="U19" s="5">
        <f t="shared" si="3"/>
        <v>0.37072950783453251</v>
      </c>
      <c r="V19" s="2">
        <v>15.571925427860263</v>
      </c>
      <c r="W19" s="5">
        <f t="shared" si="4"/>
        <v>2.7454696408759838</v>
      </c>
      <c r="X19" s="28">
        <v>2.3170470507824056E-2</v>
      </c>
      <c r="Y19" s="28">
        <v>-4.5437265757326713E-3</v>
      </c>
      <c r="Z19" s="28">
        <v>2.627298204681413E-3</v>
      </c>
      <c r="AA19" s="28">
        <v>-1.2590261110892577E-2</v>
      </c>
      <c r="AB19" s="28">
        <v>-5.7800260629958834E-2</v>
      </c>
      <c r="AC19" s="28">
        <v>-2.620274224157821E-2</v>
      </c>
      <c r="AD19" s="28">
        <v>0.72392056386694303</v>
      </c>
      <c r="AE19" s="28">
        <v>3.9743527504812463E-2</v>
      </c>
      <c r="AF19" s="28">
        <v>0.62282166537378258</v>
      </c>
      <c r="AG19" s="28">
        <v>0.10418943086660999</v>
      </c>
      <c r="AH19" s="28">
        <v>7.2022880453879279E-2</v>
      </c>
      <c r="AI19" s="28">
        <v>7.9761312972827472E-2</v>
      </c>
      <c r="AJ19" s="28">
        <v>-0.16578803281309143</v>
      </c>
      <c r="AK19" s="28">
        <v>-0.15874260732834386</v>
      </c>
      <c r="AL19" s="28">
        <v>-7.8878994040864486E-2</v>
      </c>
      <c r="AM19" s="28">
        <v>-3.8758435494477053</v>
      </c>
      <c r="AN19" s="28">
        <v>-2.7658436977802543</v>
      </c>
      <c r="AO19" s="28">
        <v>-2.1356248560708471</v>
      </c>
      <c r="AP19" s="28">
        <v>0.58466423064541972</v>
      </c>
      <c r="AQ19" s="28">
        <v>0.4827306562983783</v>
      </c>
      <c r="AR19" s="28">
        <v>0.49541494598346952</v>
      </c>
      <c r="AS19" s="28">
        <v>2.5178415425344051E-2</v>
      </c>
      <c r="AT19" s="28">
        <v>2.2764962917962012E-2</v>
      </c>
      <c r="AU19" s="28">
        <v>2.024980366065561E-2</v>
      </c>
      <c r="AV19" s="28">
        <v>2.4515230774892278E-2</v>
      </c>
      <c r="AW19" s="28">
        <v>-1.4216893256121728E-2</v>
      </c>
      <c r="AX19" s="28">
        <v>3.3358924477627223E-3</v>
      </c>
    </row>
    <row r="20" spans="1:50" x14ac:dyDescent="0.25">
      <c r="A20" t="s">
        <v>34</v>
      </c>
      <c r="B20">
        <v>3</v>
      </c>
      <c r="C20" s="1">
        <v>0</v>
      </c>
      <c r="D20">
        <v>51</v>
      </c>
      <c r="E20">
        <v>89.3</v>
      </c>
      <c r="F20">
        <v>29.3</v>
      </c>
      <c r="G20">
        <v>45.3</v>
      </c>
      <c r="H20">
        <v>5.85</v>
      </c>
      <c r="I20" s="5">
        <f t="shared" si="0"/>
        <v>1.766441661243765</v>
      </c>
      <c r="J20">
        <v>2.15</v>
      </c>
      <c r="K20">
        <v>0.8</v>
      </c>
      <c r="L20">
        <v>5.0999999999999996</v>
      </c>
      <c r="M20">
        <v>4.66</v>
      </c>
      <c r="N20">
        <v>10.32</v>
      </c>
      <c r="O20">
        <v>20.18</v>
      </c>
      <c r="P20">
        <v>3.57</v>
      </c>
      <c r="Q20" s="28">
        <f t="shared" si="1"/>
        <v>1.2725655957915476</v>
      </c>
      <c r="R20">
        <v>120.04</v>
      </c>
      <c r="S20" s="28">
        <f t="shared" si="2"/>
        <v>4.7878250205721669</v>
      </c>
      <c r="T20">
        <v>3.0138506188711105</v>
      </c>
      <c r="U20" s="5">
        <f t="shared" si="3"/>
        <v>1.1032185365577023</v>
      </c>
      <c r="V20" s="2">
        <v>27.620909555208772</v>
      </c>
      <c r="W20" s="5">
        <f t="shared" si="4"/>
        <v>3.3185730784747305</v>
      </c>
      <c r="X20" s="28">
        <v>2.2667410566105172E-2</v>
      </c>
      <c r="Y20" s="28">
        <v>2.2602994362550543E-2</v>
      </c>
      <c r="Z20" s="28">
        <v>2.3706404855002017E-2</v>
      </c>
      <c r="AA20" s="28">
        <v>-1.4200010240842309E-2</v>
      </c>
      <c r="AB20" s="28">
        <v>-2.6863838885256085E-2</v>
      </c>
      <c r="AC20" s="28">
        <v>-5.8802089596490586E-3</v>
      </c>
      <c r="AD20" s="28">
        <v>0.47093604658441268</v>
      </c>
      <c r="AE20" s="28">
        <v>8.8815322540949454E-2</v>
      </c>
      <c r="AF20" s="28">
        <v>0.34769170669925237</v>
      </c>
      <c r="AG20" s="28">
        <v>0.11429866169491142</v>
      </c>
      <c r="AH20" s="28">
        <v>0.1092111213357044</v>
      </c>
      <c r="AI20" s="28">
        <v>7.7764213351541253E-2</v>
      </c>
      <c r="AJ20" s="28">
        <v>-8.6148042091844831E-2</v>
      </c>
      <c r="AK20" s="28">
        <v>-3.8067029505179484E-2</v>
      </c>
      <c r="AL20" s="28">
        <v>-3.259469748361405E-2</v>
      </c>
      <c r="AM20" s="28">
        <v>-3.29487562933432</v>
      </c>
      <c r="AN20" s="28">
        <v>-1.0511658381881894</v>
      </c>
      <c r="AO20" s="28">
        <v>-0.83485893196814065</v>
      </c>
      <c r="AP20" s="28">
        <v>0.73510001750266052</v>
      </c>
      <c r="AQ20" s="28">
        <v>0.54440997903850152</v>
      </c>
      <c r="AR20" s="28">
        <v>0.50393628101026344</v>
      </c>
      <c r="AS20" s="28">
        <v>3.2195418917220241E-2</v>
      </c>
      <c r="AT20" s="28">
        <v>1.5382828413952563E-2</v>
      </c>
      <c r="AU20" s="28">
        <v>1.7344857729265757E-2</v>
      </c>
      <c r="AV20" s="28">
        <v>1.628804180863614E-3</v>
      </c>
      <c r="AW20" s="28">
        <v>-6.8327388513133149E-4</v>
      </c>
      <c r="AX20" s="28">
        <v>2.6609248907331741E-3</v>
      </c>
    </row>
    <row r="21" spans="1:50" x14ac:dyDescent="0.25">
      <c r="A21" t="s">
        <v>52</v>
      </c>
      <c r="B21">
        <v>3</v>
      </c>
      <c r="C21" s="1">
        <v>0</v>
      </c>
      <c r="D21">
        <v>31</v>
      </c>
      <c r="E21">
        <v>89</v>
      </c>
      <c r="F21">
        <v>30.12</v>
      </c>
      <c r="G21">
        <v>52.417000000000002</v>
      </c>
      <c r="H21">
        <v>22</v>
      </c>
      <c r="I21" s="5">
        <f t="shared" si="0"/>
        <v>3.0910424533583161</v>
      </c>
      <c r="J21">
        <v>2.1</v>
      </c>
      <c r="K21">
        <v>0.9</v>
      </c>
      <c r="L21">
        <v>5.3</v>
      </c>
      <c r="M21">
        <v>5.69</v>
      </c>
      <c r="N21">
        <v>5.87</v>
      </c>
      <c r="O21">
        <v>28.13</v>
      </c>
      <c r="P21">
        <v>5.55</v>
      </c>
      <c r="Q21" s="28">
        <f t="shared" si="1"/>
        <v>1.7137979277583431</v>
      </c>
      <c r="R21">
        <v>260.05</v>
      </c>
      <c r="S21" s="28">
        <f t="shared" si="2"/>
        <v>5.5608739202190813</v>
      </c>
      <c r="T21">
        <v>3.1445617808837882</v>
      </c>
      <c r="U21" s="5">
        <f t="shared" si="3"/>
        <v>1.1456745420921772</v>
      </c>
      <c r="V21" s="2">
        <v>29.911550873797367</v>
      </c>
      <c r="W21" s="5">
        <f t="shared" si="4"/>
        <v>3.3982447226449093</v>
      </c>
      <c r="X21" s="28">
        <v>4.3946442578306502E-2</v>
      </c>
      <c r="Y21" s="28">
        <v>1.1472575970859012E-2</v>
      </c>
      <c r="Z21" s="28">
        <v>2.4928687137337171E-2</v>
      </c>
      <c r="AA21" s="28">
        <v>-3.9151984755570093E-2</v>
      </c>
      <c r="AB21" s="28">
        <v>-7.7553364744690031E-2</v>
      </c>
      <c r="AC21" s="28">
        <v>-8.180256624252662E-3</v>
      </c>
      <c r="AD21" s="28">
        <v>0.79277628164341274</v>
      </c>
      <c r="AE21" s="28">
        <v>-0.52962219275248901</v>
      </c>
      <c r="AF21" s="28">
        <v>0.47863698186731785</v>
      </c>
      <c r="AG21" s="28">
        <v>0.31293745404547274</v>
      </c>
      <c r="AH21" s="28">
        <v>0.24661608766432622</v>
      </c>
      <c r="AI21" s="28">
        <v>0.3656009598938611</v>
      </c>
      <c r="AJ21" s="28">
        <v>-0.39295981843414135</v>
      </c>
      <c r="AK21" s="28">
        <v>-0.28353901272540055</v>
      </c>
      <c r="AL21" s="28">
        <v>-0.2227192132977644</v>
      </c>
      <c r="AM21" s="28">
        <v>-4.9871171527864639</v>
      </c>
      <c r="AN21" s="28">
        <v>-7.2425764621190094</v>
      </c>
      <c r="AO21" s="28">
        <v>-6.7264504333404647</v>
      </c>
      <c r="AP21" s="28">
        <v>1.9955500635499943</v>
      </c>
      <c r="AQ21" s="28">
        <v>1.9818027155479456</v>
      </c>
      <c r="AR21" s="28">
        <v>2.093572806143793</v>
      </c>
      <c r="AS21" s="28">
        <v>6.1403135138001004E-2</v>
      </c>
      <c r="AT21" s="28">
        <v>4.7454816302037406E-2</v>
      </c>
      <c r="AU21" s="28">
        <v>4.9203309410867604E-2</v>
      </c>
      <c r="AV21" s="28">
        <v>-2.5452780110588134E-2</v>
      </c>
      <c r="AW21" s="28">
        <v>-2.4666311368104842E-2</v>
      </c>
      <c r="AX21" s="28">
        <v>-5.6959943343581039E-3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F051-2641-430F-BCCC-A5462BB227CB}">
  <dimension ref="A1:M22"/>
  <sheetViews>
    <sheetView workbookViewId="0">
      <selection activeCell="F31" sqref="F31"/>
    </sheetView>
  </sheetViews>
  <sheetFormatPr defaultRowHeight="15" x14ac:dyDescent="0.25"/>
  <cols>
    <col min="1" max="2" width="9.140625" style="1"/>
    <col min="3" max="3" width="11.85546875" style="1" customWidth="1"/>
    <col min="4" max="4" width="11.140625" style="1" customWidth="1"/>
    <col min="5" max="6" width="14.140625" style="1" customWidth="1"/>
    <col min="7" max="7" width="15.85546875" style="1" customWidth="1"/>
    <col min="8" max="8" width="13.85546875" customWidth="1"/>
    <col min="9" max="9" width="14.5703125" customWidth="1"/>
    <col min="10" max="10" width="16.28515625" customWidth="1"/>
    <col min="11" max="11" width="13" customWidth="1"/>
    <col min="12" max="13" width="14" customWidth="1"/>
    <col min="14" max="14" width="12.42578125" customWidth="1"/>
    <col min="16" max="16" width="14" customWidth="1"/>
  </cols>
  <sheetData>
    <row r="1" spans="1:13" ht="15.75" thickBot="1" x14ac:dyDescent="0.3">
      <c r="B1" s="53" t="s">
        <v>204</v>
      </c>
      <c r="C1" s="54"/>
      <c r="D1" s="55"/>
      <c r="E1" s="53" t="s">
        <v>205</v>
      </c>
      <c r="F1" s="54"/>
      <c r="G1" s="55"/>
      <c r="H1" s="53" t="s">
        <v>206</v>
      </c>
      <c r="I1" s="54"/>
      <c r="J1" s="55"/>
      <c r="K1" s="53" t="s">
        <v>207</v>
      </c>
      <c r="L1" s="54"/>
      <c r="M1" s="55"/>
    </row>
    <row r="2" spans="1:13" ht="15.75" thickBot="1" x14ac:dyDescent="0.3">
      <c r="A2" s="35" t="s">
        <v>120</v>
      </c>
      <c r="B2" s="50" t="s">
        <v>201</v>
      </c>
      <c r="C2" s="51" t="s">
        <v>202</v>
      </c>
      <c r="D2" s="52" t="s">
        <v>203</v>
      </c>
      <c r="E2" s="50" t="s">
        <v>192</v>
      </c>
      <c r="F2" s="51" t="s">
        <v>193</v>
      </c>
      <c r="G2" s="52" t="s">
        <v>194</v>
      </c>
      <c r="H2" s="50" t="s">
        <v>195</v>
      </c>
      <c r="I2" s="51" t="s">
        <v>196</v>
      </c>
      <c r="J2" s="52" t="s">
        <v>197</v>
      </c>
      <c r="K2" s="50" t="s">
        <v>198</v>
      </c>
      <c r="L2" s="51" t="s">
        <v>199</v>
      </c>
      <c r="M2" s="52" t="s">
        <v>200</v>
      </c>
    </row>
    <row r="3" spans="1:13" x14ac:dyDescent="0.25">
      <c r="A3" s="35">
        <v>-0.11</v>
      </c>
      <c r="B3" s="41">
        <v>-1.1160000000000001</v>
      </c>
      <c r="C3" s="42">
        <v>2.6480000000000001</v>
      </c>
      <c r="D3" s="43">
        <v>3.9750000000000001</v>
      </c>
      <c r="E3" s="39">
        <v>-0.47</v>
      </c>
      <c r="F3" s="35">
        <v>-1.06</v>
      </c>
      <c r="G3" s="40">
        <v>-1.35</v>
      </c>
      <c r="H3" s="39">
        <v>13.01</v>
      </c>
      <c r="I3" s="35">
        <v>12.36</v>
      </c>
      <c r="J3" s="40">
        <v>11.92</v>
      </c>
      <c r="K3" s="39">
        <v>9.68</v>
      </c>
      <c r="L3" s="35">
        <v>9.2899999999999991</v>
      </c>
      <c r="M3" s="40">
        <v>5.87</v>
      </c>
    </row>
    <row r="4" spans="1:13" x14ac:dyDescent="0.25">
      <c r="A4" s="35">
        <v>0.92</v>
      </c>
      <c r="B4" s="41">
        <v>-18.045999999999999</v>
      </c>
      <c r="C4" s="42">
        <v>-3.3079999999999998</v>
      </c>
      <c r="D4" s="43">
        <v>2.0499999999999998</v>
      </c>
      <c r="E4" s="39">
        <v>7.1</v>
      </c>
      <c r="F4" s="35">
        <v>0.05</v>
      </c>
      <c r="G4" s="40">
        <v>-1.44</v>
      </c>
      <c r="H4" s="39">
        <v>18.559999999999999</v>
      </c>
      <c r="I4" s="35">
        <v>9.3699999999999992</v>
      </c>
      <c r="J4" s="40">
        <v>7.47</v>
      </c>
      <c r="K4" s="39">
        <v>-2.66</v>
      </c>
      <c r="L4" s="35">
        <v>7.65</v>
      </c>
      <c r="M4" s="40">
        <v>12.03</v>
      </c>
    </row>
    <row r="5" spans="1:13" x14ac:dyDescent="0.25">
      <c r="A5" s="35">
        <v>0.59</v>
      </c>
      <c r="B5" s="41">
        <v>1.244</v>
      </c>
      <c r="C5" s="42">
        <v>5.2729999999999997</v>
      </c>
      <c r="D5" s="43">
        <v>3.8740000000000001</v>
      </c>
      <c r="E5" s="39">
        <v>0.17</v>
      </c>
      <c r="F5" s="35">
        <v>-0.94</v>
      </c>
      <c r="G5" s="40">
        <v>-0.21</v>
      </c>
      <c r="H5" s="39">
        <v>23.06</v>
      </c>
      <c r="I5" s="35">
        <v>16.96</v>
      </c>
      <c r="J5" s="40">
        <v>12.73</v>
      </c>
      <c r="K5" s="39">
        <v>11.08</v>
      </c>
      <c r="L5" s="35">
        <v>11.12</v>
      </c>
      <c r="M5" s="40">
        <v>10.34</v>
      </c>
    </row>
    <row r="6" spans="1:13" x14ac:dyDescent="0.25">
      <c r="A6" s="35">
        <v>0.74</v>
      </c>
      <c r="B6" s="41">
        <v>3.9670000000000001</v>
      </c>
      <c r="C6" s="42">
        <v>6.1390000000000002</v>
      </c>
      <c r="D6" s="43">
        <v>3.915</v>
      </c>
      <c r="E6" s="39">
        <v>0.92</v>
      </c>
      <c r="F6" s="35">
        <v>-1.23</v>
      </c>
      <c r="G6" s="40">
        <v>-0.63</v>
      </c>
      <c r="H6" s="39">
        <v>18.760000000000002</v>
      </c>
      <c r="I6" s="35">
        <v>11.47</v>
      </c>
      <c r="J6" s="40">
        <v>8.23</v>
      </c>
      <c r="K6" s="39">
        <v>18.420000000000002</v>
      </c>
      <c r="L6" s="35">
        <v>16.73</v>
      </c>
      <c r="M6" s="40">
        <v>12.15</v>
      </c>
    </row>
    <row r="7" spans="1:13" x14ac:dyDescent="0.25">
      <c r="A7" s="35">
        <v>0.64</v>
      </c>
      <c r="B7" s="41">
        <v>10.849</v>
      </c>
      <c r="C7" s="42">
        <v>6.7149999999999999</v>
      </c>
      <c r="D7" s="43">
        <v>6.1139999999999999</v>
      </c>
      <c r="E7" s="39">
        <v>1.57</v>
      </c>
      <c r="F7" s="35">
        <v>-0.9</v>
      </c>
      <c r="G7" s="40">
        <v>-0.59</v>
      </c>
      <c r="H7" s="39">
        <v>20.99</v>
      </c>
      <c r="I7" s="35">
        <v>10.74</v>
      </c>
      <c r="J7" s="40">
        <v>10.23</v>
      </c>
      <c r="K7" s="39">
        <v>4.6399999999999997</v>
      </c>
      <c r="L7" s="35">
        <v>8.3800000000000008</v>
      </c>
      <c r="M7" s="40">
        <v>7.2</v>
      </c>
    </row>
    <row r="8" spans="1:13" x14ac:dyDescent="0.25">
      <c r="A8" s="35">
        <v>0.59</v>
      </c>
      <c r="B8" s="41">
        <v>2.5670000000000002</v>
      </c>
      <c r="C8" s="42">
        <v>5.3890000000000002</v>
      </c>
      <c r="D8" s="43">
        <v>4.7530000000000001</v>
      </c>
      <c r="E8" s="39">
        <v>1.1499999999999999</v>
      </c>
      <c r="F8" s="35">
        <v>-0.77</v>
      </c>
      <c r="G8" s="40">
        <v>-0.56000000000000005</v>
      </c>
      <c r="H8" s="39">
        <v>14.85</v>
      </c>
      <c r="I8" s="35">
        <v>12.32</v>
      </c>
      <c r="J8" s="40">
        <v>12.05</v>
      </c>
      <c r="K8" s="39">
        <v>3.28</v>
      </c>
      <c r="L8" s="35">
        <v>9.6199999999999992</v>
      </c>
      <c r="M8" s="40">
        <v>8.49</v>
      </c>
    </row>
    <row r="9" spans="1:13" x14ac:dyDescent="0.25">
      <c r="A9" s="35">
        <v>0.64</v>
      </c>
      <c r="B9" s="41">
        <v>0.76300000000000001</v>
      </c>
      <c r="C9" s="42">
        <v>3.7040000000000002</v>
      </c>
      <c r="D9" s="43">
        <v>4.2279999999999998</v>
      </c>
      <c r="E9" s="39">
        <v>0.63</v>
      </c>
      <c r="F9" s="35">
        <v>-0.57999999999999996</v>
      </c>
      <c r="G9" s="40">
        <v>-0.42</v>
      </c>
      <c r="H9" s="39">
        <v>8.48</v>
      </c>
      <c r="I9" s="35">
        <v>8.07</v>
      </c>
      <c r="J9" s="40">
        <v>8.5</v>
      </c>
      <c r="K9" s="39">
        <v>1.87</v>
      </c>
      <c r="L9" s="35">
        <v>6.3</v>
      </c>
      <c r="M9" s="40">
        <v>5.98</v>
      </c>
    </row>
    <row r="10" spans="1:13" x14ac:dyDescent="0.25">
      <c r="A10" s="35">
        <v>1.39</v>
      </c>
      <c r="B10" s="41">
        <v>7.242</v>
      </c>
      <c r="C10" s="42">
        <v>5.0910000000000002</v>
      </c>
      <c r="D10" s="43">
        <v>4.0839999999999996</v>
      </c>
      <c r="E10" s="39">
        <v>3.86</v>
      </c>
      <c r="F10" s="35">
        <v>0.21</v>
      </c>
      <c r="G10" s="40">
        <v>0.18</v>
      </c>
      <c r="H10" s="39">
        <v>28.4</v>
      </c>
      <c r="I10" s="35">
        <v>24.48</v>
      </c>
      <c r="J10" s="40">
        <v>18.98</v>
      </c>
      <c r="K10" s="39">
        <v>21.6</v>
      </c>
      <c r="L10" s="35">
        <v>3.77</v>
      </c>
      <c r="M10" s="40">
        <v>11.53</v>
      </c>
    </row>
    <row r="11" spans="1:13" x14ac:dyDescent="0.25">
      <c r="A11" s="35">
        <v>1.5</v>
      </c>
      <c r="B11" s="41">
        <v>-0.28899999999999998</v>
      </c>
      <c r="C11" s="42">
        <v>4.8179999999999996</v>
      </c>
      <c r="D11" s="43">
        <v>4.1230000000000002</v>
      </c>
      <c r="E11" s="39">
        <v>0.54</v>
      </c>
      <c r="F11" s="35">
        <v>0.74</v>
      </c>
      <c r="G11" s="40">
        <v>0.59</v>
      </c>
      <c r="H11" s="39">
        <v>15.51</v>
      </c>
      <c r="I11" s="35">
        <v>16.98</v>
      </c>
      <c r="J11" s="40">
        <v>15.68</v>
      </c>
      <c r="K11" s="39">
        <v>23.32</v>
      </c>
      <c r="L11" s="35">
        <v>23.99</v>
      </c>
      <c r="M11" s="40">
        <v>20.77</v>
      </c>
    </row>
    <row r="12" spans="1:13" x14ac:dyDescent="0.25">
      <c r="A12" s="35">
        <v>1.1299999999999999</v>
      </c>
      <c r="B12" s="41">
        <v>2.7759999999999998</v>
      </c>
      <c r="C12" s="42">
        <v>4.9530000000000003</v>
      </c>
      <c r="D12" s="43">
        <v>1.7190000000000001</v>
      </c>
      <c r="E12" s="39">
        <v>2.37</v>
      </c>
      <c r="F12" s="35">
        <v>-2.13</v>
      </c>
      <c r="G12" s="40">
        <v>-0.24</v>
      </c>
      <c r="H12" s="39">
        <v>26.12</v>
      </c>
      <c r="I12" s="35">
        <v>13.31</v>
      </c>
      <c r="J12" s="40">
        <v>6.16</v>
      </c>
      <c r="K12" s="39">
        <v>26.11</v>
      </c>
      <c r="L12" s="35">
        <v>11.18</v>
      </c>
      <c r="M12" s="40">
        <v>11.1</v>
      </c>
    </row>
    <row r="13" spans="1:13" x14ac:dyDescent="0.25">
      <c r="A13" s="35">
        <v>1.1000000000000001</v>
      </c>
      <c r="B13" s="41">
        <v>0.91</v>
      </c>
      <c r="C13" s="42">
        <v>4.742</v>
      </c>
      <c r="D13" s="43">
        <v>3.004</v>
      </c>
      <c r="E13" s="39">
        <v>1.54</v>
      </c>
      <c r="F13" s="35">
        <v>-1.73</v>
      </c>
      <c r="G13" s="40">
        <v>-1.1100000000000001</v>
      </c>
      <c r="H13" s="39">
        <v>47.02</v>
      </c>
      <c r="I13" s="35">
        <v>25.61</v>
      </c>
      <c r="J13" s="40">
        <v>23.65</v>
      </c>
      <c r="K13" s="39">
        <v>17.82</v>
      </c>
      <c r="L13" s="35">
        <v>11.4</v>
      </c>
      <c r="M13" s="40">
        <v>13.4</v>
      </c>
    </row>
    <row r="14" spans="1:13" x14ac:dyDescent="0.25">
      <c r="A14" s="35">
        <v>1.39</v>
      </c>
      <c r="B14" s="41">
        <v>1.0999999999999999E-2</v>
      </c>
      <c r="C14" s="42">
        <v>10.148</v>
      </c>
      <c r="D14" s="43">
        <v>0.45200000000000001</v>
      </c>
      <c r="E14" s="39">
        <v>1.41</v>
      </c>
      <c r="F14" s="35">
        <v>-0.89</v>
      </c>
      <c r="G14" s="40">
        <v>-0.65</v>
      </c>
      <c r="H14" s="39">
        <v>19.86</v>
      </c>
      <c r="I14" s="35">
        <v>19.93</v>
      </c>
      <c r="J14" s="40">
        <v>17.329999999999998</v>
      </c>
      <c r="K14" s="39">
        <v>23.94</v>
      </c>
      <c r="L14" s="35">
        <v>35.19</v>
      </c>
      <c r="M14" s="40">
        <v>29.27</v>
      </c>
    </row>
    <row r="15" spans="1:13" x14ac:dyDescent="0.25">
      <c r="A15" s="35">
        <v>0.69</v>
      </c>
      <c r="B15" s="41">
        <v>-0.999</v>
      </c>
      <c r="C15" s="42">
        <v>1.7450000000000001</v>
      </c>
      <c r="D15" s="43">
        <v>1.409</v>
      </c>
      <c r="E15" s="39">
        <v>1.67</v>
      </c>
      <c r="F15" s="35">
        <v>-1.06</v>
      </c>
      <c r="G15" s="40">
        <v>-0.8</v>
      </c>
      <c r="H15" s="39">
        <v>19.82</v>
      </c>
      <c r="I15" s="35">
        <v>13.81</v>
      </c>
      <c r="J15" s="40">
        <v>15.41</v>
      </c>
      <c r="K15" s="39">
        <v>4.38</v>
      </c>
      <c r="L15" s="35">
        <v>10.78</v>
      </c>
      <c r="M15" s="40">
        <v>10.85</v>
      </c>
    </row>
    <row r="16" spans="1:13" x14ac:dyDescent="0.25">
      <c r="A16" s="35">
        <v>2.2000000000000002</v>
      </c>
      <c r="B16" s="41">
        <v>4.3440000000000003</v>
      </c>
      <c r="C16" s="42">
        <v>3.8</v>
      </c>
      <c r="D16" s="43">
        <v>3.875</v>
      </c>
      <c r="E16" s="39">
        <v>0.49</v>
      </c>
      <c r="F16" s="35">
        <v>-0.44</v>
      </c>
      <c r="G16" s="40">
        <v>-0.23</v>
      </c>
      <c r="H16" s="39">
        <v>13.92</v>
      </c>
      <c r="I16" s="35">
        <v>7.18</v>
      </c>
      <c r="J16" s="40">
        <v>6.38</v>
      </c>
      <c r="K16" s="39">
        <v>4.71</v>
      </c>
      <c r="L16" s="35">
        <v>3.4</v>
      </c>
      <c r="M16" s="40">
        <v>5.48</v>
      </c>
    </row>
    <row r="17" spans="1:13" x14ac:dyDescent="0.25">
      <c r="A17" s="35">
        <v>2.64</v>
      </c>
      <c r="B17" s="41">
        <v>0.66400000000000003</v>
      </c>
      <c r="C17" s="42">
        <v>5.2489999999999997</v>
      </c>
      <c r="D17" s="43">
        <v>4.7320000000000002</v>
      </c>
      <c r="E17" s="39">
        <v>0.16</v>
      </c>
      <c r="F17" s="35">
        <v>-0.71</v>
      </c>
      <c r="G17" s="40">
        <v>-0.02</v>
      </c>
      <c r="H17" s="39">
        <v>4.99</v>
      </c>
      <c r="I17" s="35">
        <v>9.3800000000000008</v>
      </c>
      <c r="J17" s="40">
        <v>6.23</v>
      </c>
      <c r="K17" s="39">
        <v>3.33</v>
      </c>
      <c r="L17" s="35">
        <v>7.51</v>
      </c>
      <c r="M17" s="40">
        <v>6.9</v>
      </c>
    </row>
    <row r="18" spans="1:13" x14ac:dyDescent="0.25">
      <c r="A18" s="35">
        <v>2.94</v>
      </c>
      <c r="B18" s="41">
        <v>-11.955</v>
      </c>
      <c r="C18" s="42">
        <v>-2.157</v>
      </c>
      <c r="D18" s="43">
        <v>1.5229999999999999</v>
      </c>
      <c r="E18" s="39">
        <v>1.75</v>
      </c>
      <c r="F18" s="35">
        <v>0.9</v>
      </c>
      <c r="G18" s="40">
        <v>-1.35</v>
      </c>
      <c r="H18" s="39">
        <v>37.65</v>
      </c>
      <c r="I18" s="35">
        <v>49.66</v>
      </c>
      <c r="J18" s="40">
        <v>20.39</v>
      </c>
      <c r="K18" s="39">
        <v>36.18</v>
      </c>
      <c r="L18" s="35">
        <v>33.5</v>
      </c>
      <c r="M18" s="40">
        <v>19.52</v>
      </c>
    </row>
    <row r="19" spans="1:13" x14ac:dyDescent="0.25">
      <c r="A19" s="35">
        <v>3.3</v>
      </c>
      <c r="B19" s="41">
        <v>2.0939999999999999</v>
      </c>
      <c r="C19" s="42">
        <v>7.1310000000000002</v>
      </c>
      <c r="D19" s="43">
        <v>10.195</v>
      </c>
      <c r="E19" s="39">
        <v>1.1599999999999999</v>
      </c>
      <c r="F19" s="35">
        <v>0.44</v>
      </c>
      <c r="G19" s="40">
        <v>-1.17</v>
      </c>
      <c r="H19" s="39">
        <v>25.28</v>
      </c>
      <c r="I19" s="35">
        <v>26.84</v>
      </c>
      <c r="J19" s="40">
        <v>19.510000000000002</v>
      </c>
      <c r="K19" s="39">
        <v>24.29</v>
      </c>
      <c r="L19" s="35">
        <v>18.11</v>
      </c>
      <c r="M19" s="40">
        <v>18.68</v>
      </c>
    </row>
    <row r="20" spans="1:13" x14ac:dyDescent="0.25">
      <c r="A20" s="35">
        <v>2.48</v>
      </c>
      <c r="B20" s="41">
        <v>0.44</v>
      </c>
      <c r="C20" s="42">
        <v>1.613</v>
      </c>
      <c r="D20" s="43">
        <v>1.9790000000000001</v>
      </c>
      <c r="E20" s="39">
        <v>0.19</v>
      </c>
      <c r="F20" s="35">
        <v>0.01</v>
      </c>
      <c r="G20" s="40">
        <v>-0.25</v>
      </c>
      <c r="H20" s="39">
        <v>13.44</v>
      </c>
      <c r="I20" s="35">
        <v>9.5500000000000007</v>
      </c>
      <c r="J20" s="40">
        <v>8.66</v>
      </c>
      <c r="K20" s="39">
        <v>-0.27</v>
      </c>
      <c r="L20" s="35">
        <v>1.88</v>
      </c>
      <c r="M20" s="40">
        <v>4.37</v>
      </c>
    </row>
    <row r="21" spans="1:13" x14ac:dyDescent="0.25">
      <c r="A21" s="35">
        <v>1.77</v>
      </c>
      <c r="B21" s="41">
        <v>2.407</v>
      </c>
      <c r="C21" s="42">
        <v>2.6349999999999998</v>
      </c>
      <c r="D21" s="43">
        <v>2.29</v>
      </c>
      <c r="E21" s="39">
        <v>0.53</v>
      </c>
      <c r="F21" s="35">
        <v>0.06</v>
      </c>
      <c r="G21" s="40">
        <v>0.15</v>
      </c>
      <c r="H21" s="39">
        <v>1.55</v>
      </c>
      <c r="I21" s="35">
        <v>1.86</v>
      </c>
      <c r="J21" s="40">
        <v>3.58</v>
      </c>
      <c r="K21" s="39">
        <v>14.54</v>
      </c>
      <c r="L21" s="35">
        <v>10.86</v>
      </c>
      <c r="M21" s="40">
        <v>8.5</v>
      </c>
    </row>
    <row r="22" spans="1:13" ht="15.75" thickBot="1" x14ac:dyDescent="0.3">
      <c r="A22" s="35">
        <v>3.09</v>
      </c>
      <c r="B22" s="44">
        <v>2.8340000000000001</v>
      </c>
      <c r="C22" s="45">
        <v>3.202</v>
      </c>
      <c r="D22" s="46">
        <v>5.1230000000000002</v>
      </c>
      <c r="E22" s="47">
        <v>-0.03</v>
      </c>
      <c r="F22" s="48">
        <v>-0.48</v>
      </c>
      <c r="G22" s="49">
        <v>-1.37</v>
      </c>
      <c r="H22" s="47">
        <v>41.84</v>
      </c>
      <c r="I22" s="48">
        <v>41.26</v>
      </c>
      <c r="J22" s="49">
        <v>33.99</v>
      </c>
      <c r="K22" s="47">
        <v>51</v>
      </c>
      <c r="L22" s="48">
        <v>52.24</v>
      </c>
      <c r="M22" s="49">
        <v>41.58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759E-D30D-4187-A810-0C743C5D6B90}">
  <dimension ref="A1:Z40"/>
  <sheetViews>
    <sheetView workbookViewId="0">
      <selection activeCell="R42" sqref="R42"/>
    </sheetView>
  </sheetViews>
  <sheetFormatPr defaultRowHeight="15" x14ac:dyDescent="0.25"/>
  <cols>
    <col min="1" max="1" width="14.28515625" style="9" customWidth="1"/>
    <col min="2" max="25" width="9.140625" style="1"/>
  </cols>
  <sheetData>
    <row r="1" spans="1:25" x14ac:dyDescent="0.25">
      <c r="A1" s="9" t="s">
        <v>182</v>
      </c>
      <c r="B1" s="56" t="s">
        <v>0</v>
      </c>
      <c r="C1" s="56"/>
      <c r="D1" s="56"/>
      <c r="E1" s="56"/>
      <c r="F1" s="56"/>
      <c r="G1" s="56"/>
      <c r="H1" s="56"/>
      <c r="I1" s="8"/>
      <c r="K1" s="56" t="s">
        <v>183</v>
      </c>
      <c r="L1" s="56"/>
      <c r="M1" s="56"/>
      <c r="N1" s="56"/>
      <c r="O1" s="56"/>
      <c r="P1" s="56"/>
      <c r="S1" s="56" t="s">
        <v>184</v>
      </c>
      <c r="T1" s="56"/>
      <c r="U1" s="56"/>
      <c r="V1" s="56"/>
      <c r="W1" s="56"/>
      <c r="X1" s="56"/>
      <c r="Y1" s="56"/>
    </row>
    <row r="2" spans="1:25" x14ac:dyDescent="0.25">
      <c r="A2" s="9" t="s">
        <v>181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8" t="s">
        <v>20</v>
      </c>
      <c r="I2" s="8"/>
      <c r="J2" s="8"/>
      <c r="K2" s="8" t="s">
        <v>23</v>
      </c>
      <c r="L2" s="8" t="s">
        <v>24</v>
      </c>
      <c r="M2" s="8" t="s">
        <v>25</v>
      </c>
      <c r="N2" s="8" t="s">
        <v>26</v>
      </c>
      <c r="O2" s="8" t="s">
        <v>27</v>
      </c>
      <c r="P2" s="8" t="s">
        <v>28</v>
      </c>
      <c r="Q2" s="8"/>
      <c r="R2" s="8"/>
      <c r="S2" s="8" t="s">
        <v>30</v>
      </c>
      <c r="T2" s="8" t="s">
        <v>31</v>
      </c>
      <c r="U2" s="8" t="s">
        <v>32</v>
      </c>
      <c r="V2" s="8" t="s">
        <v>33</v>
      </c>
      <c r="W2" s="8" t="s">
        <v>29</v>
      </c>
      <c r="X2" s="8" t="s">
        <v>34</v>
      </c>
      <c r="Y2" s="8" t="s">
        <v>53</v>
      </c>
    </row>
    <row r="3" spans="1:25" x14ac:dyDescent="0.25">
      <c r="A3" s="34">
        <v>0</v>
      </c>
      <c r="B3" s="35">
        <v>0.21</v>
      </c>
      <c r="C3" s="35">
        <v>-0.18</v>
      </c>
      <c r="D3" s="35">
        <v>0.17</v>
      </c>
      <c r="E3" s="35">
        <v>0.14000000000000001</v>
      </c>
      <c r="F3" s="35">
        <v>0.43</v>
      </c>
      <c r="G3" s="35">
        <v>0.2</v>
      </c>
      <c r="H3" s="35">
        <v>0.13</v>
      </c>
      <c r="I3" s="35"/>
      <c r="J3" s="35"/>
      <c r="K3" s="35">
        <v>0.18</v>
      </c>
      <c r="L3" s="35">
        <v>0.06</v>
      </c>
      <c r="M3" s="35">
        <v>0.19</v>
      </c>
      <c r="N3" s="35">
        <v>0.23</v>
      </c>
      <c r="O3" s="35">
        <v>0.19</v>
      </c>
      <c r="P3" s="35">
        <v>0.08</v>
      </c>
      <c r="Q3" s="35"/>
      <c r="R3" s="35"/>
      <c r="S3" s="35">
        <v>0.2</v>
      </c>
      <c r="T3" s="35">
        <v>0.09</v>
      </c>
      <c r="U3" s="35">
        <v>-0.21</v>
      </c>
      <c r="V3" s="35">
        <v>0.17</v>
      </c>
      <c r="W3" s="35">
        <v>0.09</v>
      </c>
      <c r="X3" s="35">
        <v>0.24</v>
      </c>
      <c r="Y3" s="35">
        <v>0.1</v>
      </c>
    </row>
    <row r="4" spans="1:25" x14ac:dyDescent="0.25">
      <c r="A4" s="34">
        <v>120</v>
      </c>
      <c r="B4" s="35">
        <v>0.34</v>
      </c>
      <c r="C4" s="35">
        <v>0.1</v>
      </c>
      <c r="D4" s="35">
        <v>0.28000000000000003</v>
      </c>
      <c r="E4" s="35">
        <v>0.27</v>
      </c>
      <c r="F4" s="35">
        <v>0.43</v>
      </c>
      <c r="G4" s="35">
        <v>0.27</v>
      </c>
      <c r="H4" s="35">
        <v>0.27</v>
      </c>
      <c r="I4" s="35"/>
      <c r="J4" s="35"/>
      <c r="K4" s="35">
        <v>0.23</v>
      </c>
      <c r="L4" s="35">
        <v>0.25</v>
      </c>
      <c r="M4" s="35">
        <v>0.19</v>
      </c>
      <c r="N4" s="35">
        <v>0.34</v>
      </c>
      <c r="O4" s="35">
        <v>0.27</v>
      </c>
      <c r="P4" s="35">
        <v>0.16</v>
      </c>
      <c r="Q4" s="35"/>
      <c r="R4" s="35"/>
      <c r="S4" s="35">
        <v>0.24</v>
      </c>
      <c r="T4" s="35">
        <v>0.26</v>
      </c>
      <c r="U4" s="35">
        <v>-0.03</v>
      </c>
      <c r="V4" s="35">
        <v>0.16</v>
      </c>
      <c r="W4" s="35">
        <v>0.16</v>
      </c>
      <c r="X4" s="35">
        <v>0.23</v>
      </c>
      <c r="Y4" s="35">
        <v>0.12</v>
      </c>
    </row>
    <row r="5" spans="1:25" x14ac:dyDescent="0.25">
      <c r="A5" s="34">
        <v>240</v>
      </c>
      <c r="B5" s="35">
        <v>0.38</v>
      </c>
      <c r="C5" s="35">
        <v>0.25</v>
      </c>
      <c r="D5" s="35">
        <v>0.33</v>
      </c>
      <c r="E5" s="35">
        <v>0.24</v>
      </c>
      <c r="F5" s="35">
        <v>0.5</v>
      </c>
      <c r="G5" s="35">
        <v>0.31</v>
      </c>
      <c r="H5" s="35">
        <v>0.31</v>
      </c>
      <c r="I5" s="35"/>
      <c r="J5" s="35"/>
      <c r="K5" s="35">
        <v>0.26</v>
      </c>
      <c r="L5" s="35">
        <v>0.26</v>
      </c>
      <c r="M5" s="35">
        <v>0.28000000000000003</v>
      </c>
      <c r="N5" s="35">
        <v>0.28000000000000003</v>
      </c>
      <c r="O5" s="35">
        <v>0.23</v>
      </c>
      <c r="P5" s="35">
        <v>0.16</v>
      </c>
      <c r="Q5" s="35"/>
      <c r="R5" s="35"/>
      <c r="S5" s="35">
        <v>0.33</v>
      </c>
      <c r="T5" s="35">
        <v>0.25</v>
      </c>
      <c r="U5" s="35">
        <v>0.04</v>
      </c>
      <c r="V5" s="35">
        <v>0.2</v>
      </c>
      <c r="W5" s="35">
        <v>0.25</v>
      </c>
      <c r="X5" s="35">
        <v>0.23</v>
      </c>
      <c r="Y5" s="35">
        <v>0.17</v>
      </c>
    </row>
    <row r="7" spans="1:25" x14ac:dyDescent="0.25">
      <c r="A7" s="9" t="s">
        <v>186</v>
      </c>
    </row>
    <row r="8" spans="1:25" x14ac:dyDescent="0.25">
      <c r="A8" s="34">
        <v>0</v>
      </c>
      <c r="B8" s="37">
        <v>-0.99</v>
      </c>
      <c r="C8" s="37">
        <v>-2.58</v>
      </c>
      <c r="D8" s="37">
        <v>-0.88</v>
      </c>
      <c r="E8" s="37">
        <v>-1.3</v>
      </c>
      <c r="F8" s="37">
        <v>-1.1299999999999999</v>
      </c>
      <c r="G8" s="37">
        <v>-1.58</v>
      </c>
      <c r="H8" s="37">
        <v>-1.39</v>
      </c>
      <c r="I8" s="25"/>
      <c r="J8" s="25"/>
      <c r="K8" s="37">
        <v>-1.08</v>
      </c>
      <c r="L8" s="37">
        <v>-1.73</v>
      </c>
      <c r="M8" s="37">
        <v>-1.17</v>
      </c>
      <c r="N8" s="37">
        <v>-1.1000000000000001</v>
      </c>
      <c r="O8" s="37">
        <v>-1.3</v>
      </c>
      <c r="P8" s="37">
        <v>-2.15</v>
      </c>
      <c r="Q8" s="25"/>
      <c r="R8" s="25"/>
      <c r="S8" s="37">
        <v>-0.97</v>
      </c>
      <c r="T8" s="37">
        <v>-0.94</v>
      </c>
      <c r="U8" s="37">
        <v>0.19</v>
      </c>
      <c r="V8" s="37">
        <v>-1.65</v>
      </c>
      <c r="W8" s="37">
        <v>-0.6</v>
      </c>
      <c r="X8" s="37">
        <v>-1.67</v>
      </c>
      <c r="Y8" s="37">
        <v>-1.01</v>
      </c>
    </row>
    <row r="9" spans="1:25" x14ac:dyDescent="0.25">
      <c r="A9" s="34">
        <v>120</v>
      </c>
      <c r="B9" s="37">
        <v>-1.23</v>
      </c>
      <c r="C9" s="37">
        <v>-1.9</v>
      </c>
      <c r="D9" s="37">
        <v>-0.92</v>
      </c>
      <c r="E9" s="37">
        <v>-1.41</v>
      </c>
      <c r="F9" s="37">
        <v>-1.02</v>
      </c>
      <c r="G9" s="37">
        <v>-1.45</v>
      </c>
      <c r="H9" s="37">
        <v>-1.48</v>
      </c>
      <c r="I9" s="25"/>
      <c r="J9" s="25"/>
      <c r="K9" s="37">
        <v>-1.34</v>
      </c>
      <c r="L9" s="37">
        <v>-1.87</v>
      </c>
      <c r="M9" s="37">
        <v>-1.21</v>
      </c>
      <c r="N9" s="37">
        <v>-1.03</v>
      </c>
      <c r="O9" s="37">
        <v>-1.03</v>
      </c>
      <c r="P9" s="37">
        <v>-1.95</v>
      </c>
      <c r="Q9" s="25"/>
      <c r="R9" s="25"/>
      <c r="S9" s="37">
        <v>-1.01</v>
      </c>
      <c r="T9" s="37">
        <v>-0.88</v>
      </c>
      <c r="U9" s="37">
        <v>0.31</v>
      </c>
      <c r="V9" s="37">
        <v>-1.28</v>
      </c>
      <c r="W9" s="37">
        <v>-0.78</v>
      </c>
      <c r="X9" s="37">
        <v>-1.1399999999999999</v>
      </c>
      <c r="Y9" s="37">
        <v>-1.21</v>
      </c>
    </row>
    <row r="10" spans="1:25" x14ac:dyDescent="0.25">
      <c r="A10" s="34">
        <v>240</v>
      </c>
      <c r="B10" s="37">
        <v>-0.98</v>
      </c>
      <c r="C10" s="37">
        <v>-1.46</v>
      </c>
      <c r="D10" s="37">
        <v>-1.06</v>
      </c>
      <c r="E10" s="37">
        <v>-1.31</v>
      </c>
      <c r="F10" s="37">
        <v>-1.18</v>
      </c>
      <c r="G10" s="37">
        <v>-1.37</v>
      </c>
      <c r="H10" s="37">
        <v>-1.01</v>
      </c>
      <c r="I10" s="25"/>
      <c r="J10" s="25"/>
      <c r="K10" s="37">
        <v>-1.1299999999999999</v>
      </c>
      <c r="L10" s="37">
        <v>-1.87</v>
      </c>
      <c r="M10" s="37">
        <v>-1.1100000000000001</v>
      </c>
      <c r="N10" s="37">
        <v>-1.08</v>
      </c>
      <c r="O10" s="37">
        <v>-1.38</v>
      </c>
      <c r="P10" s="37">
        <v>-2.5</v>
      </c>
      <c r="Q10" s="25"/>
      <c r="R10" s="25"/>
      <c r="S10" s="37">
        <v>-0.96</v>
      </c>
      <c r="T10" s="37">
        <v>-0.91</v>
      </c>
      <c r="U10" s="37">
        <v>0.41</v>
      </c>
      <c r="V10" s="37">
        <v>-1.31</v>
      </c>
      <c r="W10" s="37">
        <v>-0.72</v>
      </c>
      <c r="X10" s="37">
        <v>-0.82</v>
      </c>
      <c r="Y10" s="37">
        <v>-1.1299999999999999</v>
      </c>
    </row>
    <row r="12" spans="1:25" x14ac:dyDescent="0.25">
      <c r="A12" s="9" t="s">
        <v>185</v>
      </c>
    </row>
    <row r="13" spans="1:25" x14ac:dyDescent="0.25">
      <c r="A13" s="34">
        <v>0</v>
      </c>
      <c r="B13" s="37">
        <v>0.02</v>
      </c>
      <c r="C13" s="37">
        <v>-0.32</v>
      </c>
      <c r="D13" s="37">
        <v>0.09</v>
      </c>
      <c r="E13" s="37">
        <v>0.2</v>
      </c>
      <c r="F13" s="37">
        <v>0.22</v>
      </c>
      <c r="G13" s="37">
        <v>0.14000000000000001</v>
      </c>
      <c r="H13" s="37">
        <v>0.16</v>
      </c>
      <c r="I13" s="25"/>
      <c r="J13" s="25"/>
      <c r="K13" s="37">
        <v>0.1</v>
      </c>
      <c r="L13" s="37">
        <v>0.09</v>
      </c>
      <c r="M13" s="37">
        <v>0.14000000000000001</v>
      </c>
      <c r="N13" s="37">
        <v>0.21</v>
      </c>
      <c r="O13" s="37">
        <v>0.1</v>
      </c>
      <c r="P13" s="37">
        <v>0.09</v>
      </c>
      <c r="Q13" s="25"/>
      <c r="R13" s="25"/>
      <c r="S13" s="37">
        <v>0.26</v>
      </c>
      <c r="T13" s="37">
        <v>0.09</v>
      </c>
      <c r="U13" s="37">
        <v>-0.11</v>
      </c>
      <c r="V13" s="37">
        <v>0.04</v>
      </c>
      <c r="W13" s="37">
        <v>0.16</v>
      </c>
      <c r="X13" s="37">
        <v>0.15</v>
      </c>
      <c r="Y13" s="37">
        <v>0.09</v>
      </c>
    </row>
    <row r="14" spans="1:25" x14ac:dyDescent="0.25">
      <c r="A14" s="34">
        <v>120</v>
      </c>
      <c r="B14" s="37">
        <v>0.05</v>
      </c>
      <c r="C14" s="37">
        <v>-0.06</v>
      </c>
      <c r="D14" s="37">
        <v>0.08</v>
      </c>
      <c r="E14" s="37">
        <v>0.18</v>
      </c>
      <c r="F14" s="37">
        <v>7.0000000000000007E-2</v>
      </c>
      <c r="G14" s="37">
        <v>0.14000000000000001</v>
      </c>
      <c r="H14" s="37">
        <v>0.14000000000000001</v>
      </c>
      <c r="I14" s="25"/>
      <c r="J14" s="25"/>
      <c r="K14" s="37">
        <v>0.14000000000000001</v>
      </c>
      <c r="L14" s="37">
        <v>0.08</v>
      </c>
      <c r="M14" s="37">
        <v>0.13</v>
      </c>
      <c r="N14" s="37">
        <v>0.21</v>
      </c>
      <c r="O14" s="37">
        <v>0.31</v>
      </c>
      <c r="P14" s="37">
        <v>0.13</v>
      </c>
      <c r="Q14" s="25"/>
      <c r="R14" s="25"/>
      <c r="S14" s="37">
        <v>0.26</v>
      </c>
      <c r="T14" s="37">
        <v>0.24</v>
      </c>
      <c r="U14" s="37">
        <v>-0.01</v>
      </c>
      <c r="V14" s="37">
        <v>0.1</v>
      </c>
      <c r="W14" s="37">
        <v>0.13</v>
      </c>
      <c r="X14" s="37">
        <v>0.16</v>
      </c>
      <c r="Y14" s="37">
        <v>0.11</v>
      </c>
    </row>
    <row r="15" spans="1:25" x14ac:dyDescent="0.25">
      <c r="A15" s="34">
        <v>240</v>
      </c>
      <c r="B15" s="37">
        <v>0.11</v>
      </c>
      <c r="C15" s="37">
        <v>0.19</v>
      </c>
      <c r="D15" s="37">
        <v>0.08</v>
      </c>
      <c r="E15" s="37">
        <v>0.14000000000000001</v>
      </c>
      <c r="F15" s="37">
        <v>0.09</v>
      </c>
      <c r="G15" s="37">
        <v>0.14000000000000001</v>
      </c>
      <c r="H15" s="37">
        <v>0.16</v>
      </c>
      <c r="I15" s="25"/>
      <c r="J15" s="25"/>
      <c r="K15" s="37">
        <v>0.16</v>
      </c>
      <c r="L15" s="37">
        <v>0.11</v>
      </c>
      <c r="M15" s="37">
        <v>0.09</v>
      </c>
      <c r="N15" s="37">
        <v>0.18</v>
      </c>
      <c r="O15" s="37">
        <v>0.18</v>
      </c>
      <c r="P15" s="37">
        <v>0.1</v>
      </c>
      <c r="Q15" s="25"/>
      <c r="R15" s="25"/>
      <c r="S15" s="37">
        <v>0.32</v>
      </c>
      <c r="T15" s="37">
        <v>0.24</v>
      </c>
      <c r="U15" s="37">
        <v>-0.01</v>
      </c>
      <c r="V15" s="37">
        <v>0.17</v>
      </c>
      <c r="W15" s="37">
        <v>0.25</v>
      </c>
      <c r="X15" s="37">
        <v>0.19</v>
      </c>
      <c r="Y15" s="37">
        <v>0.13</v>
      </c>
    </row>
    <row r="17" spans="1:26" x14ac:dyDescent="0.25">
      <c r="A17" s="9" t="s">
        <v>187</v>
      </c>
    </row>
    <row r="18" spans="1:26" x14ac:dyDescent="0.25">
      <c r="A18" s="34">
        <v>0</v>
      </c>
      <c r="B18" s="37">
        <v>-0.03</v>
      </c>
      <c r="C18" s="37">
        <v>-0.37</v>
      </c>
      <c r="D18" s="37">
        <v>0.01</v>
      </c>
      <c r="E18" s="37">
        <v>0.05</v>
      </c>
      <c r="F18" s="37">
        <v>0.14000000000000001</v>
      </c>
      <c r="G18" s="37">
        <v>0.02</v>
      </c>
      <c r="H18" s="37">
        <v>0.08</v>
      </c>
      <c r="I18" s="25"/>
      <c r="J18" s="25"/>
      <c r="K18" s="37">
        <v>0.15</v>
      </c>
      <c r="L18" s="37">
        <v>7.0000000000000007E-2</v>
      </c>
      <c r="M18" s="37">
        <v>0.15</v>
      </c>
      <c r="N18" s="37">
        <v>0.17</v>
      </c>
      <c r="O18" s="37">
        <v>0.11</v>
      </c>
      <c r="P18" s="37">
        <v>0</v>
      </c>
      <c r="Q18" s="25"/>
      <c r="R18" s="25"/>
      <c r="S18" s="37">
        <v>0.35</v>
      </c>
      <c r="T18" s="37">
        <v>0.12</v>
      </c>
      <c r="U18" s="37">
        <v>-0.13</v>
      </c>
      <c r="V18" s="37">
        <v>0.09</v>
      </c>
      <c r="W18" s="37">
        <v>0.1</v>
      </c>
      <c r="X18" s="37">
        <v>0.18</v>
      </c>
      <c r="Y18" s="37">
        <v>0.09</v>
      </c>
    </row>
    <row r="19" spans="1:26" x14ac:dyDescent="0.25">
      <c r="A19" s="34">
        <v>120</v>
      </c>
      <c r="B19" s="37">
        <v>0.03</v>
      </c>
      <c r="C19" s="37">
        <v>-0.2</v>
      </c>
      <c r="D19" s="37">
        <v>0.03</v>
      </c>
      <c r="E19" s="37">
        <v>0.01</v>
      </c>
      <c r="F19" s="37">
        <v>-0.01</v>
      </c>
      <c r="G19" s="37">
        <v>0</v>
      </c>
      <c r="H19" s="37">
        <v>0.1</v>
      </c>
      <c r="I19" s="25"/>
      <c r="J19" s="25"/>
      <c r="K19" s="37">
        <v>0.14000000000000001</v>
      </c>
      <c r="L19" s="37">
        <v>0.16</v>
      </c>
      <c r="M19" s="37">
        <v>0.15</v>
      </c>
      <c r="N19" s="37">
        <v>0.21</v>
      </c>
      <c r="O19" s="37">
        <v>0.32</v>
      </c>
      <c r="P19" s="37">
        <v>0</v>
      </c>
      <c r="Q19" s="25"/>
      <c r="R19" s="25"/>
      <c r="S19" s="37">
        <v>0.33</v>
      </c>
      <c r="T19" s="37">
        <v>0.25</v>
      </c>
      <c r="U19" s="37">
        <v>0.01</v>
      </c>
      <c r="V19" s="37">
        <v>0.14000000000000001</v>
      </c>
      <c r="W19" s="37">
        <v>0.17</v>
      </c>
      <c r="X19" s="37">
        <v>0.17</v>
      </c>
      <c r="Y19" s="37">
        <v>7.0000000000000007E-2</v>
      </c>
    </row>
    <row r="20" spans="1:26" x14ac:dyDescent="0.25">
      <c r="A20" s="34">
        <v>240</v>
      </c>
      <c r="B20" s="37">
        <v>0.13</v>
      </c>
      <c r="C20" s="37">
        <v>0.04</v>
      </c>
      <c r="D20" s="37">
        <v>0.03</v>
      </c>
      <c r="E20" s="37">
        <v>-0.01</v>
      </c>
      <c r="F20" s="37">
        <v>0.02</v>
      </c>
      <c r="G20" s="37">
        <v>0.04</v>
      </c>
      <c r="H20" s="37">
        <v>0.17</v>
      </c>
      <c r="I20" s="25"/>
      <c r="J20" s="25"/>
      <c r="K20" s="37">
        <v>0.26</v>
      </c>
      <c r="L20" s="37">
        <v>0.2</v>
      </c>
      <c r="M20" s="37">
        <v>0.12</v>
      </c>
      <c r="N20" s="37">
        <v>0.2</v>
      </c>
      <c r="O20" s="37">
        <v>0.22</v>
      </c>
      <c r="P20" s="37">
        <v>0.04</v>
      </c>
      <c r="Q20" s="25"/>
      <c r="R20" s="25"/>
      <c r="S20" s="37">
        <v>0.44</v>
      </c>
      <c r="T20" s="37">
        <v>0.25</v>
      </c>
      <c r="U20" s="37">
        <v>0.05</v>
      </c>
      <c r="V20" s="37">
        <v>0.22</v>
      </c>
      <c r="W20" s="37">
        <v>0.38</v>
      </c>
      <c r="X20" s="37">
        <v>0.25</v>
      </c>
      <c r="Y20" s="37">
        <v>7.0000000000000007E-2</v>
      </c>
    </row>
    <row r="22" spans="1:26" x14ac:dyDescent="0.25">
      <c r="A22" s="9" t="s">
        <v>188</v>
      </c>
    </row>
    <row r="23" spans="1:26" x14ac:dyDescent="0.25">
      <c r="A23" s="34">
        <v>0</v>
      </c>
      <c r="B23" s="37">
        <v>0.23</v>
      </c>
      <c r="C23" s="37">
        <v>-0.35</v>
      </c>
      <c r="D23" s="37">
        <v>0.21</v>
      </c>
      <c r="E23" s="37">
        <v>0.09</v>
      </c>
      <c r="F23" s="37">
        <v>0.3</v>
      </c>
      <c r="G23" s="37">
        <v>0.28000000000000003</v>
      </c>
      <c r="H23" s="37">
        <v>0.19</v>
      </c>
      <c r="I23" s="25"/>
      <c r="J23" s="25"/>
      <c r="K23" s="37">
        <v>0.69</v>
      </c>
      <c r="L23" s="37">
        <v>0.2</v>
      </c>
      <c r="M23" s="37">
        <v>0.21</v>
      </c>
      <c r="N23" s="37">
        <v>0.24</v>
      </c>
      <c r="O23" s="37">
        <v>0.3</v>
      </c>
      <c r="P23" s="37">
        <v>0.15</v>
      </c>
      <c r="Q23" s="25"/>
      <c r="R23" s="25"/>
      <c r="S23" s="37">
        <v>0.22</v>
      </c>
      <c r="T23" s="37">
        <v>0.52</v>
      </c>
      <c r="U23" s="37">
        <v>-0.05</v>
      </c>
      <c r="V23" s="37">
        <v>0.08</v>
      </c>
      <c r="W23" s="37">
        <v>0.16</v>
      </c>
      <c r="X23" s="37">
        <v>0.22</v>
      </c>
      <c r="Y23" s="37">
        <v>0.15</v>
      </c>
      <c r="Z23" s="1"/>
    </row>
    <row r="24" spans="1:26" x14ac:dyDescent="0.25">
      <c r="A24" s="34">
        <v>120</v>
      </c>
      <c r="B24" s="37">
        <v>0.23</v>
      </c>
      <c r="C24" s="37">
        <v>-0.03</v>
      </c>
      <c r="D24" s="37">
        <v>0.17</v>
      </c>
      <c r="E24" s="37">
        <v>0.09</v>
      </c>
      <c r="F24" s="37">
        <v>0.18</v>
      </c>
      <c r="G24" s="37">
        <v>0.3</v>
      </c>
      <c r="H24" s="37">
        <v>0.18</v>
      </c>
      <c r="I24" s="25"/>
      <c r="J24" s="25"/>
      <c r="K24" s="37">
        <v>0.39</v>
      </c>
      <c r="L24" s="37">
        <v>0.26</v>
      </c>
      <c r="M24" s="37">
        <v>0.17</v>
      </c>
      <c r="N24" s="37">
        <v>0.19</v>
      </c>
      <c r="O24" s="37">
        <v>0.4</v>
      </c>
      <c r="P24" s="37">
        <v>0.2</v>
      </c>
      <c r="Q24" s="25"/>
      <c r="R24" s="25"/>
      <c r="S24" s="37">
        <v>0.18</v>
      </c>
      <c r="T24" s="37">
        <v>0.52</v>
      </c>
      <c r="U24" s="37">
        <v>0.04</v>
      </c>
      <c r="V24" s="37">
        <v>0.13</v>
      </c>
      <c r="W24" s="37">
        <v>0.14000000000000001</v>
      </c>
      <c r="X24" s="37">
        <v>0.25</v>
      </c>
      <c r="Y24" s="37">
        <v>0.14000000000000001</v>
      </c>
      <c r="Z24" s="1"/>
    </row>
    <row r="25" spans="1:26" x14ac:dyDescent="0.25">
      <c r="A25" s="34">
        <v>240</v>
      </c>
      <c r="B25" s="37">
        <v>0.24</v>
      </c>
      <c r="C25" s="37">
        <v>0.2</v>
      </c>
      <c r="D25" s="37">
        <v>0.25</v>
      </c>
      <c r="E25" s="37">
        <v>0.05</v>
      </c>
      <c r="F25" s="37">
        <v>0.24</v>
      </c>
      <c r="G25" s="37">
        <v>0.33</v>
      </c>
      <c r="H25" s="37">
        <v>0.24</v>
      </c>
      <c r="I25" s="25"/>
      <c r="J25" s="25"/>
      <c r="K25" s="37">
        <v>0.87</v>
      </c>
      <c r="L25" s="37">
        <v>0.18</v>
      </c>
      <c r="M25" s="37">
        <v>0.18</v>
      </c>
      <c r="N25" s="37">
        <v>0.22</v>
      </c>
      <c r="O25" s="37">
        <v>0.27</v>
      </c>
      <c r="P25" s="37">
        <v>0.17</v>
      </c>
      <c r="Q25" s="25"/>
      <c r="R25" s="25"/>
      <c r="S25" s="37">
        <v>0.24</v>
      </c>
      <c r="T25" s="37">
        <v>0.34</v>
      </c>
      <c r="U25" s="37">
        <v>0</v>
      </c>
      <c r="V25" s="37">
        <v>0.38</v>
      </c>
      <c r="W25" s="37">
        <v>0.16</v>
      </c>
      <c r="X25" s="37">
        <v>0.2</v>
      </c>
      <c r="Y25" s="37">
        <v>0.2</v>
      </c>
      <c r="Z25" s="1"/>
    </row>
    <row r="27" spans="1:26" x14ac:dyDescent="0.25">
      <c r="A27" s="9" t="s">
        <v>189</v>
      </c>
    </row>
    <row r="28" spans="1:26" x14ac:dyDescent="0.25">
      <c r="A28" s="34">
        <v>0</v>
      </c>
      <c r="B28" s="37">
        <v>-0.62</v>
      </c>
      <c r="C28" s="37">
        <v>-1.25</v>
      </c>
      <c r="D28" s="37">
        <v>-0.68</v>
      </c>
      <c r="E28" s="37">
        <v>-0.56000000000000005</v>
      </c>
      <c r="F28" s="37">
        <v>-0.37</v>
      </c>
      <c r="G28" s="37">
        <v>-0.59</v>
      </c>
      <c r="H28" s="37">
        <v>-0.45</v>
      </c>
      <c r="I28" s="25"/>
      <c r="J28" s="25"/>
      <c r="K28" s="38">
        <v>-0.33431</v>
      </c>
      <c r="L28" s="38">
        <v>-0.62202999999999997</v>
      </c>
      <c r="M28" s="38">
        <v>-0.40492</v>
      </c>
      <c r="N28" s="38">
        <v>-0.25864999999999999</v>
      </c>
      <c r="O28" s="38">
        <v>-0.48316999999999999</v>
      </c>
      <c r="P28" s="38">
        <v>-0.86760999999999999</v>
      </c>
      <c r="Q28" s="36"/>
      <c r="R28" s="36"/>
      <c r="S28" s="38">
        <v>-0.28742000000000001</v>
      </c>
      <c r="T28" s="38">
        <v>-0.54686000000000001</v>
      </c>
      <c r="U28" s="38">
        <v>0.297564</v>
      </c>
      <c r="V28" s="38">
        <v>-0.67188000000000003</v>
      </c>
      <c r="W28" s="38">
        <v>-0.33685999999999999</v>
      </c>
      <c r="X28" s="38">
        <v>-0.34671999999999997</v>
      </c>
      <c r="Y28" s="38">
        <v>-0.32819999999999999</v>
      </c>
      <c r="Z28" s="1"/>
    </row>
    <row r="29" spans="1:26" x14ac:dyDescent="0.25">
      <c r="A29" s="34">
        <v>120</v>
      </c>
      <c r="B29" s="37">
        <v>-0.79</v>
      </c>
      <c r="C29" s="37">
        <v>-0.8</v>
      </c>
      <c r="D29" s="37">
        <v>-0.69</v>
      </c>
      <c r="E29" s="37">
        <v>-0.55000000000000004</v>
      </c>
      <c r="F29" s="37">
        <v>-0.44</v>
      </c>
      <c r="G29" s="37">
        <v>-0.61</v>
      </c>
      <c r="H29" s="37">
        <v>-0.48</v>
      </c>
      <c r="I29" s="25"/>
      <c r="J29" s="25"/>
      <c r="K29" s="38">
        <v>-0.43454999999999999</v>
      </c>
      <c r="L29" s="38">
        <v>-0.68096999999999996</v>
      </c>
      <c r="M29" s="38">
        <v>-0.3795</v>
      </c>
      <c r="N29" s="38">
        <v>-0.36808000000000002</v>
      </c>
      <c r="O29" s="38">
        <v>-0.37664999999999998</v>
      </c>
      <c r="P29" s="38">
        <v>-0.96940999999999999</v>
      </c>
      <c r="Q29" s="36"/>
      <c r="R29" s="36"/>
      <c r="S29" s="38">
        <v>-0.26960000000000001</v>
      </c>
      <c r="T29" s="38">
        <v>-0.44786999999999999</v>
      </c>
      <c r="U29" s="38">
        <v>0.25887300000000002</v>
      </c>
      <c r="V29" s="38">
        <v>-0.47388000000000002</v>
      </c>
      <c r="W29" s="38">
        <v>-0.46365000000000001</v>
      </c>
      <c r="X29" s="38">
        <v>-0.23571</v>
      </c>
      <c r="Y29" s="38">
        <v>-0.41700999999999999</v>
      </c>
      <c r="Z29" s="1"/>
    </row>
    <row r="30" spans="1:26" x14ac:dyDescent="0.25">
      <c r="A30" s="34">
        <v>240</v>
      </c>
      <c r="B30" s="37">
        <v>-0.63</v>
      </c>
      <c r="C30" s="37">
        <v>-0.59</v>
      </c>
      <c r="D30" s="37">
        <v>-0.66</v>
      </c>
      <c r="E30" s="37">
        <v>-0.63</v>
      </c>
      <c r="F30" s="37">
        <v>-0.57999999999999996</v>
      </c>
      <c r="G30" s="37">
        <v>-0.6</v>
      </c>
      <c r="H30" s="37">
        <v>-0.35</v>
      </c>
      <c r="I30" s="25"/>
      <c r="J30" s="25"/>
      <c r="K30" s="38">
        <v>-0.49096000000000001</v>
      </c>
      <c r="L30" s="38">
        <v>-0.76229999999999998</v>
      </c>
      <c r="M30" s="38">
        <v>-0.43709999999999999</v>
      </c>
      <c r="N30" s="38">
        <v>-0.36030000000000001</v>
      </c>
      <c r="O30" s="38">
        <v>-0.67466000000000004</v>
      </c>
      <c r="P30" s="38">
        <v>-1.0014000000000001</v>
      </c>
      <c r="Q30" s="36"/>
      <c r="R30" s="36"/>
      <c r="S30" s="38">
        <v>-0.23355000000000001</v>
      </c>
      <c r="T30" s="38">
        <v>-0.44779000000000002</v>
      </c>
      <c r="U30" s="38">
        <v>0.23252999999999999</v>
      </c>
      <c r="V30" s="38">
        <v>-0.53452</v>
      </c>
      <c r="W30" s="38">
        <v>-0.34715000000000001</v>
      </c>
      <c r="X30" s="38">
        <v>-0.2392</v>
      </c>
      <c r="Y30" s="38">
        <v>-0.36409999999999998</v>
      </c>
      <c r="Z30" s="1"/>
    </row>
    <row r="32" spans="1:26" x14ac:dyDescent="0.25">
      <c r="A32" s="9" t="s">
        <v>190</v>
      </c>
    </row>
    <row r="33" spans="1:26" x14ac:dyDescent="0.25">
      <c r="A33" s="34">
        <v>0</v>
      </c>
      <c r="B33" s="37">
        <v>-0.28999999999999998</v>
      </c>
      <c r="C33" s="37">
        <v>-1.48</v>
      </c>
      <c r="D33" s="37">
        <v>-0.26</v>
      </c>
      <c r="E33" s="37">
        <v>-0.22</v>
      </c>
      <c r="F33" s="37">
        <v>-0.31</v>
      </c>
      <c r="G33" s="37">
        <v>-0.42</v>
      </c>
      <c r="H33" s="37">
        <v>-0.34</v>
      </c>
      <c r="I33" s="37"/>
      <c r="J33" s="37"/>
      <c r="K33" s="37">
        <v>-0.98</v>
      </c>
      <c r="L33" s="37">
        <v>-0.56000000000000005</v>
      </c>
      <c r="M33" s="37">
        <v>-0.34</v>
      </c>
      <c r="N33" s="37">
        <v>-0.38</v>
      </c>
      <c r="O33" s="37">
        <v>-0.66</v>
      </c>
      <c r="P33" s="37">
        <v>-0.48</v>
      </c>
      <c r="Q33" s="37"/>
      <c r="R33" s="37"/>
      <c r="S33" s="37">
        <v>-0.33</v>
      </c>
      <c r="T33" s="37">
        <v>-0.24</v>
      </c>
      <c r="U33" s="37">
        <v>0.08</v>
      </c>
      <c r="V33" s="37">
        <v>-0.27</v>
      </c>
      <c r="W33" s="37">
        <v>-0.44</v>
      </c>
      <c r="X33" s="37">
        <v>-0.37</v>
      </c>
      <c r="Y33" s="37">
        <v>-0.21</v>
      </c>
      <c r="Z33" s="1"/>
    </row>
    <row r="34" spans="1:26" x14ac:dyDescent="0.25">
      <c r="A34" s="34">
        <v>120</v>
      </c>
      <c r="B34" s="37">
        <v>-0.55000000000000004</v>
      </c>
      <c r="C34" s="37">
        <v>-0.85</v>
      </c>
      <c r="D34" s="37">
        <v>-0.32</v>
      </c>
      <c r="E34" s="37">
        <v>-0.31</v>
      </c>
      <c r="F34" s="37">
        <v>-0.31</v>
      </c>
      <c r="G34" s="37">
        <v>-0.43</v>
      </c>
      <c r="H34" s="37">
        <v>-0.39</v>
      </c>
      <c r="I34" s="37"/>
      <c r="J34" s="37"/>
      <c r="K34" s="37">
        <v>-0.56999999999999995</v>
      </c>
      <c r="L34" s="37">
        <v>-0.51</v>
      </c>
      <c r="M34" s="37">
        <v>-0.38</v>
      </c>
      <c r="N34" s="37">
        <v>-0.24</v>
      </c>
      <c r="O34" s="37">
        <v>-0.45</v>
      </c>
      <c r="P34" s="37">
        <v>-0.56000000000000005</v>
      </c>
      <c r="Q34" s="37"/>
      <c r="R34" s="37"/>
      <c r="S34" s="37">
        <v>-0.21</v>
      </c>
      <c r="T34" s="37">
        <v>-0.21</v>
      </c>
      <c r="U34" s="37">
        <v>0.18</v>
      </c>
      <c r="V34" s="37">
        <v>-7.0000000000000007E-2</v>
      </c>
      <c r="W34" s="37">
        <v>-0.51</v>
      </c>
      <c r="X34" s="37">
        <v>-0.18</v>
      </c>
      <c r="Y34" s="37">
        <v>-0.49</v>
      </c>
      <c r="Z34" s="1"/>
    </row>
    <row r="35" spans="1:26" x14ac:dyDescent="0.25">
      <c r="A35" s="34">
        <v>240</v>
      </c>
      <c r="B35" s="37">
        <v>-0.51</v>
      </c>
      <c r="C35" s="37">
        <v>-0.45</v>
      </c>
      <c r="D35" s="37">
        <v>-0.41</v>
      </c>
      <c r="E35" s="37">
        <v>-0.45</v>
      </c>
      <c r="F35" s="37">
        <v>-0.44</v>
      </c>
      <c r="G35" s="37">
        <v>-0.43</v>
      </c>
      <c r="H35" s="37">
        <v>-0.23</v>
      </c>
      <c r="I35" s="37"/>
      <c r="J35" s="37"/>
      <c r="K35" s="37">
        <v>-0.15</v>
      </c>
      <c r="L35" s="37">
        <v>-0.38</v>
      </c>
      <c r="M35" s="37">
        <v>-0.46</v>
      </c>
      <c r="N35" s="37">
        <v>-0.43</v>
      </c>
      <c r="O35" s="37">
        <v>-0.49</v>
      </c>
      <c r="P35" s="37">
        <v>-0.61</v>
      </c>
      <c r="Q35" s="37"/>
      <c r="R35" s="37"/>
      <c r="S35" s="37">
        <v>-0.33</v>
      </c>
      <c r="T35" s="37">
        <v>-0.28000000000000003</v>
      </c>
      <c r="U35" s="37">
        <v>0.13</v>
      </c>
      <c r="V35" s="37">
        <v>-0.14000000000000001</v>
      </c>
      <c r="W35" s="37">
        <v>-0.49</v>
      </c>
      <c r="X35" s="37">
        <v>-0.18</v>
      </c>
      <c r="Y35" s="37">
        <v>-0.49</v>
      </c>
      <c r="Z35" s="1"/>
    </row>
    <row r="37" spans="1:26" x14ac:dyDescent="0.25">
      <c r="A37" s="9" t="s">
        <v>191</v>
      </c>
    </row>
    <row r="38" spans="1:26" x14ac:dyDescent="0.25">
      <c r="A38" s="34">
        <v>0</v>
      </c>
      <c r="B38" s="38">
        <v>0.95</v>
      </c>
      <c r="C38" s="38">
        <v>0.46</v>
      </c>
      <c r="D38" s="38">
        <v>0.95</v>
      </c>
      <c r="E38" s="38">
        <v>0.9</v>
      </c>
      <c r="F38" s="38">
        <v>0.88</v>
      </c>
      <c r="G38" s="38">
        <v>0.77</v>
      </c>
      <c r="H38" s="38">
        <v>0.8</v>
      </c>
      <c r="I38" s="38"/>
      <c r="J38" s="38"/>
      <c r="K38" s="38">
        <v>0.74415200000000004</v>
      </c>
      <c r="L38" s="38">
        <v>0.82154199999999999</v>
      </c>
      <c r="M38" s="38">
        <v>1</v>
      </c>
      <c r="N38" s="38">
        <v>1</v>
      </c>
      <c r="O38" s="38">
        <v>0.73161699999999996</v>
      </c>
      <c r="P38" s="38">
        <v>0.75244100000000003</v>
      </c>
      <c r="Q38" s="38"/>
      <c r="R38" s="38"/>
      <c r="S38" s="38">
        <v>0.70396099999999995</v>
      </c>
      <c r="T38" s="38">
        <v>0.68726600000000004</v>
      </c>
      <c r="U38" s="38">
        <v>0.10571800000000001</v>
      </c>
      <c r="V38" s="38">
        <v>0.50075999999999998</v>
      </c>
      <c r="W38" s="38">
        <v>0.63811099999999998</v>
      </c>
      <c r="X38" s="38">
        <v>0.91538399999999998</v>
      </c>
      <c r="Y38" s="38">
        <v>0.542798</v>
      </c>
      <c r="Z38" s="1"/>
    </row>
    <row r="39" spans="1:26" x14ac:dyDescent="0.25">
      <c r="A39" s="34">
        <v>120</v>
      </c>
      <c r="B39" s="38">
        <v>0.95</v>
      </c>
      <c r="C39" s="38">
        <v>0.51</v>
      </c>
      <c r="D39" s="38">
        <v>0.97</v>
      </c>
      <c r="E39" s="38">
        <v>0.89</v>
      </c>
      <c r="F39" s="38">
        <v>0.6</v>
      </c>
      <c r="G39" s="38">
        <v>0.8</v>
      </c>
      <c r="H39" s="38">
        <v>0.77</v>
      </c>
      <c r="I39" s="38"/>
      <c r="J39" s="38"/>
      <c r="K39" s="38">
        <v>0.82960699999999998</v>
      </c>
      <c r="L39" s="38">
        <v>0.85441999999999996</v>
      </c>
      <c r="M39" s="38">
        <v>0.38381300000000002</v>
      </c>
      <c r="N39" s="38">
        <v>1</v>
      </c>
      <c r="O39" s="38">
        <v>0.71078600000000003</v>
      </c>
      <c r="P39" s="38">
        <v>0.75614800000000004</v>
      </c>
      <c r="Q39" s="38"/>
      <c r="R39" s="38"/>
      <c r="S39" s="38">
        <v>0.68555900000000003</v>
      </c>
      <c r="T39" s="38">
        <v>0.85815300000000005</v>
      </c>
      <c r="U39" s="38">
        <v>0.155866</v>
      </c>
      <c r="V39" s="38">
        <v>0.39497500000000002</v>
      </c>
      <c r="W39" s="38">
        <v>0.67918800000000001</v>
      </c>
      <c r="X39" s="38">
        <v>0.778331</v>
      </c>
      <c r="Y39" s="38">
        <v>0.52268199999999998</v>
      </c>
      <c r="Z39" s="1"/>
    </row>
    <row r="40" spans="1:26" x14ac:dyDescent="0.25">
      <c r="A40" s="34">
        <v>240</v>
      </c>
      <c r="B40" s="38">
        <v>0.92</v>
      </c>
      <c r="C40" s="38">
        <v>0.57999999999999996</v>
      </c>
      <c r="D40" s="38">
        <v>0.97</v>
      </c>
      <c r="E40" s="38">
        <v>0.9</v>
      </c>
      <c r="F40" s="38">
        <v>0.83</v>
      </c>
      <c r="G40" s="38">
        <v>0.8</v>
      </c>
      <c r="H40" s="38">
        <v>0.75</v>
      </c>
      <c r="I40" s="38"/>
      <c r="J40" s="38"/>
      <c r="K40" s="38">
        <v>0.79503599999999996</v>
      </c>
      <c r="L40" s="38">
        <v>0.83064000000000004</v>
      </c>
      <c r="M40" s="38">
        <v>1</v>
      </c>
      <c r="N40" s="38">
        <v>1</v>
      </c>
      <c r="O40" s="38">
        <v>0.70429900000000001</v>
      </c>
      <c r="P40" s="38">
        <v>0.74342699999999995</v>
      </c>
      <c r="Q40" s="38"/>
      <c r="R40" s="38"/>
      <c r="S40" s="38">
        <v>0.69892399999999999</v>
      </c>
      <c r="T40" s="38">
        <v>0.87279099999999998</v>
      </c>
      <c r="U40" s="38">
        <v>0.144536</v>
      </c>
      <c r="V40" s="38">
        <v>0.56150999999999995</v>
      </c>
      <c r="W40" s="38">
        <v>0.65202899999999997</v>
      </c>
      <c r="X40" s="38">
        <v>0.85675000000000001</v>
      </c>
      <c r="Y40" s="38">
        <v>0.51822999999999997</v>
      </c>
      <c r="Z40" s="1"/>
    </row>
  </sheetData>
  <mergeCells count="3">
    <mergeCell ref="B1:H1"/>
    <mergeCell ref="K1:P1"/>
    <mergeCell ref="S1:Y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Table 1</vt:lpstr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4l</vt:lpstr>
      <vt:lpstr>Figure 5a</vt:lpstr>
      <vt:lpstr>Figure 5b</vt:lpstr>
      <vt:lpstr>Figure 5c</vt:lpstr>
      <vt:lpstr>Figure 6a</vt:lpstr>
      <vt:lpstr>Figure 6b</vt:lpstr>
      <vt:lpstr>Figure 6c</vt:lpstr>
      <vt:lpstr>Figure 6d</vt:lpstr>
      <vt:lpstr>Figure 6f</vt:lpstr>
      <vt:lpstr>Figure 6e</vt:lpstr>
      <vt:lpstr>Figure 6g</vt:lpstr>
      <vt:lpstr>Figure 6h</vt:lpstr>
      <vt:lpstr>Figure 6i</vt:lpstr>
      <vt:lpstr>Figure 6j</vt:lpstr>
      <vt:lpstr>Figure 6k</vt:lpstr>
      <vt:lpstr>Figure 6l</vt:lpstr>
      <vt:lpstr>Sup Fig 3a</vt:lpstr>
      <vt:lpstr>Sup Fig 3b</vt:lpstr>
      <vt:lpstr>Sup Fig 3c</vt:lpstr>
      <vt:lpstr>Sup Fig 3d</vt:lpstr>
      <vt:lpstr>Sup Table 2</vt:lpstr>
      <vt:lpstr>Sup Table 3</vt:lpstr>
      <vt:lpstr>Sup Fig 6</vt:lpstr>
      <vt:lpstr>Sup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Vella, Adrian, M.D.</dc:creator>
  <cp:lastModifiedBy>Vella, Adrian, M.D.</cp:lastModifiedBy>
  <cp:lastPrinted>2025-07-25T13:46:12Z</cp:lastPrinted>
  <dcterms:created xsi:type="dcterms:W3CDTF">2025-04-21T13:49:39Z</dcterms:created>
  <dcterms:modified xsi:type="dcterms:W3CDTF">2025-11-24T21:35:27Z</dcterms:modified>
</cp:coreProperties>
</file>